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2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3.xml" ContentType="application/vnd.openxmlformats-officedocument.drawing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sydenkers/Documents/chapters/chm/data/leaf_dips/"/>
    </mc:Choice>
  </mc:AlternateContent>
  <xr:revisionPtr revIDLastSave="0" documentId="13_ncr:1_{1FF4DFA6-FEE4-C24B-AEE3-320B7F8BB3AE}" xr6:coauthVersionLast="47" xr6:coauthVersionMax="47" xr10:uidLastSave="{00000000-0000-0000-0000-000000000000}"/>
  <bookViews>
    <workbookView xWindow="-100" yWindow="500" windowWidth="42100" windowHeight="22980" activeTab="3" xr2:uid="{00000000-000D-0000-FFFF-FFFF00000000}"/>
  </bookViews>
  <sheets>
    <sheet name="Raw data" sheetId="1" r:id="rId1"/>
    <sheet name="Standard curves" sheetId="2" r:id="rId2"/>
    <sheet name="Internal standard ratio " sheetId="3" r:id="rId3"/>
    <sheet name="Sheet1" sheetId="4" r:id="rId4"/>
  </sheets>
  <definedNames>
    <definedName name="_xlnm._FilterDatabase" localSheetId="3" hidden="1">Sheet1!$A$1:$S$1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20" i="3" l="1"/>
  <c r="P321" i="3"/>
  <c r="P322" i="3"/>
  <c r="O316" i="3"/>
  <c r="O317" i="3"/>
  <c r="O318" i="3"/>
  <c r="O319" i="3"/>
  <c r="O320" i="3"/>
  <c r="O321" i="3"/>
  <c r="O322" i="3"/>
  <c r="O323" i="3"/>
  <c r="O324" i="3"/>
  <c r="N316" i="3"/>
  <c r="N317" i="3"/>
  <c r="N318" i="3"/>
  <c r="N319" i="3"/>
  <c r="N320" i="3"/>
  <c r="N321" i="3"/>
  <c r="N322" i="3"/>
  <c r="N323" i="3"/>
  <c r="N324" i="3"/>
  <c r="M316" i="3"/>
  <c r="M317" i="3"/>
  <c r="M318" i="3"/>
  <c r="M319" i="3"/>
  <c r="M320" i="3"/>
  <c r="M321" i="3"/>
  <c r="M322" i="3"/>
  <c r="M323" i="3"/>
  <c r="M324" i="3"/>
  <c r="L316" i="3"/>
  <c r="L317" i="3"/>
  <c r="L318" i="3"/>
  <c r="L319" i="3"/>
  <c r="L320" i="3"/>
  <c r="L321" i="3"/>
  <c r="L322" i="3"/>
  <c r="L323" i="3"/>
  <c r="L324" i="3"/>
  <c r="K316" i="3"/>
  <c r="K317" i="3"/>
  <c r="K318" i="3"/>
  <c r="K319" i="3"/>
  <c r="K320" i="3"/>
  <c r="K321" i="3"/>
  <c r="K322" i="3"/>
  <c r="K323" i="3"/>
  <c r="K324" i="3"/>
  <c r="J316" i="3"/>
  <c r="J317" i="3"/>
  <c r="J318" i="3"/>
  <c r="J319" i="3"/>
  <c r="J320" i="3"/>
  <c r="J321" i="3"/>
  <c r="J322" i="3"/>
  <c r="J323" i="3"/>
  <c r="J324" i="3"/>
  <c r="I316" i="3"/>
  <c r="I317" i="3"/>
  <c r="I318" i="3"/>
  <c r="I319" i="3"/>
  <c r="I320" i="3"/>
  <c r="I321" i="3"/>
  <c r="I322" i="3"/>
  <c r="I323" i="3"/>
  <c r="I324" i="3"/>
  <c r="H316" i="3"/>
  <c r="H317" i="3"/>
  <c r="H318" i="3"/>
  <c r="H319" i="3"/>
  <c r="H320" i="3"/>
  <c r="H321" i="3"/>
  <c r="H322" i="3"/>
  <c r="H323" i="3"/>
  <c r="H324" i="3"/>
  <c r="G316" i="3"/>
  <c r="G317" i="3"/>
  <c r="G318" i="3"/>
  <c r="G319" i="3"/>
  <c r="G320" i="3"/>
  <c r="G321" i="3"/>
  <c r="G322" i="3"/>
  <c r="G323" i="3"/>
  <c r="G324" i="3"/>
  <c r="F316" i="3"/>
  <c r="F317" i="3"/>
  <c r="F318" i="3"/>
  <c r="F319" i="3"/>
  <c r="F320" i="3"/>
  <c r="F321" i="3"/>
  <c r="F322" i="3"/>
  <c r="F323" i="3"/>
  <c r="F324" i="3"/>
  <c r="E316" i="3"/>
  <c r="E317" i="3"/>
  <c r="E318" i="3"/>
  <c r="E319" i="3"/>
  <c r="E320" i="3"/>
  <c r="E321" i="3"/>
  <c r="E322" i="3"/>
  <c r="E323" i="3"/>
  <c r="E324" i="3"/>
  <c r="D316" i="3"/>
  <c r="D317" i="3"/>
  <c r="D318" i="3"/>
  <c r="D319" i="3"/>
  <c r="D320" i="3"/>
  <c r="D321" i="3"/>
  <c r="D322" i="3"/>
  <c r="D323" i="3"/>
  <c r="D324" i="3"/>
  <c r="C316" i="3"/>
  <c r="C317" i="3"/>
  <c r="C318" i="3"/>
  <c r="C319" i="3"/>
  <c r="C320" i="3"/>
  <c r="C321" i="3"/>
  <c r="C322" i="3"/>
  <c r="C323" i="3"/>
  <c r="C324" i="3"/>
  <c r="P315" i="3"/>
  <c r="O315" i="3"/>
  <c r="N315" i="3"/>
  <c r="M315" i="3"/>
  <c r="L315" i="3"/>
  <c r="K315" i="3"/>
  <c r="J315" i="3"/>
  <c r="I315" i="3"/>
  <c r="H315" i="3"/>
  <c r="G315" i="3"/>
  <c r="F315" i="3"/>
  <c r="E315" i="3"/>
  <c r="D315" i="3"/>
  <c r="C315" i="3"/>
  <c r="B316" i="3"/>
  <c r="B317" i="3"/>
  <c r="B318" i="3"/>
  <c r="B319" i="3"/>
  <c r="B320" i="3"/>
  <c r="B321" i="3"/>
  <c r="B322" i="3"/>
  <c r="B323" i="3"/>
  <c r="B324" i="3"/>
  <c r="B315" i="3"/>
  <c r="P303" i="3"/>
  <c r="P316" i="3" s="1"/>
  <c r="P304" i="3"/>
  <c r="P317" i="3" s="1"/>
  <c r="P305" i="3"/>
  <c r="P318" i="3" s="1"/>
  <c r="P306" i="3"/>
  <c r="P319" i="3" s="1"/>
  <c r="P307" i="3"/>
  <c r="P308" i="3"/>
  <c r="P309" i="3"/>
  <c r="P310" i="3"/>
  <c r="P323" i="3" s="1"/>
  <c r="P311" i="3"/>
  <c r="P324" i="3" s="1"/>
  <c r="P302" i="3"/>
  <c r="N276" i="3"/>
  <c r="O276" i="3"/>
  <c r="M277" i="3"/>
  <c r="M278" i="3"/>
  <c r="M279" i="3"/>
  <c r="M280" i="3"/>
  <c r="M281" i="3"/>
  <c r="M282" i="3"/>
  <c r="M283" i="3"/>
  <c r="M284" i="3"/>
  <c r="M285" i="3"/>
  <c r="M276" i="3"/>
  <c r="L277" i="3"/>
  <c r="L278" i="3"/>
  <c r="L279" i="3"/>
  <c r="L280" i="3"/>
  <c r="L281" i="3"/>
  <c r="L282" i="3"/>
  <c r="L283" i="3"/>
  <c r="L284" i="3"/>
  <c r="L285" i="3"/>
  <c r="L276" i="3"/>
  <c r="K285" i="3"/>
  <c r="K277" i="3"/>
  <c r="K278" i="3"/>
  <c r="K279" i="3"/>
  <c r="K280" i="3"/>
  <c r="K281" i="3"/>
  <c r="K282" i="3"/>
  <c r="K283" i="3"/>
  <c r="K284" i="3"/>
  <c r="K276" i="3"/>
  <c r="J277" i="3"/>
  <c r="J278" i="3"/>
  <c r="J279" i="3"/>
  <c r="J280" i="3"/>
  <c r="J281" i="3"/>
  <c r="J282" i="3"/>
  <c r="J283" i="3"/>
  <c r="J284" i="3"/>
  <c r="J285" i="3"/>
  <c r="J276" i="3"/>
  <c r="I277" i="3"/>
  <c r="I278" i="3"/>
  <c r="I279" i="3"/>
  <c r="I280" i="3"/>
  <c r="I281" i="3"/>
  <c r="I282" i="3"/>
  <c r="I283" i="3"/>
  <c r="I284" i="3"/>
  <c r="I285" i="3"/>
  <c r="I276" i="3"/>
  <c r="H277" i="3"/>
  <c r="H278" i="3"/>
  <c r="H279" i="3"/>
  <c r="H280" i="3"/>
  <c r="H281" i="3"/>
  <c r="H282" i="3"/>
  <c r="H283" i="3"/>
  <c r="H284" i="3"/>
  <c r="H285" i="3"/>
  <c r="H276" i="3"/>
  <c r="G277" i="3"/>
  <c r="G278" i="3"/>
  <c r="G279" i="3"/>
  <c r="G280" i="3"/>
  <c r="G281" i="3"/>
  <c r="G282" i="3"/>
  <c r="G283" i="3"/>
  <c r="G284" i="3"/>
  <c r="G285" i="3"/>
  <c r="G276" i="3"/>
  <c r="F277" i="3"/>
  <c r="F278" i="3"/>
  <c r="F279" i="3"/>
  <c r="F280" i="3"/>
  <c r="F281" i="3"/>
  <c r="F282" i="3"/>
  <c r="F283" i="3"/>
  <c r="F284" i="3"/>
  <c r="F285" i="3"/>
  <c r="F276" i="3"/>
  <c r="E277" i="3"/>
  <c r="E278" i="3"/>
  <c r="E279" i="3"/>
  <c r="E280" i="3"/>
  <c r="E281" i="3"/>
  <c r="E282" i="3"/>
  <c r="E283" i="3"/>
  <c r="E284" i="3"/>
  <c r="E285" i="3"/>
  <c r="E276" i="3"/>
  <c r="D277" i="3"/>
  <c r="D278" i="3"/>
  <c r="D279" i="3"/>
  <c r="D280" i="3"/>
  <c r="D281" i="3"/>
  <c r="D282" i="3"/>
  <c r="D283" i="3"/>
  <c r="D284" i="3"/>
  <c r="D285" i="3"/>
  <c r="D276" i="3"/>
  <c r="C276" i="3"/>
  <c r="C277" i="3"/>
  <c r="C278" i="3"/>
  <c r="C279" i="3"/>
  <c r="C280" i="3"/>
  <c r="C281" i="3"/>
  <c r="C282" i="3"/>
  <c r="C283" i="3"/>
  <c r="C284" i="3"/>
  <c r="C285" i="3"/>
  <c r="B277" i="3"/>
  <c r="B278" i="3"/>
  <c r="B279" i="3"/>
  <c r="B280" i="3"/>
  <c r="B281" i="3"/>
  <c r="B282" i="3"/>
  <c r="B283" i="3"/>
  <c r="B284" i="3"/>
  <c r="B285" i="3"/>
  <c r="B276" i="3"/>
  <c r="P265" i="3"/>
  <c r="P277" i="3" s="1"/>
  <c r="P266" i="3"/>
  <c r="P278" i="3" s="1"/>
  <c r="P267" i="3"/>
  <c r="P279" i="3" s="1"/>
  <c r="P268" i="3"/>
  <c r="P280" i="3" s="1"/>
  <c r="P269" i="3"/>
  <c r="P281" i="3" s="1"/>
  <c r="P270" i="3"/>
  <c r="P282" i="3" s="1"/>
  <c r="P271" i="3"/>
  <c r="P283" i="3" s="1"/>
  <c r="P272" i="3"/>
  <c r="P284" i="3" s="1"/>
  <c r="P273" i="3"/>
  <c r="P285" i="3" s="1"/>
  <c r="P264" i="3"/>
  <c r="P276" i="3" s="1"/>
  <c r="O240" i="3"/>
  <c r="O241" i="3"/>
  <c r="O242" i="3"/>
  <c r="O243" i="3"/>
  <c r="O244" i="3"/>
  <c r="O245" i="3"/>
  <c r="O246" i="3"/>
  <c r="O247" i="3"/>
  <c r="O248" i="3"/>
  <c r="O239" i="3"/>
  <c r="N240" i="3"/>
  <c r="N241" i="3"/>
  <c r="N242" i="3"/>
  <c r="N243" i="3"/>
  <c r="N244" i="3"/>
  <c r="N245" i="3"/>
  <c r="N246" i="3"/>
  <c r="N247" i="3"/>
  <c r="N248" i="3"/>
  <c r="N239" i="3"/>
  <c r="M240" i="3"/>
  <c r="M241" i="3"/>
  <c r="M242" i="3"/>
  <c r="M243" i="3"/>
  <c r="M244" i="3"/>
  <c r="M245" i="3"/>
  <c r="M246" i="3"/>
  <c r="M247" i="3"/>
  <c r="M248" i="3"/>
  <c r="M239" i="3"/>
  <c r="L240" i="3"/>
  <c r="L241" i="3"/>
  <c r="L242" i="3"/>
  <c r="L243" i="3"/>
  <c r="L244" i="3"/>
  <c r="L245" i="3"/>
  <c r="L246" i="3"/>
  <c r="L247" i="3"/>
  <c r="L248" i="3"/>
  <c r="L239" i="3"/>
  <c r="K239" i="3"/>
  <c r="K240" i="3"/>
  <c r="K241" i="3"/>
  <c r="K242" i="3"/>
  <c r="K243" i="3"/>
  <c r="K244" i="3"/>
  <c r="K245" i="3"/>
  <c r="K246" i="3"/>
  <c r="K247" i="3"/>
  <c r="K248" i="3"/>
  <c r="J240" i="3"/>
  <c r="J241" i="3"/>
  <c r="J242" i="3"/>
  <c r="J243" i="3"/>
  <c r="J244" i="3"/>
  <c r="J245" i="3"/>
  <c r="J246" i="3"/>
  <c r="J247" i="3"/>
  <c r="J248" i="3"/>
  <c r="J239" i="3"/>
  <c r="I240" i="3"/>
  <c r="I241" i="3"/>
  <c r="I242" i="3"/>
  <c r="I243" i="3"/>
  <c r="I244" i="3"/>
  <c r="I245" i="3"/>
  <c r="I246" i="3"/>
  <c r="I247" i="3"/>
  <c r="I248" i="3"/>
  <c r="I239" i="3"/>
  <c r="H240" i="3"/>
  <c r="H241" i="3"/>
  <c r="H242" i="3"/>
  <c r="H243" i="3"/>
  <c r="H244" i="3"/>
  <c r="H245" i="3"/>
  <c r="H246" i="3"/>
  <c r="H247" i="3"/>
  <c r="H248" i="3"/>
  <c r="H239" i="3"/>
  <c r="G240" i="3"/>
  <c r="G241" i="3"/>
  <c r="G242" i="3"/>
  <c r="G243" i="3"/>
  <c r="G244" i="3"/>
  <c r="G245" i="3"/>
  <c r="G246" i="3"/>
  <c r="G247" i="3"/>
  <c r="G248" i="3"/>
  <c r="G239" i="3"/>
  <c r="F240" i="3"/>
  <c r="F241" i="3"/>
  <c r="F242" i="3"/>
  <c r="F243" i="3"/>
  <c r="F244" i="3"/>
  <c r="F245" i="3"/>
  <c r="F246" i="3"/>
  <c r="F247" i="3"/>
  <c r="F248" i="3"/>
  <c r="F239" i="3"/>
  <c r="E240" i="3"/>
  <c r="E241" i="3"/>
  <c r="E242" i="3"/>
  <c r="E243" i="3"/>
  <c r="E244" i="3"/>
  <c r="E245" i="3"/>
  <c r="E246" i="3"/>
  <c r="E247" i="3"/>
  <c r="E248" i="3"/>
  <c r="E239" i="3"/>
  <c r="D240" i="3"/>
  <c r="D241" i="3"/>
  <c r="D242" i="3"/>
  <c r="D243" i="3"/>
  <c r="D244" i="3"/>
  <c r="D245" i="3"/>
  <c r="D246" i="3"/>
  <c r="D247" i="3"/>
  <c r="D248" i="3"/>
  <c r="D239" i="3"/>
  <c r="C240" i="3"/>
  <c r="C241" i="3"/>
  <c r="C242" i="3"/>
  <c r="C243" i="3"/>
  <c r="C244" i="3"/>
  <c r="C245" i="3"/>
  <c r="C246" i="3"/>
  <c r="C247" i="3"/>
  <c r="C248" i="3"/>
  <c r="C239" i="3"/>
  <c r="B240" i="3"/>
  <c r="B241" i="3"/>
  <c r="B242" i="3"/>
  <c r="B243" i="3"/>
  <c r="B244" i="3"/>
  <c r="B245" i="3"/>
  <c r="B246" i="3"/>
  <c r="B247" i="3"/>
  <c r="B248" i="3"/>
  <c r="B239" i="3"/>
  <c r="P227" i="3"/>
  <c r="P239" i="3" s="1"/>
  <c r="P228" i="3"/>
  <c r="P240" i="3" s="1"/>
  <c r="P229" i="3"/>
  <c r="P241" i="3" s="1"/>
  <c r="P230" i="3"/>
  <c r="P242" i="3" s="1"/>
  <c r="P231" i="3"/>
  <c r="P243" i="3" s="1"/>
  <c r="P232" i="3"/>
  <c r="P244" i="3" s="1"/>
  <c r="P233" i="3"/>
  <c r="P245" i="3" s="1"/>
  <c r="P234" i="3"/>
  <c r="P246" i="3" s="1"/>
  <c r="P235" i="3"/>
  <c r="P247" i="3" s="1"/>
  <c r="P236" i="3"/>
  <c r="P248" i="3" s="1"/>
  <c r="O201" i="3"/>
  <c r="O202" i="3"/>
  <c r="O203" i="3"/>
  <c r="O204" i="3"/>
  <c r="O205" i="3"/>
  <c r="O206" i="3"/>
  <c r="O207" i="3"/>
  <c r="O208" i="3"/>
  <c r="O209" i="3"/>
  <c r="N201" i="3"/>
  <c r="N202" i="3"/>
  <c r="N203" i="3"/>
  <c r="N204" i="3"/>
  <c r="N205" i="3"/>
  <c r="N206" i="3"/>
  <c r="N207" i="3"/>
  <c r="N208" i="3"/>
  <c r="N209" i="3"/>
  <c r="M201" i="3"/>
  <c r="M202" i="3"/>
  <c r="M203" i="3"/>
  <c r="M204" i="3"/>
  <c r="M205" i="3"/>
  <c r="M206" i="3"/>
  <c r="M207" i="3"/>
  <c r="M208" i="3"/>
  <c r="M209" i="3"/>
  <c r="L201" i="3"/>
  <c r="L202" i="3"/>
  <c r="L203" i="3"/>
  <c r="L204" i="3"/>
  <c r="L205" i="3"/>
  <c r="L206" i="3"/>
  <c r="L207" i="3"/>
  <c r="L208" i="3"/>
  <c r="L209" i="3"/>
  <c r="K201" i="3"/>
  <c r="K202" i="3"/>
  <c r="K203" i="3"/>
  <c r="K204" i="3"/>
  <c r="K205" i="3"/>
  <c r="K206" i="3"/>
  <c r="K207" i="3"/>
  <c r="K208" i="3"/>
  <c r="K209" i="3"/>
  <c r="J201" i="3"/>
  <c r="J202" i="3"/>
  <c r="J203" i="3"/>
  <c r="J204" i="3"/>
  <c r="J205" i="3"/>
  <c r="J206" i="3"/>
  <c r="J207" i="3"/>
  <c r="J208" i="3"/>
  <c r="J209" i="3"/>
  <c r="I201" i="3"/>
  <c r="I202" i="3"/>
  <c r="I203" i="3"/>
  <c r="I204" i="3"/>
  <c r="I205" i="3"/>
  <c r="I206" i="3"/>
  <c r="I207" i="3"/>
  <c r="I208" i="3"/>
  <c r="I209" i="3"/>
  <c r="H201" i="3"/>
  <c r="H202" i="3"/>
  <c r="H203" i="3"/>
  <c r="H204" i="3"/>
  <c r="H205" i="3"/>
  <c r="H206" i="3"/>
  <c r="H207" i="3"/>
  <c r="H208" i="3"/>
  <c r="H209" i="3"/>
  <c r="G201" i="3"/>
  <c r="G202" i="3"/>
  <c r="G203" i="3"/>
  <c r="G204" i="3"/>
  <c r="G205" i="3"/>
  <c r="G206" i="3"/>
  <c r="G207" i="3"/>
  <c r="G208" i="3"/>
  <c r="G209" i="3"/>
  <c r="F201" i="3"/>
  <c r="F202" i="3"/>
  <c r="F203" i="3"/>
  <c r="F204" i="3"/>
  <c r="F205" i="3"/>
  <c r="F206" i="3"/>
  <c r="F207" i="3"/>
  <c r="F208" i="3"/>
  <c r="F209" i="3"/>
  <c r="E201" i="3"/>
  <c r="E202" i="3"/>
  <c r="E203" i="3"/>
  <c r="E204" i="3"/>
  <c r="E205" i="3"/>
  <c r="E206" i="3"/>
  <c r="E207" i="3"/>
  <c r="E208" i="3"/>
  <c r="E209" i="3"/>
  <c r="D201" i="3"/>
  <c r="D202" i="3"/>
  <c r="D203" i="3"/>
  <c r="D204" i="3"/>
  <c r="D205" i="3"/>
  <c r="D206" i="3"/>
  <c r="D207" i="3"/>
  <c r="D208" i="3"/>
  <c r="D209" i="3"/>
  <c r="C201" i="3"/>
  <c r="C202" i="3"/>
  <c r="C203" i="3"/>
  <c r="C204" i="3"/>
  <c r="C205" i="3"/>
  <c r="C206" i="3"/>
  <c r="C207" i="3"/>
  <c r="C208" i="3"/>
  <c r="C209" i="3"/>
  <c r="O200" i="3"/>
  <c r="N200" i="3"/>
  <c r="M200" i="3"/>
  <c r="L200" i="3"/>
  <c r="K200" i="3"/>
  <c r="J200" i="3"/>
  <c r="I200" i="3"/>
  <c r="H200" i="3"/>
  <c r="G200" i="3"/>
  <c r="F200" i="3"/>
  <c r="E200" i="3"/>
  <c r="D200" i="3"/>
  <c r="C200" i="3"/>
  <c r="B201" i="3"/>
  <c r="B202" i="3"/>
  <c r="B203" i="3"/>
  <c r="B204" i="3"/>
  <c r="B205" i="3"/>
  <c r="B206" i="3"/>
  <c r="B207" i="3"/>
  <c r="B208" i="3"/>
  <c r="B209" i="3"/>
  <c r="B200" i="3"/>
  <c r="P188" i="3"/>
  <c r="P201" i="3" s="1"/>
  <c r="P189" i="3"/>
  <c r="P202" i="3" s="1"/>
  <c r="P190" i="3"/>
  <c r="P203" i="3" s="1"/>
  <c r="P191" i="3"/>
  <c r="P204" i="3" s="1"/>
  <c r="P192" i="3"/>
  <c r="P205" i="3" s="1"/>
  <c r="P193" i="3"/>
  <c r="P206" i="3" s="1"/>
  <c r="P194" i="3"/>
  <c r="P207" i="3" s="1"/>
  <c r="P195" i="3"/>
  <c r="P208" i="3" s="1"/>
  <c r="P196" i="3"/>
  <c r="P209" i="3" s="1"/>
  <c r="P187" i="3"/>
  <c r="P200" i="3" s="1"/>
  <c r="O148" i="3"/>
  <c r="O149" i="3"/>
  <c r="O150" i="3"/>
  <c r="O151" i="3"/>
  <c r="O152" i="3"/>
  <c r="O153" i="3"/>
  <c r="O154" i="3"/>
  <c r="O155" i="3"/>
  <c r="O156" i="3"/>
  <c r="O147" i="3"/>
  <c r="N148" i="3"/>
  <c r="N149" i="3"/>
  <c r="N150" i="3"/>
  <c r="N151" i="3"/>
  <c r="N152" i="3"/>
  <c r="N153" i="3"/>
  <c r="N154" i="3"/>
  <c r="N155" i="3"/>
  <c r="N156" i="3"/>
  <c r="N147" i="3"/>
  <c r="M148" i="3"/>
  <c r="M149" i="3"/>
  <c r="M150" i="3"/>
  <c r="M151" i="3"/>
  <c r="M152" i="3"/>
  <c r="M153" i="3"/>
  <c r="M154" i="3"/>
  <c r="M155" i="3"/>
  <c r="M156" i="3"/>
  <c r="M147" i="3"/>
  <c r="L148" i="3"/>
  <c r="L149" i="3"/>
  <c r="L150" i="3"/>
  <c r="L151" i="3"/>
  <c r="L152" i="3"/>
  <c r="L153" i="3"/>
  <c r="L154" i="3"/>
  <c r="L155" i="3"/>
  <c r="L156" i="3"/>
  <c r="L147" i="3"/>
  <c r="K148" i="3"/>
  <c r="K149" i="3"/>
  <c r="K150" i="3"/>
  <c r="K151" i="3"/>
  <c r="K152" i="3"/>
  <c r="K153" i="3"/>
  <c r="K154" i="3"/>
  <c r="K155" i="3"/>
  <c r="K156" i="3"/>
  <c r="K147" i="3"/>
  <c r="J148" i="3"/>
  <c r="J149" i="3"/>
  <c r="J150" i="3"/>
  <c r="J151" i="3"/>
  <c r="J152" i="3"/>
  <c r="J153" i="3"/>
  <c r="J154" i="3"/>
  <c r="J155" i="3"/>
  <c r="J156" i="3"/>
  <c r="J147" i="3"/>
  <c r="I147" i="3"/>
  <c r="I148" i="3"/>
  <c r="I149" i="3"/>
  <c r="I150" i="3"/>
  <c r="I151" i="3"/>
  <c r="I152" i="3"/>
  <c r="I153" i="3"/>
  <c r="I154" i="3"/>
  <c r="I155" i="3"/>
  <c r="I156" i="3"/>
  <c r="H148" i="3"/>
  <c r="H149" i="3"/>
  <c r="H150" i="3"/>
  <c r="H151" i="3"/>
  <c r="H152" i="3"/>
  <c r="H153" i="3"/>
  <c r="H154" i="3"/>
  <c r="H155" i="3"/>
  <c r="H156" i="3"/>
  <c r="H147" i="3"/>
  <c r="G148" i="3"/>
  <c r="G149" i="3"/>
  <c r="G150" i="3"/>
  <c r="G151" i="3"/>
  <c r="G152" i="3"/>
  <c r="G153" i="3"/>
  <c r="G154" i="3"/>
  <c r="G155" i="3"/>
  <c r="G156" i="3"/>
  <c r="G147" i="3"/>
  <c r="F148" i="3"/>
  <c r="F149" i="3"/>
  <c r="F150" i="3"/>
  <c r="F151" i="3"/>
  <c r="F152" i="3"/>
  <c r="F153" i="3"/>
  <c r="F154" i="3"/>
  <c r="F155" i="3"/>
  <c r="F156" i="3"/>
  <c r="F147" i="3"/>
  <c r="E148" i="3"/>
  <c r="E149" i="3"/>
  <c r="E150" i="3"/>
  <c r="E151" i="3"/>
  <c r="E152" i="3"/>
  <c r="E153" i="3"/>
  <c r="E154" i="3"/>
  <c r="E155" i="3"/>
  <c r="E156" i="3"/>
  <c r="E147" i="3"/>
  <c r="D148" i="3"/>
  <c r="D149" i="3"/>
  <c r="D150" i="3"/>
  <c r="D151" i="3"/>
  <c r="D152" i="3"/>
  <c r="D153" i="3"/>
  <c r="D154" i="3"/>
  <c r="D155" i="3"/>
  <c r="D156" i="3"/>
  <c r="D147" i="3"/>
  <c r="C148" i="3"/>
  <c r="C149" i="3"/>
  <c r="C150" i="3"/>
  <c r="C151" i="3"/>
  <c r="C152" i="3"/>
  <c r="C153" i="3"/>
  <c r="C154" i="3"/>
  <c r="C155" i="3"/>
  <c r="C156" i="3"/>
  <c r="C147" i="3"/>
  <c r="B156" i="3"/>
  <c r="B148" i="3"/>
  <c r="B149" i="3"/>
  <c r="B150" i="3"/>
  <c r="B151" i="3"/>
  <c r="B152" i="3"/>
  <c r="B153" i="3"/>
  <c r="B154" i="3"/>
  <c r="B155" i="3"/>
  <c r="B147" i="3"/>
  <c r="B109" i="3"/>
  <c r="P134" i="3"/>
  <c r="P148" i="3" s="1"/>
  <c r="P135" i="3"/>
  <c r="P149" i="3" s="1"/>
  <c r="P136" i="3"/>
  <c r="P150" i="3" s="1"/>
  <c r="P137" i="3"/>
  <c r="P151" i="3" s="1"/>
  <c r="P138" i="3"/>
  <c r="P152" i="3" s="1"/>
  <c r="P139" i="3"/>
  <c r="P153" i="3" s="1"/>
  <c r="P140" i="3"/>
  <c r="P154" i="3" s="1"/>
  <c r="P141" i="3"/>
  <c r="P155" i="3" s="1"/>
  <c r="P142" i="3"/>
  <c r="P156" i="3" s="1"/>
  <c r="P133" i="3"/>
  <c r="P147" i="3" s="1"/>
  <c r="N106" i="3"/>
  <c r="N105" i="3"/>
  <c r="N116" i="3" s="1"/>
  <c r="N104" i="3"/>
  <c r="N115" i="3" s="1"/>
  <c r="N103" i="3"/>
  <c r="N114" i="3" s="1"/>
  <c r="N102" i="3"/>
  <c r="N101" i="3"/>
  <c r="N112" i="3" s="1"/>
  <c r="N100" i="3"/>
  <c r="N111" i="3" s="1"/>
  <c r="N99" i="3"/>
  <c r="N110" i="3" s="1"/>
  <c r="N98" i="3"/>
  <c r="N109" i="3" s="1"/>
  <c r="N113" i="3"/>
  <c r="N117" i="3"/>
  <c r="M109" i="3"/>
  <c r="S94" i="2"/>
  <c r="S95" i="2"/>
  <c r="S96" i="2"/>
  <c r="S97" i="2"/>
  <c r="S98" i="2"/>
  <c r="S99" i="2"/>
  <c r="S100" i="2"/>
  <c r="S101" i="2"/>
  <c r="S93" i="2"/>
  <c r="M117" i="3"/>
  <c r="M110" i="3"/>
  <c r="M111" i="3"/>
  <c r="M112" i="3"/>
  <c r="M113" i="3"/>
  <c r="M114" i="3"/>
  <c r="M115" i="3"/>
  <c r="M116" i="3"/>
  <c r="L110" i="3"/>
  <c r="L111" i="3"/>
  <c r="L112" i="3"/>
  <c r="L113" i="3"/>
  <c r="L114" i="3"/>
  <c r="L115" i="3"/>
  <c r="L116" i="3"/>
  <c r="L117" i="3"/>
  <c r="K110" i="3"/>
  <c r="K111" i="3"/>
  <c r="K112" i="3"/>
  <c r="K113" i="3"/>
  <c r="K114" i="3"/>
  <c r="K115" i="3"/>
  <c r="K116" i="3"/>
  <c r="K117" i="3"/>
  <c r="J110" i="3"/>
  <c r="J111" i="3"/>
  <c r="J112" i="3"/>
  <c r="J113" i="3"/>
  <c r="J114" i="3"/>
  <c r="J115" i="3"/>
  <c r="J116" i="3"/>
  <c r="J117" i="3"/>
  <c r="I110" i="3"/>
  <c r="I111" i="3"/>
  <c r="I112" i="3"/>
  <c r="I113" i="3"/>
  <c r="I114" i="3"/>
  <c r="I115" i="3"/>
  <c r="I116" i="3"/>
  <c r="I117" i="3"/>
  <c r="H110" i="3"/>
  <c r="H111" i="3"/>
  <c r="H112" i="3"/>
  <c r="H113" i="3"/>
  <c r="H114" i="3"/>
  <c r="H115" i="3"/>
  <c r="H116" i="3"/>
  <c r="H117" i="3"/>
  <c r="G110" i="3"/>
  <c r="G111" i="3"/>
  <c r="G112" i="3"/>
  <c r="G113" i="3"/>
  <c r="G114" i="3"/>
  <c r="G115" i="3"/>
  <c r="G116" i="3"/>
  <c r="G117" i="3"/>
  <c r="F110" i="3"/>
  <c r="F111" i="3"/>
  <c r="F112" i="3"/>
  <c r="F113" i="3"/>
  <c r="F114" i="3"/>
  <c r="F115" i="3"/>
  <c r="F116" i="3"/>
  <c r="F117" i="3"/>
  <c r="E110" i="3"/>
  <c r="E111" i="3"/>
  <c r="E112" i="3"/>
  <c r="E113" i="3"/>
  <c r="E114" i="3"/>
  <c r="E115" i="3"/>
  <c r="E116" i="3"/>
  <c r="E117" i="3"/>
  <c r="D110" i="3"/>
  <c r="D111" i="3"/>
  <c r="D112" i="3"/>
  <c r="D113" i="3"/>
  <c r="D114" i="3"/>
  <c r="D115" i="3"/>
  <c r="D116" i="3"/>
  <c r="D117" i="3"/>
  <c r="C117" i="3"/>
  <c r="C110" i="3"/>
  <c r="C111" i="3"/>
  <c r="C112" i="3"/>
  <c r="C113" i="3"/>
  <c r="C114" i="3"/>
  <c r="C115" i="3"/>
  <c r="C116" i="3"/>
  <c r="L109" i="3"/>
  <c r="K109" i="3"/>
  <c r="J109" i="3"/>
  <c r="I109" i="3"/>
  <c r="H109" i="3"/>
  <c r="G109" i="3"/>
  <c r="F109" i="3"/>
  <c r="E109" i="3"/>
  <c r="D109" i="3"/>
  <c r="C109" i="3"/>
  <c r="B117" i="3"/>
  <c r="B110" i="3"/>
  <c r="B111" i="3"/>
  <c r="B112" i="3"/>
  <c r="B113" i="3"/>
  <c r="B114" i="3"/>
  <c r="B115" i="3"/>
  <c r="B116" i="3"/>
  <c r="R14" i="3"/>
  <c r="R15" i="3"/>
  <c r="R16" i="3"/>
  <c r="S16" i="3" s="1"/>
  <c r="P26" i="3" s="1"/>
  <c r="R17" i="3"/>
  <c r="R18" i="3"/>
  <c r="R19" i="3"/>
  <c r="R13" i="3"/>
  <c r="M27" i="3"/>
  <c r="F23" i="3"/>
  <c r="A26" i="3"/>
  <c r="A25" i="3" s="1"/>
  <c r="A24" i="3" s="1"/>
  <c r="A23" i="3" s="1"/>
  <c r="O19" i="3"/>
  <c r="O29" i="3" s="1"/>
  <c r="N19" i="3"/>
  <c r="N29" i="3" s="1"/>
  <c r="M19" i="3"/>
  <c r="M29" i="3" s="1"/>
  <c r="L19" i="3"/>
  <c r="L29" i="3" s="1"/>
  <c r="K19" i="3"/>
  <c r="K29" i="3" s="1"/>
  <c r="J19" i="3"/>
  <c r="J29" i="3" s="1"/>
  <c r="I19" i="3"/>
  <c r="I29" i="3" s="1"/>
  <c r="H19" i="3"/>
  <c r="H29" i="3" s="1"/>
  <c r="G19" i="3"/>
  <c r="G29" i="3" s="1"/>
  <c r="F19" i="3"/>
  <c r="F29" i="3" s="1"/>
  <c r="E19" i="3"/>
  <c r="E29" i="3" s="1"/>
  <c r="D19" i="3"/>
  <c r="D29" i="3" s="1"/>
  <c r="C19" i="3"/>
  <c r="C29" i="3" s="1"/>
  <c r="O18" i="3"/>
  <c r="O28" i="3" s="1"/>
  <c r="N18" i="3"/>
  <c r="N28" i="3" s="1"/>
  <c r="M18" i="3"/>
  <c r="M28" i="3" s="1"/>
  <c r="L18" i="3"/>
  <c r="L28" i="3" s="1"/>
  <c r="K18" i="3"/>
  <c r="K28" i="3" s="1"/>
  <c r="J18" i="3"/>
  <c r="J28" i="3" s="1"/>
  <c r="I18" i="3"/>
  <c r="I28" i="3" s="1"/>
  <c r="H18" i="3"/>
  <c r="H28" i="3" s="1"/>
  <c r="G18" i="3"/>
  <c r="G28" i="3" s="1"/>
  <c r="F18" i="3"/>
  <c r="F28" i="3" s="1"/>
  <c r="E18" i="3"/>
  <c r="E28" i="3" s="1"/>
  <c r="D18" i="3"/>
  <c r="D28" i="3" s="1"/>
  <c r="C18" i="3"/>
  <c r="C28" i="3" s="1"/>
  <c r="O17" i="3"/>
  <c r="O27" i="3" s="1"/>
  <c r="N17" i="3"/>
  <c r="N27" i="3" s="1"/>
  <c r="M17" i="3"/>
  <c r="L17" i="3"/>
  <c r="L27" i="3" s="1"/>
  <c r="K17" i="3"/>
  <c r="K27" i="3" s="1"/>
  <c r="J17" i="3"/>
  <c r="J27" i="3" s="1"/>
  <c r="I17" i="3"/>
  <c r="I27" i="3" s="1"/>
  <c r="H17" i="3"/>
  <c r="H27" i="3" s="1"/>
  <c r="G17" i="3"/>
  <c r="G27" i="3" s="1"/>
  <c r="F17" i="3"/>
  <c r="F27" i="3" s="1"/>
  <c r="E17" i="3"/>
  <c r="E27" i="3" s="1"/>
  <c r="D17" i="3"/>
  <c r="D27" i="3" s="1"/>
  <c r="C17" i="3"/>
  <c r="C27" i="3" s="1"/>
  <c r="O16" i="3"/>
  <c r="O26" i="3" s="1"/>
  <c r="N16" i="3"/>
  <c r="N26" i="3" s="1"/>
  <c r="M16" i="3"/>
  <c r="M26" i="3" s="1"/>
  <c r="L16" i="3"/>
  <c r="L26" i="3" s="1"/>
  <c r="K16" i="3"/>
  <c r="K26" i="3" s="1"/>
  <c r="J16" i="3"/>
  <c r="J26" i="3" s="1"/>
  <c r="I16" i="3"/>
  <c r="I26" i="3" s="1"/>
  <c r="H16" i="3"/>
  <c r="H26" i="3" s="1"/>
  <c r="G16" i="3"/>
  <c r="G26" i="3" s="1"/>
  <c r="F16" i="3"/>
  <c r="F26" i="3" s="1"/>
  <c r="E16" i="3"/>
  <c r="E26" i="3" s="1"/>
  <c r="D16" i="3"/>
  <c r="D26" i="3" s="1"/>
  <c r="C16" i="3"/>
  <c r="C26" i="3" s="1"/>
  <c r="A16" i="3"/>
  <c r="A15" i="3" s="1"/>
  <c r="A14" i="3" s="1"/>
  <c r="A13" i="3" s="1"/>
  <c r="O15" i="3"/>
  <c r="O25" i="3" s="1"/>
  <c r="N15" i="3"/>
  <c r="N25" i="3" s="1"/>
  <c r="M15" i="3"/>
  <c r="M25" i="3" s="1"/>
  <c r="L15" i="3"/>
  <c r="L25" i="3" s="1"/>
  <c r="K15" i="3"/>
  <c r="K25" i="3" s="1"/>
  <c r="J15" i="3"/>
  <c r="J25" i="3" s="1"/>
  <c r="I15" i="3"/>
  <c r="I25" i="3" s="1"/>
  <c r="H15" i="3"/>
  <c r="H25" i="3" s="1"/>
  <c r="G15" i="3"/>
  <c r="G25" i="3" s="1"/>
  <c r="F15" i="3"/>
  <c r="F25" i="3" s="1"/>
  <c r="E15" i="3"/>
  <c r="E25" i="3" s="1"/>
  <c r="D15" i="3"/>
  <c r="D25" i="3" s="1"/>
  <c r="C15" i="3"/>
  <c r="C25" i="3" s="1"/>
  <c r="O14" i="3"/>
  <c r="O24" i="3" s="1"/>
  <c r="N14" i="3"/>
  <c r="N24" i="3" s="1"/>
  <c r="M14" i="3"/>
  <c r="M24" i="3" s="1"/>
  <c r="L14" i="3"/>
  <c r="L24" i="3" s="1"/>
  <c r="K14" i="3"/>
  <c r="K24" i="3" s="1"/>
  <c r="J14" i="3"/>
  <c r="J24" i="3" s="1"/>
  <c r="I14" i="3"/>
  <c r="I24" i="3" s="1"/>
  <c r="H14" i="3"/>
  <c r="H24" i="3" s="1"/>
  <c r="G14" i="3"/>
  <c r="G24" i="3" s="1"/>
  <c r="F14" i="3"/>
  <c r="F24" i="3" s="1"/>
  <c r="E14" i="3"/>
  <c r="E24" i="3" s="1"/>
  <c r="D14" i="3"/>
  <c r="D24" i="3" s="1"/>
  <c r="C14" i="3"/>
  <c r="C24" i="3" s="1"/>
  <c r="O13" i="3"/>
  <c r="O23" i="3" s="1"/>
  <c r="N13" i="3"/>
  <c r="N23" i="3" s="1"/>
  <c r="M13" i="3"/>
  <c r="M23" i="3" s="1"/>
  <c r="L13" i="3"/>
  <c r="L23" i="3" s="1"/>
  <c r="K13" i="3"/>
  <c r="K23" i="3" s="1"/>
  <c r="J13" i="3"/>
  <c r="J23" i="3" s="1"/>
  <c r="I13" i="3"/>
  <c r="I23" i="3" s="1"/>
  <c r="H13" i="3"/>
  <c r="H23" i="3" s="1"/>
  <c r="G13" i="3"/>
  <c r="G23" i="3" s="1"/>
  <c r="F13" i="3"/>
  <c r="E13" i="3"/>
  <c r="E23" i="3" s="1"/>
  <c r="D13" i="3"/>
  <c r="D23" i="3" s="1"/>
  <c r="C13" i="3"/>
  <c r="C23" i="3" s="1"/>
  <c r="C19" i="2"/>
  <c r="S14" i="3" l="1"/>
  <c r="P24" i="3" s="1"/>
  <c r="S33" i="3" a="1"/>
  <c r="S33" i="3" s="1"/>
  <c r="L333" i="3" s="1"/>
  <c r="S13" i="3"/>
  <c r="P23" i="3" s="1"/>
  <c r="S18" i="3"/>
  <c r="P28" i="3" s="1"/>
  <c r="S17" i="3"/>
  <c r="P27" i="3" s="1"/>
  <c r="S32" i="3" a="1"/>
  <c r="S32" i="3" s="1"/>
  <c r="K333" i="3" s="1"/>
  <c r="S19" i="3"/>
  <c r="P29" i="3" s="1"/>
  <c r="S34" i="3" a="1"/>
  <c r="S34" i="3" s="1"/>
  <c r="M329" i="3" s="1"/>
  <c r="S27" i="3" a="1"/>
  <c r="S27" i="3" s="1"/>
  <c r="F168" i="3" s="1"/>
  <c r="S31" i="3" a="1"/>
  <c r="S31" i="3" s="1"/>
  <c r="J333" i="3" s="1"/>
  <c r="S26" i="3" a="1"/>
  <c r="S26" i="3" s="1"/>
  <c r="E327" i="3" s="1"/>
  <c r="S30" i="3" a="1"/>
  <c r="S30" i="3" s="1"/>
  <c r="I331" i="3" s="1"/>
  <c r="S25" i="3" a="1"/>
  <c r="S25" i="3" s="1"/>
  <c r="D329" i="3" s="1"/>
  <c r="S23" i="3" a="1"/>
  <c r="S23" i="3" s="1"/>
  <c r="B327" i="3" s="1"/>
  <c r="S15" i="3"/>
  <c r="P25" i="3" s="1"/>
  <c r="S35" i="3" s="1" a="1"/>
  <c r="S35" i="3" s="1"/>
  <c r="P330" i="3" s="1"/>
  <c r="S29" i="3" a="1"/>
  <c r="S29" i="3" s="1"/>
  <c r="H334" i="3" s="1"/>
  <c r="I123" i="3"/>
  <c r="I218" i="3"/>
  <c r="E216" i="3"/>
  <c r="S28" i="3" a="1"/>
  <c r="S28" i="3" s="1"/>
  <c r="E253" i="3"/>
  <c r="I251" i="3"/>
  <c r="S24" i="3" a="1"/>
  <c r="S24" i="3" s="1"/>
  <c r="C289" i="3" s="1"/>
  <c r="H121" i="3"/>
  <c r="E258" i="3"/>
  <c r="E128" i="3"/>
  <c r="I165" i="3"/>
  <c r="J168" i="3"/>
  <c r="B289" i="3"/>
  <c r="I295" i="3"/>
  <c r="E213" i="3"/>
  <c r="B258" i="3"/>
  <c r="H254" i="3"/>
  <c r="I256" i="3"/>
  <c r="E218" i="3"/>
  <c r="H221" i="3"/>
  <c r="J215" i="3"/>
  <c r="E255" i="3"/>
  <c r="H251" i="3"/>
  <c r="H253" i="3"/>
  <c r="G289" i="3"/>
  <c r="E125" i="3"/>
  <c r="H125" i="3"/>
  <c r="I125" i="3"/>
  <c r="J165" i="3"/>
  <c r="J222" i="3"/>
  <c r="I254" i="3"/>
  <c r="J256" i="3"/>
  <c r="B294" i="3"/>
  <c r="H290" i="3"/>
  <c r="I292" i="3"/>
  <c r="C125" i="3" l="1"/>
  <c r="C169" i="3"/>
  <c r="D219" i="3"/>
  <c r="F252" i="3"/>
  <c r="C219" i="3"/>
  <c r="K214" i="3"/>
  <c r="C293" i="3"/>
  <c r="D260" i="3"/>
  <c r="C216" i="3"/>
  <c r="C217" i="3"/>
  <c r="L165" i="3"/>
  <c r="K120" i="3"/>
  <c r="C124" i="3"/>
  <c r="K216" i="3"/>
  <c r="C260" i="3"/>
  <c r="I127" i="3"/>
  <c r="M166" i="3"/>
  <c r="K291" i="3"/>
  <c r="I166" i="3"/>
  <c r="L295" i="3"/>
  <c r="L252" i="3"/>
  <c r="I162" i="3"/>
  <c r="L291" i="3"/>
  <c r="L251" i="3"/>
  <c r="M125" i="3"/>
  <c r="I294" i="3"/>
  <c r="K161" i="3"/>
  <c r="H127" i="3"/>
  <c r="K252" i="3"/>
  <c r="L164" i="3"/>
  <c r="C160" i="3"/>
  <c r="C291" i="3"/>
  <c r="K219" i="3"/>
  <c r="C163" i="3"/>
  <c r="I213" i="3"/>
  <c r="G295" i="3"/>
  <c r="G330" i="3"/>
  <c r="G328" i="3"/>
  <c r="G336" i="3"/>
  <c r="G329" i="3"/>
  <c r="G327" i="3"/>
  <c r="L122" i="3"/>
  <c r="K256" i="3"/>
  <c r="I260" i="3"/>
  <c r="H124" i="3"/>
  <c r="F160" i="3"/>
  <c r="F328" i="3"/>
  <c r="F336" i="3"/>
  <c r="F334" i="3"/>
  <c r="F335" i="3"/>
  <c r="K165" i="3"/>
  <c r="K164" i="3"/>
  <c r="L257" i="3"/>
  <c r="M331" i="3"/>
  <c r="E331" i="3"/>
  <c r="J329" i="3"/>
  <c r="L336" i="3"/>
  <c r="E330" i="3"/>
  <c r="I329" i="3"/>
  <c r="D328" i="3"/>
  <c r="D333" i="3"/>
  <c r="B329" i="3"/>
  <c r="C333" i="3"/>
  <c r="E328" i="3"/>
  <c r="C335" i="3"/>
  <c r="L290" i="3"/>
  <c r="L260" i="3"/>
  <c r="I221" i="3"/>
  <c r="C167" i="3"/>
  <c r="K297" i="3"/>
  <c r="K258" i="3"/>
  <c r="I214" i="3"/>
  <c r="I126" i="3"/>
  <c r="L218" i="3"/>
  <c r="K169" i="3"/>
  <c r="F127" i="3"/>
  <c r="K260" i="3"/>
  <c r="K162" i="3"/>
  <c r="L128" i="3"/>
  <c r="L256" i="3"/>
  <c r="I217" i="3"/>
  <c r="L121" i="3"/>
  <c r="C256" i="3"/>
  <c r="C330" i="3"/>
  <c r="C327" i="3"/>
  <c r="E214" i="3"/>
  <c r="K122" i="3"/>
  <c r="I253" i="3"/>
  <c r="F254" i="3"/>
  <c r="E124" i="3"/>
  <c r="L296" i="3"/>
  <c r="I168" i="3"/>
  <c r="F162" i="3"/>
  <c r="L255" i="3"/>
  <c r="L330" i="3"/>
  <c r="D330" i="3"/>
  <c r="I328" i="3"/>
  <c r="J334" i="3"/>
  <c r="C328" i="3"/>
  <c r="H328" i="3"/>
  <c r="L329" i="3"/>
  <c r="C332" i="3"/>
  <c r="M335" i="3"/>
  <c r="L327" i="3"/>
  <c r="E336" i="3"/>
  <c r="K336" i="3"/>
  <c r="L288" i="3"/>
  <c r="K257" i="3"/>
  <c r="H220" i="3"/>
  <c r="L125" i="3"/>
  <c r="K296" i="3"/>
  <c r="I255" i="3"/>
  <c r="I222" i="3"/>
  <c r="G126" i="3"/>
  <c r="C297" i="3"/>
  <c r="K217" i="3"/>
  <c r="D163" i="3"/>
  <c r="L293" i="3"/>
  <c r="L219" i="3"/>
  <c r="K160" i="3"/>
  <c r="K128" i="3"/>
  <c r="K253" i="3"/>
  <c r="E221" i="3"/>
  <c r="K121" i="3"/>
  <c r="I297" i="3"/>
  <c r="K254" i="3"/>
  <c r="I122" i="3"/>
  <c r="L124" i="3"/>
  <c r="L123" i="3"/>
  <c r="I120" i="3"/>
  <c r="K293" i="3"/>
  <c r="E169" i="3"/>
  <c r="K329" i="3"/>
  <c r="C329" i="3"/>
  <c r="I336" i="3"/>
  <c r="G331" i="3"/>
  <c r="H336" i="3"/>
  <c r="I327" i="3"/>
  <c r="M327" i="3"/>
  <c r="L334" i="3"/>
  <c r="D327" i="3"/>
  <c r="D335" i="3"/>
  <c r="H333" i="3"/>
  <c r="F220" i="3"/>
  <c r="C121" i="3"/>
  <c r="C288" i="3"/>
  <c r="C128" i="3"/>
  <c r="K222" i="3"/>
  <c r="K166" i="3"/>
  <c r="F166" i="3"/>
  <c r="L163" i="3"/>
  <c r="K295" i="3"/>
  <c r="D216" i="3"/>
  <c r="K125" i="3"/>
  <c r="I293" i="3"/>
  <c r="F126" i="3"/>
  <c r="L254" i="3"/>
  <c r="I215" i="3"/>
  <c r="C161" i="3"/>
  <c r="K290" i="3"/>
  <c r="K218" i="3"/>
  <c r="I128" i="3"/>
  <c r="I258" i="3"/>
  <c r="D220" i="3"/>
  <c r="I121" i="3"/>
  <c r="L259" i="3"/>
  <c r="L215" i="3"/>
  <c r="D122" i="3"/>
  <c r="F124" i="3"/>
  <c r="K123" i="3"/>
  <c r="B292" i="3"/>
  <c r="B328" i="3"/>
  <c r="B336" i="3"/>
  <c r="B334" i="3"/>
  <c r="B335" i="3"/>
  <c r="I290" i="3"/>
  <c r="I161" i="3"/>
  <c r="L168" i="3"/>
  <c r="J328" i="3"/>
  <c r="P327" i="3"/>
  <c r="H335" i="3"/>
  <c r="D336" i="3"/>
  <c r="P333" i="3"/>
  <c r="G335" i="3"/>
  <c r="M328" i="3"/>
  <c r="C334" i="3"/>
  <c r="F331" i="3"/>
  <c r="K220" i="3"/>
  <c r="K327" i="3"/>
  <c r="K330" i="3"/>
  <c r="I335" i="3"/>
  <c r="H327" i="3"/>
  <c r="G334" i="3"/>
  <c r="J327" i="3"/>
  <c r="B331" i="3"/>
  <c r="C331" i="3"/>
  <c r="K332" i="3"/>
  <c r="B333" i="3"/>
  <c r="J332" i="3"/>
  <c r="M336" i="3"/>
  <c r="L162" i="3"/>
  <c r="L332" i="3"/>
  <c r="L331" i="3"/>
  <c r="B330" i="3"/>
  <c r="F333" i="3"/>
  <c r="K328" i="3"/>
  <c r="P334" i="3"/>
  <c r="F327" i="3"/>
  <c r="J331" i="3"/>
  <c r="P331" i="3"/>
  <c r="L335" i="3"/>
  <c r="K335" i="3"/>
  <c r="C336" i="3"/>
  <c r="D297" i="3"/>
  <c r="D332" i="3"/>
  <c r="D331" i="3"/>
  <c r="L169" i="3"/>
  <c r="L127" i="3"/>
  <c r="I167" i="3"/>
  <c r="I334" i="3"/>
  <c r="I332" i="3"/>
  <c r="M161" i="3"/>
  <c r="M332" i="3"/>
  <c r="M334" i="3"/>
  <c r="M333" i="3"/>
  <c r="K294" i="3"/>
  <c r="L160" i="3"/>
  <c r="C295" i="3"/>
  <c r="C258" i="3"/>
  <c r="K167" i="3"/>
  <c r="C296" i="3"/>
  <c r="C259" i="3"/>
  <c r="I163" i="3"/>
  <c r="K289" i="3"/>
  <c r="K127" i="3"/>
  <c r="C290" i="3"/>
  <c r="L213" i="3"/>
  <c r="D164" i="3"/>
  <c r="C127" i="3"/>
  <c r="C254" i="3"/>
  <c r="K163" i="3"/>
  <c r="L120" i="3"/>
  <c r="C257" i="3"/>
  <c r="I220" i="3"/>
  <c r="C120" i="3"/>
  <c r="L258" i="3"/>
  <c r="H332" i="3"/>
  <c r="H330" i="3"/>
  <c r="H331" i="3"/>
  <c r="E168" i="3"/>
  <c r="E334" i="3"/>
  <c r="E332" i="3"/>
  <c r="E333" i="3"/>
  <c r="L126" i="3"/>
  <c r="I291" i="3"/>
  <c r="L294" i="3"/>
  <c r="G333" i="3"/>
  <c r="P328" i="3"/>
  <c r="P329" i="3"/>
  <c r="J335" i="3"/>
  <c r="K331" i="3"/>
  <c r="B332" i="3"/>
  <c r="I330" i="3"/>
  <c r="E329" i="3"/>
  <c r="E335" i="3"/>
  <c r="I333" i="3"/>
  <c r="P335" i="3"/>
  <c r="L161" i="3"/>
  <c r="K259" i="3"/>
  <c r="F128" i="3"/>
  <c r="L289" i="3"/>
  <c r="L292" i="3"/>
  <c r="F289" i="3"/>
  <c r="C218" i="3"/>
  <c r="C122" i="3"/>
  <c r="L216" i="3"/>
  <c r="L253" i="3"/>
  <c r="K288" i="3"/>
  <c r="C162" i="3"/>
  <c r="L220" i="3"/>
  <c r="F216" i="3"/>
  <c r="K124" i="3"/>
  <c r="I252" i="3"/>
  <c r="J292" i="3"/>
  <c r="J336" i="3"/>
  <c r="L167" i="3"/>
  <c r="C294" i="3"/>
  <c r="L217" i="3"/>
  <c r="P332" i="3"/>
  <c r="F332" i="3"/>
  <c r="P336" i="3"/>
  <c r="L328" i="3"/>
  <c r="G332" i="3"/>
  <c r="J330" i="3"/>
  <c r="H329" i="3"/>
  <c r="M330" i="3"/>
  <c r="D334" i="3"/>
  <c r="F329" i="3"/>
  <c r="F330" i="3"/>
  <c r="K334" i="3"/>
  <c r="P165" i="3"/>
  <c r="P293" i="3"/>
  <c r="N122" i="3"/>
  <c r="J167" i="3"/>
  <c r="J213" i="3"/>
  <c r="G297" i="3"/>
  <c r="G252" i="3"/>
  <c r="J217" i="3"/>
  <c r="J294" i="3"/>
  <c r="M293" i="3"/>
  <c r="F295" i="3"/>
  <c r="J257" i="3"/>
  <c r="B257" i="3"/>
  <c r="F213" i="3"/>
  <c r="F296" i="3"/>
  <c r="F258" i="3"/>
  <c r="D218" i="3"/>
  <c r="G169" i="3"/>
  <c r="F297" i="3"/>
  <c r="G214" i="3"/>
  <c r="J252" i="3"/>
  <c r="J220" i="3"/>
  <c r="C222" i="3"/>
  <c r="G257" i="3"/>
  <c r="F292" i="3"/>
  <c r="J163" i="3"/>
  <c r="L297" i="3"/>
  <c r="J160" i="3"/>
  <c r="I169" i="3"/>
  <c r="L222" i="3"/>
  <c r="J291" i="3"/>
  <c r="B122" i="3"/>
  <c r="G288" i="3"/>
  <c r="G161" i="3"/>
  <c r="M221" i="3"/>
  <c r="B169" i="3"/>
  <c r="D215" i="3"/>
  <c r="D259" i="3"/>
  <c r="J254" i="3"/>
  <c r="D295" i="3"/>
  <c r="J214" i="3"/>
  <c r="D291" i="3"/>
  <c r="G120" i="3"/>
  <c r="F167" i="3"/>
  <c r="G127" i="3"/>
  <c r="G222" i="3"/>
  <c r="D128" i="3"/>
  <c r="J260" i="3"/>
  <c r="G217" i="3"/>
  <c r="M121" i="3"/>
  <c r="J124" i="3"/>
  <c r="G123" i="3"/>
  <c r="E290" i="3"/>
  <c r="L214" i="3"/>
  <c r="G296" i="3"/>
  <c r="G125" i="3"/>
  <c r="B128" i="3"/>
  <c r="G258" i="3"/>
  <c r="G167" i="3"/>
  <c r="F125" i="3"/>
  <c r="J295" i="3"/>
  <c r="G259" i="3"/>
  <c r="J126" i="3"/>
  <c r="G162" i="3"/>
  <c r="F260" i="3"/>
  <c r="F214" i="3"/>
  <c r="F161" i="3"/>
  <c r="F121" i="3"/>
  <c r="G124" i="3"/>
  <c r="E297" i="3"/>
  <c r="C220" i="3"/>
  <c r="D258" i="3"/>
  <c r="L221" i="3"/>
  <c r="M288" i="3"/>
  <c r="L166" i="3"/>
  <c r="C165" i="3"/>
  <c r="D289" i="3"/>
  <c r="G165" i="3"/>
  <c r="J218" i="3"/>
  <c r="J169" i="3"/>
  <c r="J121" i="3"/>
  <c r="G256" i="3"/>
  <c r="J293" i="3"/>
  <c r="G293" i="3"/>
  <c r="D167" i="3"/>
  <c r="B161" i="3"/>
  <c r="F294" i="3"/>
  <c r="F256" i="3"/>
  <c r="G219" i="3"/>
  <c r="D169" i="3"/>
  <c r="F257" i="3"/>
  <c r="J296" i="3"/>
  <c r="J216" i="3"/>
  <c r="J297" i="3"/>
  <c r="B220" i="3"/>
  <c r="G160" i="3"/>
  <c r="J128" i="3"/>
  <c r="M258" i="3"/>
  <c r="F169" i="3"/>
  <c r="G121" i="3"/>
  <c r="C123" i="3"/>
  <c r="F217" i="3"/>
  <c r="E122" i="3"/>
  <c r="B222" i="3"/>
  <c r="N125" i="3"/>
  <c r="P253" i="3"/>
  <c r="P166" i="3"/>
  <c r="P254" i="3"/>
  <c r="N126" i="3"/>
  <c r="H214" i="3"/>
  <c r="H222" i="3"/>
  <c r="H255" i="3"/>
  <c r="H215" i="3"/>
  <c r="H213" i="3"/>
  <c r="H162" i="3"/>
  <c r="H294" i="3"/>
  <c r="H160" i="3"/>
  <c r="H257" i="3"/>
  <c r="H217" i="3"/>
  <c r="P297" i="3"/>
  <c r="M162" i="3"/>
  <c r="N123" i="3"/>
  <c r="B256" i="3"/>
  <c r="P216" i="3"/>
  <c r="H292" i="3"/>
  <c r="P255" i="3"/>
  <c r="H293" i="3"/>
  <c r="B297" i="3"/>
  <c r="H165" i="3"/>
  <c r="B168" i="3"/>
  <c r="E121" i="3"/>
  <c r="B126" i="3"/>
  <c r="M160" i="3"/>
  <c r="P289" i="3"/>
  <c r="P260" i="3"/>
  <c r="B254" i="3"/>
  <c r="M251" i="3"/>
  <c r="D214" i="3"/>
  <c r="D222" i="3"/>
  <c r="D255" i="3"/>
  <c r="D257" i="3"/>
  <c r="D217" i="3"/>
  <c r="D160" i="3"/>
  <c r="D127" i="3"/>
  <c r="D294" i="3"/>
  <c r="D162" i="3"/>
  <c r="E288" i="3"/>
  <c r="H166" i="3"/>
  <c r="M292" i="3"/>
  <c r="P256" i="3"/>
  <c r="H260" i="3"/>
  <c r="P215" i="3"/>
  <c r="B217" i="3"/>
  <c r="H161" i="3"/>
  <c r="P162" i="3"/>
  <c r="E293" i="3"/>
  <c r="M218" i="3"/>
  <c r="H126" i="3"/>
  <c r="P295" i="3"/>
  <c r="G290" i="3"/>
  <c r="P294" i="3"/>
  <c r="G260" i="3"/>
  <c r="P218" i="3"/>
  <c r="M213" i="3"/>
  <c r="H163" i="3"/>
  <c r="B166" i="3"/>
  <c r="G291" i="3"/>
  <c r="E220" i="3"/>
  <c r="E166" i="3"/>
  <c r="D256" i="3"/>
  <c r="P219" i="3"/>
  <c r="G163" i="3"/>
  <c r="M128" i="3"/>
  <c r="D121" i="3"/>
  <c r="C253" i="3"/>
  <c r="C251" i="3"/>
  <c r="C221" i="3"/>
  <c r="C213" i="3"/>
  <c r="C168" i="3"/>
  <c r="C255" i="3"/>
  <c r="C126" i="3"/>
  <c r="C215" i="3"/>
  <c r="C292" i="3"/>
  <c r="H168" i="3"/>
  <c r="C214" i="3"/>
  <c r="J122" i="3"/>
  <c r="M253" i="3"/>
  <c r="E162" i="3"/>
  <c r="H258" i="3"/>
  <c r="P251" i="3"/>
  <c r="F123" i="3"/>
  <c r="M289" i="3"/>
  <c r="J255" i="3"/>
  <c r="I216" i="3"/>
  <c r="I257" i="3"/>
  <c r="I296" i="3"/>
  <c r="I259" i="3"/>
  <c r="I219" i="3"/>
  <c r="I164" i="3"/>
  <c r="D296" i="3"/>
  <c r="D166" i="3"/>
  <c r="I160" i="3"/>
  <c r="B162" i="3"/>
  <c r="G166" i="3"/>
  <c r="H289" i="3"/>
  <c r="B293" i="3"/>
  <c r="G164" i="3"/>
  <c r="P168" i="3"/>
  <c r="F164" i="3"/>
  <c r="P221" i="3"/>
  <c r="P258" i="3"/>
  <c r="N124" i="3"/>
  <c r="P259" i="3"/>
  <c r="H218" i="3"/>
  <c r="B214" i="3"/>
  <c r="M216" i="3"/>
  <c r="B255" i="3"/>
  <c r="H123" i="3"/>
  <c r="P167" i="3"/>
  <c r="P292" i="3"/>
  <c r="B164" i="3"/>
  <c r="M255" i="3"/>
  <c r="B296" i="3"/>
  <c r="H169" i="3"/>
  <c r="P164" i="3"/>
  <c r="M294" i="3"/>
  <c r="M295" i="3"/>
  <c r="E120" i="3"/>
  <c r="M167" i="3"/>
  <c r="E215" i="3"/>
  <c r="E123" i="3"/>
  <c r="E127" i="3"/>
  <c r="M163" i="3"/>
  <c r="D125" i="3"/>
  <c r="E256" i="3"/>
  <c r="P217" i="3"/>
  <c r="M220" i="3"/>
  <c r="B252" i="3"/>
  <c r="H216" i="3"/>
  <c r="E289" i="3"/>
  <c r="M127" i="3"/>
  <c r="B216" i="3"/>
  <c r="H122" i="3"/>
  <c r="B127" i="3"/>
  <c r="M252" i="3"/>
  <c r="D123" i="3"/>
  <c r="E251" i="3"/>
  <c r="P220" i="3"/>
  <c r="J259" i="3"/>
  <c r="J253" i="3"/>
  <c r="J125" i="3"/>
  <c r="J290" i="3"/>
  <c r="J288" i="3"/>
  <c r="J221" i="3"/>
  <c r="J166" i="3"/>
  <c r="J251" i="3"/>
  <c r="I288" i="3"/>
  <c r="H167" i="3"/>
  <c r="M291" i="3"/>
  <c r="M168" i="3"/>
  <c r="M214" i="3"/>
  <c r="P169" i="3"/>
  <c r="B218" i="3"/>
  <c r="B259" i="3"/>
  <c r="B219" i="3"/>
  <c r="B290" i="3"/>
  <c r="B165" i="3"/>
  <c r="B288" i="3"/>
  <c r="B120" i="3"/>
  <c r="B251" i="3"/>
  <c r="B221" i="3"/>
  <c r="B253" i="3"/>
  <c r="B124" i="3"/>
  <c r="H288" i="3"/>
  <c r="H252" i="3"/>
  <c r="N121" i="3"/>
  <c r="M254" i="3"/>
  <c r="P213" i="3"/>
  <c r="P160" i="3"/>
  <c r="M126" i="3"/>
  <c r="B163" i="3"/>
  <c r="P161" i="3"/>
  <c r="M122" i="3"/>
  <c r="M297" i="3"/>
  <c r="E222" i="3"/>
  <c r="B160" i="3"/>
  <c r="E160" i="3"/>
  <c r="D168" i="3"/>
  <c r="N128" i="3"/>
  <c r="N120" i="3"/>
  <c r="E163" i="3"/>
  <c r="D251" i="3"/>
  <c r="E126" i="3"/>
  <c r="D254" i="3"/>
  <c r="E295" i="3"/>
  <c r="H256" i="3"/>
  <c r="G220" i="3"/>
  <c r="G253" i="3"/>
  <c r="G251" i="3"/>
  <c r="G221" i="3"/>
  <c r="G255" i="3"/>
  <c r="G215" i="3"/>
  <c r="G213" i="3"/>
  <c r="G292" i="3"/>
  <c r="G168" i="3"/>
  <c r="B125" i="3"/>
  <c r="H219" i="3"/>
  <c r="P214" i="3"/>
  <c r="G122" i="3"/>
  <c r="H259" i="3"/>
  <c r="D124" i="3"/>
  <c r="M260" i="3"/>
  <c r="E252" i="3"/>
  <c r="H295" i="3"/>
  <c r="P252" i="3"/>
  <c r="J164" i="3"/>
  <c r="F218" i="3"/>
  <c r="F259" i="3"/>
  <c r="F219" i="3"/>
  <c r="F253" i="3"/>
  <c r="F251" i="3"/>
  <c r="F221" i="3"/>
  <c r="F290" i="3"/>
  <c r="F165" i="3"/>
  <c r="F120" i="3"/>
  <c r="F288" i="3"/>
  <c r="H296" i="3"/>
  <c r="P290" i="3"/>
  <c r="F163" i="3"/>
  <c r="F215" i="3"/>
  <c r="F293" i="3"/>
  <c r="J219" i="3"/>
  <c r="K251" i="3"/>
  <c r="K221" i="3"/>
  <c r="K255" i="3"/>
  <c r="K215" i="3"/>
  <c r="K213" i="3"/>
  <c r="K168" i="3"/>
  <c r="K292" i="3"/>
  <c r="K126" i="3"/>
  <c r="M257" i="3"/>
  <c r="M217" i="3"/>
  <c r="M259" i="3"/>
  <c r="M219" i="3"/>
  <c r="M164" i="3"/>
  <c r="M120" i="3"/>
  <c r="M296" i="3"/>
  <c r="B123" i="3"/>
  <c r="M256" i="3"/>
  <c r="E257" i="3"/>
  <c r="E217" i="3"/>
  <c r="E259" i="3"/>
  <c r="E219" i="3"/>
  <c r="E164" i="3"/>
  <c r="E296" i="3"/>
  <c r="H297" i="3"/>
  <c r="P291" i="3"/>
  <c r="E292" i="3"/>
  <c r="M124" i="3"/>
  <c r="D253" i="3"/>
  <c r="D290" i="3"/>
  <c r="E254" i="3"/>
  <c r="E294" i="3"/>
  <c r="M165" i="3"/>
  <c r="H128" i="3"/>
  <c r="B260" i="3"/>
  <c r="E167" i="3"/>
  <c r="D120" i="3"/>
  <c r="B215" i="3"/>
  <c r="B291" i="3"/>
  <c r="N127" i="3"/>
  <c r="D288" i="3"/>
  <c r="D252" i="3"/>
  <c r="D161" i="3"/>
  <c r="H120" i="3"/>
  <c r="H291" i="3"/>
  <c r="B295" i="3"/>
  <c r="P163" i="3"/>
  <c r="D126" i="3"/>
  <c r="D292" i="3"/>
  <c r="J258" i="3"/>
  <c r="C252" i="3"/>
  <c r="E165" i="3"/>
  <c r="J127" i="3"/>
  <c r="J289" i="3"/>
  <c r="D293" i="3"/>
  <c r="D213" i="3"/>
  <c r="H164" i="3"/>
  <c r="B167" i="3"/>
  <c r="G128" i="3"/>
  <c r="P296" i="3"/>
  <c r="G254" i="3"/>
  <c r="P257" i="3"/>
  <c r="F222" i="3"/>
  <c r="J161" i="3"/>
  <c r="D165" i="3"/>
  <c r="M215" i="3"/>
  <c r="B213" i="3"/>
  <c r="M222" i="3"/>
  <c r="G218" i="3"/>
  <c r="P222" i="3"/>
  <c r="F122" i="3"/>
  <c r="I289" i="3"/>
  <c r="F255" i="3"/>
  <c r="B121" i="3"/>
  <c r="E260" i="3"/>
  <c r="J123" i="3"/>
  <c r="J120" i="3"/>
  <c r="F291" i="3"/>
  <c r="M123" i="3"/>
  <c r="C166" i="3"/>
  <c r="M290" i="3"/>
  <c r="G294" i="3"/>
  <c r="P288" i="3"/>
  <c r="M169" i="3"/>
  <c r="E161" i="3"/>
  <c r="D221" i="3"/>
  <c r="E291" i="3"/>
  <c r="J162" i="3"/>
  <c r="C164" i="3"/>
  <c r="G216" i="3"/>
  <c r="I124" i="3"/>
  <c r="Q94" i="2"/>
  <c r="Q95" i="2"/>
  <c r="Q96" i="2"/>
  <c r="Q97" i="2"/>
  <c r="Q98" i="2"/>
  <c r="Q99" i="2"/>
  <c r="Q100" i="2"/>
  <c r="Q101" i="2"/>
  <c r="Q93" i="2"/>
  <c r="A16" i="2"/>
  <c r="A15" i="2" s="1"/>
  <c r="A14" i="2" s="1"/>
  <c r="A13" i="2" s="1"/>
  <c r="O14" i="2"/>
  <c r="O15" i="2"/>
  <c r="O16" i="2"/>
  <c r="O17" i="2"/>
  <c r="O18" i="2"/>
  <c r="O19" i="2"/>
  <c r="O13" i="2"/>
  <c r="N14" i="2"/>
  <c r="N15" i="2"/>
  <c r="N16" i="2"/>
  <c r="N17" i="2"/>
  <c r="N18" i="2"/>
  <c r="N19" i="2"/>
  <c r="N13" i="2"/>
  <c r="M14" i="2"/>
  <c r="M15" i="2"/>
  <c r="M16" i="2"/>
  <c r="M17" i="2"/>
  <c r="M18" i="2"/>
  <c r="M19" i="2"/>
  <c r="M13" i="2"/>
  <c r="L14" i="2"/>
  <c r="L15" i="2"/>
  <c r="L16" i="2"/>
  <c r="L17" i="2"/>
  <c r="L18" i="2"/>
  <c r="L19" i="2"/>
  <c r="L13" i="2"/>
  <c r="K19" i="2"/>
  <c r="K14" i="2"/>
  <c r="K15" i="2"/>
  <c r="K16" i="2"/>
  <c r="K17" i="2"/>
  <c r="K18" i="2"/>
  <c r="K13" i="2"/>
  <c r="J14" i="2"/>
  <c r="J15" i="2"/>
  <c r="J16" i="2"/>
  <c r="J17" i="2"/>
  <c r="J18" i="2"/>
  <c r="J19" i="2"/>
  <c r="J13" i="2"/>
  <c r="I14" i="2"/>
  <c r="I15" i="2"/>
  <c r="I16" i="2"/>
  <c r="I17" i="2"/>
  <c r="I18" i="2"/>
  <c r="I19" i="2"/>
  <c r="I13" i="2"/>
  <c r="H13" i="2"/>
  <c r="H19" i="2"/>
  <c r="H14" i="2"/>
  <c r="H15" i="2"/>
  <c r="H16" i="2"/>
  <c r="H17" i="2"/>
  <c r="H18" i="2"/>
  <c r="G14" i="2"/>
  <c r="G15" i="2"/>
  <c r="G16" i="2"/>
  <c r="G17" i="2"/>
  <c r="G18" i="2"/>
  <c r="G19" i="2"/>
  <c r="G13" i="2"/>
  <c r="F14" i="2"/>
  <c r="F15" i="2"/>
  <c r="F16" i="2"/>
  <c r="F17" i="2"/>
  <c r="F18" i="2"/>
  <c r="F19" i="2"/>
  <c r="F13" i="2"/>
  <c r="E14" i="2"/>
  <c r="E15" i="2"/>
  <c r="E16" i="2"/>
  <c r="E17" i="2"/>
  <c r="E18" i="2"/>
  <c r="E19" i="2"/>
  <c r="E13" i="2"/>
  <c r="D14" i="2"/>
  <c r="D15" i="2"/>
  <c r="D16" i="2"/>
  <c r="D17" i="2"/>
  <c r="D18" i="2"/>
  <c r="D19" i="2"/>
  <c r="D13" i="2"/>
  <c r="C14" i="2"/>
  <c r="C15" i="2"/>
  <c r="C16" i="2"/>
  <c r="C17" i="2"/>
  <c r="C18" i="2"/>
  <c r="C13" i="2"/>
  <c r="S13" i="2" l="1" a="1"/>
  <c r="S13" i="2" s="1"/>
  <c r="S18" i="2" a="1"/>
  <c r="S18" i="2" s="1"/>
  <c r="S23" i="2" a="1"/>
  <c r="S23" i="2" s="1"/>
  <c r="S14" i="2" a="1"/>
  <c r="S14" i="2" s="1"/>
  <c r="S15" i="2" a="1"/>
  <c r="S15" i="2" s="1"/>
  <c r="S21" i="2" a="1"/>
  <c r="S21" i="2" s="1"/>
  <c r="S16" i="2" a="1"/>
  <c r="S16" i="2" s="1"/>
  <c r="S24" i="2" a="1"/>
  <c r="S24" i="2" s="1"/>
  <c r="S22" i="2" a="1"/>
  <c r="S22" i="2" s="1"/>
  <c r="S20" i="2" a="1"/>
  <c r="S20" i="2" s="1"/>
  <c r="S17" i="2" a="1"/>
  <c r="S17" i="2" s="1"/>
  <c r="S19" i="2" a="1"/>
  <c r="S19" i="2" s="1"/>
  <c r="S12" i="2" a="1"/>
  <c r="S12" i="2" s="1"/>
  <c r="A7" i="1"/>
  <c r="A6" i="1" s="1"/>
  <c r="A5" i="1" s="1"/>
  <c r="A4" i="1" s="1"/>
  <c r="N104" i="2" l="1"/>
  <c r="N105" i="2"/>
  <c r="N110" i="2"/>
  <c r="N112" i="2"/>
  <c r="N109" i="2"/>
  <c r="N111" i="2"/>
  <c r="N106" i="2"/>
  <c r="N107" i="2"/>
  <c r="N108" i="2"/>
  <c r="F111" i="2"/>
  <c r="F104" i="2"/>
  <c r="F110" i="2"/>
  <c r="F112" i="2"/>
  <c r="F105" i="2"/>
  <c r="F106" i="2"/>
  <c r="F107" i="2"/>
  <c r="F108" i="2"/>
  <c r="F109" i="2"/>
  <c r="K108" i="2"/>
  <c r="K110" i="2"/>
  <c r="K109" i="2"/>
  <c r="K111" i="2"/>
  <c r="K106" i="2"/>
  <c r="K107" i="2"/>
  <c r="K112" i="2"/>
  <c r="K105" i="2"/>
  <c r="K104" i="2"/>
  <c r="B107" i="2"/>
  <c r="B106" i="2"/>
  <c r="B108" i="2"/>
  <c r="B109" i="2"/>
  <c r="B105" i="2"/>
  <c r="B115" i="2"/>
  <c r="D115" i="2" s="1"/>
  <c r="B110" i="2"/>
  <c r="B111" i="2"/>
  <c r="B104" i="2"/>
  <c r="B112" i="2"/>
  <c r="E110" i="2"/>
  <c r="E109" i="2"/>
  <c r="E111" i="2"/>
  <c r="E112" i="2"/>
  <c r="E105" i="2"/>
  <c r="E104" i="2"/>
  <c r="E106" i="2"/>
  <c r="E107" i="2"/>
  <c r="E108" i="2"/>
  <c r="G112" i="2"/>
  <c r="G106" i="2"/>
  <c r="G111" i="2"/>
  <c r="G105" i="2"/>
  <c r="G104" i="2"/>
  <c r="G107" i="2"/>
  <c r="G108" i="2"/>
  <c r="G110" i="2"/>
  <c r="G109" i="2"/>
  <c r="M108" i="2"/>
  <c r="M106" i="2"/>
  <c r="M109" i="2"/>
  <c r="M110" i="2"/>
  <c r="M111" i="2"/>
  <c r="M104" i="2"/>
  <c r="M112" i="2"/>
  <c r="M105" i="2"/>
  <c r="M107" i="2"/>
  <c r="D109" i="2"/>
  <c r="D110" i="2"/>
  <c r="D111" i="2"/>
  <c r="D112" i="2"/>
  <c r="D107" i="2"/>
  <c r="D105" i="2"/>
  <c r="D104" i="2"/>
  <c r="D106" i="2"/>
  <c r="D108" i="2"/>
  <c r="J107" i="2"/>
  <c r="J109" i="2"/>
  <c r="J108" i="2"/>
  <c r="J106" i="2"/>
  <c r="J105" i="2"/>
  <c r="J110" i="2"/>
  <c r="J111" i="2"/>
  <c r="J112" i="2"/>
  <c r="J104" i="2"/>
  <c r="H105" i="2"/>
  <c r="H104" i="2"/>
  <c r="H112" i="2"/>
  <c r="H106" i="2"/>
  <c r="H107" i="2"/>
  <c r="H108" i="2"/>
  <c r="H109" i="2"/>
  <c r="H110" i="2"/>
  <c r="H111" i="2"/>
  <c r="I106" i="2"/>
  <c r="I108" i="2"/>
  <c r="I105" i="2"/>
  <c r="I104" i="2"/>
  <c r="I107" i="2"/>
  <c r="I109" i="2"/>
  <c r="I110" i="2"/>
  <c r="I111" i="2"/>
  <c r="I112" i="2"/>
  <c r="L109" i="2"/>
  <c r="L110" i="2"/>
  <c r="L107" i="2"/>
  <c r="L111" i="2"/>
  <c r="L112" i="2"/>
  <c r="L105" i="2"/>
  <c r="L104" i="2"/>
  <c r="L106" i="2"/>
  <c r="L108" i="2"/>
  <c r="C108" i="2"/>
  <c r="C109" i="2"/>
  <c r="C110" i="2"/>
  <c r="C107" i="2"/>
  <c r="C111" i="2"/>
  <c r="C112" i="2"/>
  <c r="C105" i="2"/>
  <c r="C104" i="2"/>
  <c r="C10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<sst xmlns="http://schemas.openxmlformats.org/spreadsheetml/2006/main" count="847" uniqueCount="207">
  <si>
    <t>Sample</t>
  </si>
  <si>
    <t>Alpha-pinene Results</t>
  </si>
  <si>
    <t>Alpha-Terpinene Results</t>
  </si>
  <si>
    <t>D-limonene Results</t>
  </si>
  <si>
    <t>B-phellandrene Results</t>
  </si>
  <si>
    <t>Trans-B-ocimene Results</t>
  </si>
  <si>
    <t>Linalool Results</t>
  </si>
  <si>
    <t>Terpinolene Results</t>
  </si>
  <si>
    <t>Geraniol Results</t>
  </si>
  <si>
    <t>Beta-caryophyllene Results</t>
  </si>
  <si>
    <t>Alpha-humulene Results</t>
  </si>
  <si>
    <t>Cuparene Results</t>
  </si>
  <si>
    <t>Neridol Z Results</t>
  </si>
  <si>
    <t>Neridol E Results</t>
  </si>
  <si>
    <t>Name</t>
  </si>
  <si>
    <t>RT</t>
  </si>
  <si>
    <t>Area</t>
  </si>
  <si>
    <t>20240119_AGQT_LAD_S0</t>
  </si>
  <si>
    <t>20240119_AGQT_LAD_S1</t>
  </si>
  <si>
    <t>20240119_AGQT_LAD_S2</t>
  </si>
  <si>
    <t>20240119_AGQT_LAD_S3</t>
  </si>
  <si>
    <t>20240119_AGQT_LAD_S4</t>
  </si>
  <si>
    <t>20240119_AGQT_LAD_S5</t>
  </si>
  <si>
    <t>20240119_AGQT_LAD_S6</t>
  </si>
  <si>
    <t>20240119_AGQT_LAD_S7</t>
  </si>
  <si>
    <t>alpha phellandrene Results</t>
  </si>
  <si>
    <t>Samples</t>
  </si>
  <si>
    <t>Alpha-pinene</t>
  </si>
  <si>
    <t>alpha phellandrene</t>
  </si>
  <si>
    <t xml:space="preserve">Alpha-Terpinene </t>
  </si>
  <si>
    <t>D-limonene</t>
  </si>
  <si>
    <t>B-phellandrene</t>
  </si>
  <si>
    <t>Trans-B-ocimene</t>
  </si>
  <si>
    <t xml:space="preserve">Linalool </t>
  </si>
  <si>
    <t>Terpinolene</t>
  </si>
  <si>
    <t xml:space="preserve">Geraniol </t>
  </si>
  <si>
    <t>Beta-caryophyllene</t>
  </si>
  <si>
    <t>Alpha-humulene</t>
  </si>
  <si>
    <t>Cuparene</t>
  </si>
  <si>
    <t xml:space="preserve">Neridol Z </t>
  </si>
  <si>
    <t xml:space="preserve">Subtract S0 to accund for background </t>
  </si>
  <si>
    <t xml:space="preserve">Internal Standard </t>
  </si>
  <si>
    <t>Linest</t>
  </si>
  <si>
    <t>108.1m/z</t>
  </si>
  <si>
    <t>20240119_AGQT_LAD_MB 5_1</t>
  </si>
  <si>
    <t>20240119_AGQT_LAD_MB 4_2</t>
  </si>
  <si>
    <t>20240119_AGQT_LAD_MB 4_1</t>
  </si>
  <si>
    <t>20240119_AGQT_LAD_MB 3_2</t>
  </si>
  <si>
    <t>20240119_AGQT_LAD_MB 3_1</t>
  </si>
  <si>
    <t>20240119_AGQT_LAD_MB 1_2</t>
  </si>
  <si>
    <t>20240119_AGQT_LAD_MB 2_2</t>
  </si>
  <si>
    <t>20240119_AGQT_LAD_MB 2_1</t>
  </si>
  <si>
    <t>20240119_AGQT_LAD_MB 1_1</t>
  </si>
  <si>
    <t>Alpha pinene</t>
  </si>
  <si>
    <t xml:space="preserve">Concentration </t>
  </si>
  <si>
    <t xml:space="preserve">Recovery </t>
  </si>
  <si>
    <t xml:space="preserve">concentration/expecred </t>
  </si>
  <si>
    <t xml:space="preserve">Response factor </t>
  </si>
  <si>
    <t>Aa/Ca= F X As/Cs</t>
  </si>
  <si>
    <t>I.S.</t>
  </si>
  <si>
    <t xml:space="preserve">Analyte response/I.S. response for normalization </t>
  </si>
  <si>
    <t>Neridol E</t>
  </si>
  <si>
    <t>Both Neridol</t>
  </si>
  <si>
    <t>Neridol Z</t>
  </si>
  <si>
    <t xml:space="preserve">Neridol E </t>
  </si>
  <si>
    <t xml:space="preserve">Can't be negative respose so force through 0 with LINEST equation </t>
  </si>
  <si>
    <t>Neridol</t>
  </si>
  <si>
    <t xml:space="preserve">Response corrected with Internal standard </t>
  </si>
  <si>
    <t xml:space="preserve">Neridol  </t>
  </si>
  <si>
    <t xml:space="preserve">Corrected response/slope=concentration </t>
  </si>
  <si>
    <t xml:space="preserve">Neridol </t>
  </si>
  <si>
    <t>E</t>
  </si>
  <si>
    <t>Both</t>
  </si>
  <si>
    <t>(ng/uL)</t>
  </si>
  <si>
    <t>20240119_AGQT_LAD_MM 5_2</t>
  </si>
  <si>
    <t>20240119_AGQT_LAD_MM 2_1</t>
  </si>
  <si>
    <t>20240119_AGQT_LAD_MM 3_1</t>
  </si>
  <si>
    <t>20240119_AGQT_LAD_MM 5_1</t>
  </si>
  <si>
    <t>20240119_AGQT_LAD_MM 2_2</t>
  </si>
  <si>
    <t>20240119_AGQT_LAD_MM 4_2</t>
  </si>
  <si>
    <t>20240119_AGQT_LAD_MM 1_2</t>
  </si>
  <si>
    <t>20240119_AGQT_LAD_MM 4_1</t>
  </si>
  <si>
    <t>20240119_AGQT_LAD_MM 1_1</t>
  </si>
  <si>
    <t>20240119_AGQT_LAD_MM 3_2</t>
  </si>
  <si>
    <t>both</t>
  </si>
  <si>
    <t>i.S.</t>
  </si>
  <si>
    <t>20240119_AGQT_LAD_LA2663 5_2</t>
  </si>
  <si>
    <t>20240119_AGQT_LAD_LA2663 5_1</t>
  </si>
  <si>
    <t>20240119_AGQT_LAD_LA2663 3_2</t>
  </si>
  <si>
    <t>20240119_AGQT_LAD_LA2663 4_2</t>
  </si>
  <si>
    <t>20240119_AGQT_LAD_LA2663 4_1</t>
  </si>
  <si>
    <t>20240119_AGQT_LAD_LA2663 3_1</t>
  </si>
  <si>
    <t>20240119_AGQT_LAD_LA2663 2_1</t>
  </si>
  <si>
    <t>20240119_AGQT_LAD_LA2663 2_2</t>
  </si>
  <si>
    <t>20240119_AGQT_LADLA2663  1_1</t>
  </si>
  <si>
    <t>20240119_AGQT_LAD_LA2663 1_2</t>
  </si>
  <si>
    <t>20240119_AGQT_LAD_LA1840 5_1</t>
  </si>
  <si>
    <t>20240119_AGQT_LAD_LA1840 5_2</t>
  </si>
  <si>
    <t>20240119_AGQT_LAD_LA1840 4_2</t>
  </si>
  <si>
    <t>20240119_AGQT_LAD_LA1840 4_1</t>
  </si>
  <si>
    <t>20240119_AGQT_LAD_LA1840 2_1</t>
  </si>
  <si>
    <t>20240119_AGQT_LAD_LA1840 2_2</t>
  </si>
  <si>
    <t>20240119_AGQT_LAD_LA1840 3_2</t>
  </si>
  <si>
    <t>20240119_AGQT_LAD_LA1840 1_1</t>
  </si>
  <si>
    <t>20240119_AGQT_LAD_LA1840 1_2</t>
  </si>
  <si>
    <t>20240119_AGQT_LAD_LA1840 3_1</t>
  </si>
  <si>
    <t>20240119_AGQT_LAD_LA1330 5_2</t>
  </si>
  <si>
    <t>20240119_AGQT_LAD_LA1330 5_1</t>
  </si>
  <si>
    <t>20240119_AGQT_LAD_LA1330 4_2</t>
  </si>
  <si>
    <t>20240119_AGQT_LAD_LA1330 4_1</t>
  </si>
  <si>
    <t>20240119_AGQT_LAD_LA1330 3_1</t>
  </si>
  <si>
    <t>20240119_AGQT_LAD_LA1330 3_2</t>
  </si>
  <si>
    <t>20240119_AGQT_LAD_LA1330 2_2</t>
  </si>
  <si>
    <t>20240119_AGQT_LAD_LA1330  1_1</t>
  </si>
  <si>
    <t>20240119_AGQT_LAD_LA1330  1_2</t>
  </si>
  <si>
    <t>20240119_AGQT_LAD_LA1330 2_1</t>
  </si>
  <si>
    <t xml:space="preserve"> </t>
  </si>
  <si>
    <t>20240119_AGQT_LAD_LA1028 5_1</t>
  </si>
  <si>
    <t>20240119_AGQT_LAD_LA1028 5_2</t>
  </si>
  <si>
    <t>20240119_AGQT_LAD_LA1028 4_2</t>
  </si>
  <si>
    <t>20240119_AGQT_LAD_LA1028 4_1</t>
  </si>
  <si>
    <t>20240119_AGQT_LAD_LA1028 3_2</t>
  </si>
  <si>
    <t>20240119_AGQT_LAD_LA1028 3_1</t>
  </si>
  <si>
    <t>20240119_AGQT_LAD_LA1028 2_1</t>
  </si>
  <si>
    <t>20240119_AGQT_LAD_LA1028 2_2</t>
  </si>
  <si>
    <t>20240119_AGQT_LAD_LA1028  1_2</t>
  </si>
  <si>
    <t>20240119_AGQT_LAD_LA1028 1_2</t>
  </si>
  <si>
    <t>sample_id</t>
  </si>
  <si>
    <t>genotype</t>
  </si>
  <si>
    <t>replicate</t>
  </si>
  <si>
    <t>MB</t>
  </si>
  <si>
    <t>MM</t>
  </si>
  <si>
    <t>LA2663</t>
  </si>
  <si>
    <t>LA1840</t>
  </si>
  <si>
    <t>LA1330</t>
  </si>
  <si>
    <t>LA1028</t>
  </si>
  <si>
    <t>tec_replicate</t>
  </si>
  <si>
    <t>Alpha_pinene</t>
  </si>
  <si>
    <t>alpha_phellandrene</t>
  </si>
  <si>
    <t>Linalool_</t>
  </si>
  <si>
    <t>Geraniol_</t>
  </si>
  <si>
    <t>Neridol_</t>
  </si>
  <si>
    <t>20240119_AGQT_LAD_MB_5_1</t>
  </si>
  <si>
    <t>20240119_AGQT_LAD_MB_4_2</t>
  </si>
  <si>
    <t>20240119_AGQT_LAD_MB_4_1</t>
  </si>
  <si>
    <t>20240119_AGQT_LAD_MB_3_2</t>
  </si>
  <si>
    <t>20240119_AGQT_LAD_MB_3_1</t>
  </si>
  <si>
    <t>20240119_AGQT_LAD_MB_1_2</t>
  </si>
  <si>
    <t>20240119_AGQT_LAD_MB_2_2</t>
  </si>
  <si>
    <t>20240119_AGQT_LAD_MB_2_1</t>
  </si>
  <si>
    <t>20240119_AGQT_LAD_MB_1_1</t>
  </si>
  <si>
    <t>20240119_AGQT_LAD_MM_5_2</t>
  </si>
  <si>
    <t>20240119_AGQT_LAD_MM_2_1</t>
  </si>
  <si>
    <t>20240119_AGQT_LAD_MM_3_1</t>
  </si>
  <si>
    <t>20240119_AGQT_LAD_MM_5_1</t>
  </si>
  <si>
    <t>20240119_AGQT_LAD_MM_2_2</t>
  </si>
  <si>
    <t>20240119_AGQT_LAD_MM_4_2</t>
  </si>
  <si>
    <t>20240119_AGQT_LAD_MM_1_2</t>
  </si>
  <si>
    <t>20240119_AGQT_LAD_MM_4_1</t>
  </si>
  <si>
    <t>20240119_AGQT_LAD_MM_1_1</t>
  </si>
  <si>
    <t>20240119_AGQT_LAD_MM_3_2</t>
  </si>
  <si>
    <t>20240119_AGQT_LAD_LA2663_5_2</t>
  </si>
  <si>
    <t>20240119_AGQT_LAD_LA2663_5_1</t>
  </si>
  <si>
    <t>20240119_AGQT_LAD_LA2663_3_2</t>
  </si>
  <si>
    <t>20240119_AGQT_LAD_LA2663_4_2</t>
  </si>
  <si>
    <t>20240119_AGQT_LAD_LA2663_4_1</t>
  </si>
  <si>
    <t>20240119_AGQT_LAD_LA2663_3_1</t>
  </si>
  <si>
    <t>20240119_AGQT_LAD_LA2663_2_1</t>
  </si>
  <si>
    <t>20240119_AGQT_LAD_LA2663_2_2</t>
  </si>
  <si>
    <t>20240119_AGQT_LADLA2663__1_1</t>
  </si>
  <si>
    <t>20240119_AGQT_LAD_LA2663_1_2</t>
  </si>
  <si>
    <t>20240119_AGQT_LAD_LA1840_5_1</t>
  </si>
  <si>
    <t>20240119_AGQT_LAD_LA1840_5_2</t>
  </si>
  <si>
    <t>20240119_AGQT_LAD_LA1840_4_2</t>
  </si>
  <si>
    <t>20240119_AGQT_LAD_LA1840_4_1</t>
  </si>
  <si>
    <t>20240119_AGQT_LAD_LA1840_2_1</t>
  </si>
  <si>
    <t>20240119_AGQT_LAD_LA1840_2_2</t>
  </si>
  <si>
    <t>20240119_AGQT_LAD_LA1840_3_2</t>
  </si>
  <si>
    <t>20240119_AGQT_LAD_LA1840_1_1</t>
  </si>
  <si>
    <t>20240119_AGQT_LAD_LA1840_1_2</t>
  </si>
  <si>
    <t>20240119_AGQT_LAD_LA1840_3_1</t>
  </si>
  <si>
    <t>20240119_AGQT_LAD_LA1330_5_2</t>
  </si>
  <si>
    <t>20240119_AGQT_LAD_LA1330_5_1</t>
  </si>
  <si>
    <t>20240119_AGQT_LAD_LA1330_4_2</t>
  </si>
  <si>
    <t>20240119_AGQT_LAD_LA1330_4_1</t>
  </si>
  <si>
    <t>20240119_AGQT_LAD_LA1330_3_1</t>
  </si>
  <si>
    <t>20240119_AGQT_LAD_LA1330_3_2</t>
  </si>
  <si>
    <t>20240119_AGQT_LAD_LA1330_2_2</t>
  </si>
  <si>
    <t>20240119_AGQT_LAD_LA1330__1_1</t>
  </si>
  <si>
    <t>20240119_AGQT_LAD_LA1330__1_2</t>
  </si>
  <si>
    <t>20240119_AGQT_LAD_LA1330_2_1</t>
  </si>
  <si>
    <t>20240119_AGQT_LAD_LA1028_5_1</t>
  </si>
  <si>
    <t>20240119_AGQT_LAD_LA1028_5_2</t>
  </si>
  <si>
    <t>20240119_AGQT_LAD_LA1028_4_2</t>
  </si>
  <si>
    <t>20240119_AGQT_LAD_LA1028_4_1</t>
  </si>
  <si>
    <t>20240119_AGQT_LAD_LA1028_3_2</t>
  </si>
  <si>
    <t>20240119_AGQT_LAD_LA1028_3_1</t>
  </si>
  <si>
    <t>20240119_AGQT_LAD_LA1028_2_1</t>
  </si>
  <si>
    <t>20240119_AGQT_LAD_LA1028_2_2</t>
  </si>
  <si>
    <t>20240119_AGQT_LAD_LA1028__1_2</t>
  </si>
  <si>
    <t>20240119_AGQT_LAD_LA1028_1_2</t>
  </si>
  <si>
    <t>Alpha_Terpinene_</t>
  </si>
  <si>
    <t>D_limonene</t>
  </si>
  <si>
    <t>B_phellandrene</t>
  </si>
  <si>
    <t>Trans_B_ocimene</t>
  </si>
  <si>
    <t>Beta_caryophyllene</t>
  </si>
  <si>
    <t>Alpha_humulene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</si>
</sst>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Alpha-pinene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xVal>
            <c:numRef>
              <c:f>'Raw data'!$A$3:$A$10</c:f>
              <c:numCache>
                <c:formatCode>General</c:formatCode>
                <c:ptCount val="8"/>
                <c:pt idx="0">
                  <c:v>0</c:v>
                </c:pt>
                <c:pt idx="1">
                  <c:v>3.2000000000000005E-5</c:v>
                </c:pt>
                <c:pt idx="2">
                  <c:v>1.6000000000000001E-4</c:v>
                </c:pt>
                <c:pt idx="3">
                  <c:v>8.0000000000000004E-4</c:v>
                </c:pt>
                <c:pt idx="4">
                  <c:v>4.0000000000000001E-3</c:v>
                </c:pt>
                <c:pt idx="5">
                  <c:v>0.02</c:v>
                </c:pt>
                <c:pt idx="6">
                  <c:v>0.1</c:v>
                </c:pt>
                <c:pt idx="7">
                  <c:v>0.5</c:v>
                </c:pt>
              </c:numCache>
            </c:numRef>
          </c:xVal>
          <c:yVal>
            <c:numRef>
              <c:f>'Raw data'!$D$3:$D$10</c:f>
              <c:numCache>
                <c:formatCode>General</c:formatCode>
                <c:ptCount val="8"/>
                <c:pt idx="0">
                  <c:v>2721</c:v>
                </c:pt>
                <c:pt idx="1">
                  <c:v>39459</c:v>
                </c:pt>
                <c:pt idx="2">
                  <c:v>41599</c:v>
                </c:pt>
                <c:pt idx="3">
                  <c:v>36754</c:v>
                </c:pt>
                <c:pt idx="4">
                  <c:v>28859</c:v>
                </c:pt>
                <c:pt idx="5">
                  <c:v>130430</c:v>
                </c:pt>
                <c:pt idx="6">
                  <c:v>490123</c:v>
                </c:pt>
                <c:pt idx="7">
                  <c:v>2379284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5B-4EA8-BE4A-C1D6DE0E3F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2942464"/>
        <c:axId val="1365840576"/>
      </c:scatterChart>
      <c:valAx>
        <c:axId val="1362942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Concentration</a:t>
                </a:r>
                <a:r>
                  <a:rPr lang="en-US" baseline="0"/>
                  <a:t> (ng/uL)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365840576"/>
        <c:crosses val="autoZero"/>
        <c:crossBetween val="midCat"/>
      </c:valAx>
      <c:valAx>
        <c:axId val="13658405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362942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Alpha-phellandrene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xVal>
            <c:numRef>
              <c:f>'Raw data'!$A$3:$A$10</c:f>
              <c:numCache>
                <c:formatCode>General</c:formatCode>
                <c:ptCount val="8"/>
                <c:pt idx="0">
                  <c:v>0</c:v>
                </c:pt>
                <c:pt idx="1">
                  <c:v>3.2000000000000005E-5</c:v>
                </c:pt>
                <c:pt idx="2">
                  <c:v>1.6000000000000001E-4</c:v>
                </c:pt>
                <c:pt idx="3">
                  <c:v>8.0000000000000004E-4</c:v>
                </c:pt>
                <c:pt idx="4">
                  <c:v>4.0000000000000001E-3</c:v>
                </c:pt>
                <c:pt idx="5">
                  <c:v>0.02</c:v>
                </c:pt>
                <c:pt idx="6">
                  <c:v>0.1</c:v>
                </c:pt>
                <c:pt idx="7">
                  <c:v>0.5</c:v>
                </c:pt>
              </c:numCache>
            </c:numRef>
          </c:xVal>
          <c:yVal>
            <c:numRef>
              <c:f>'Raw data'!$F$3:$F$10</c:f>
              <c:numCache>
                <c:formatCode>General</c:formatCode>
                <c:ptCount val="8"/>
                <c:pt idx="0">
                  <c:v>74300</c:v>
                </c:pt>
                <c:pt idx="1">
                  <c:v>66125</c:v>
                </c:pt>
                <c:pt idx="2">
                  <c:v>65084</c:v>
                </c:pt>
                <c:pt idx="3">
                  <c:v>82980</c:v>
                </c:pt>
                <c:pt idx="4">
                  <c:v>104868</c:v>
                </c:pt>
                <c:pt idx="5">
                  <c:v>209178</c:v>
                </c:pt>
                <c:pt idx="6">
                  <c:v>972487</c:v>
                </c:pt>
                <c:pt idx="7">
                  <c:v>4822218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4E-4451-9208-C8D1092C56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2929984"/>
        <c:axId val="84796864"/>
      </c:scatterChart>
      <c:valAx>
        <c:axId val="1362929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Concentration</a:t>
                </a:r>
                <a:r>
                  <a:rPr lang="en-US" baseline="0"/>
                  <a:t> (ng/uL)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84796864"/>
        <c:crosses val="autoZero"/>
        <c:crossBetween val="midCat"/>
      </c:valAx>
      <c:valAx>
        <c:axId val="847968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362929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Alpha-Terpinene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xVal>
            <c:numRef>
              <c:f>'Raw data'!$A$4:$A$10</c:f>
              <c:numCache>
                <c:formatCode>General</c:formatCode>
                <c:ptCount val="7"/>
                <c:pt idx="0">
                  <c:v>3.2000000000000005E-5</c:v>
                </c:pt>
                <c:pt idx="1">
                  <c:v>1.6000000000000001E-4</c:v>
                </c:pt>
                <c:pt idx="2">
                  <c:v>8.0000000000000004E-4</c:v>
                </c:pt>
                <c:pt idx="3">
                  <c:v>4.0000000000000001E-3</c:v>
                </c:pt>
                <c:pt idx="4">
                  <c:v>0.02</c:v>
                </c:pt>
                <c:pt idx="5">
                  <c:v>0.1</c:v>
                </c:pt>
                <c:pt idx="6">
                  <c:v>0.5</c:v>
                </c:pt>
              </c:numCache>
            </c:numRef>
          </c:xVal>
          <c:yVal>
            <c:numRef>
              <c:f>'Raw data'!$H$4:$H$10</c:f>
              <c:numCache>
                <c:formatCode>General</c:formatCode>
                <c:ptCount val="7"/>
                <c:pt idx="0">
                  <c:v>997</c:v>
                </c:pt>
                <c:pt idx="1">
                  <c:v>5263</c:v>
                </c:pt>
                <c:pt idx="2">
                  <c:v>9763</c:v>
                </c:pt>
                <c:pt idx="3">
                  <c:v>24123</c:v>
                </c:pt>
                <c:pt idx="4">
                  <c:v>36507</c:v>
                </c:pt>
                <c:pt idx="5">
                  <c:v>128647</c:v>
                </c:pt>
                <c:pt idx="6">
                  <c:v>682740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9D-48A0-AF1D-66E321CD08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2911744"/>
        <c:axId val="1365841568"/>
      </c:scatterChart>
      <c:valAx>
        <c:axId val="1362911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Concentration (ng/uL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365841568"/>
        <c:crosses val="autoZero"/>
        <c:crossBetween val="midCat"/>
      </c:valAx>
      <c:valAx>
        <c:axId val="13658415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36291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D-limonene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xVal>
            <c:numRef>
              <c:f>'Raw data'!$A$3:$A$10</c:f>
              <c:numCache>
                <c:formatCode>General</c:formatCode>
                <c:ptCount val="8"/>
                <c:pt idx="0">
                  <c:v>0</c:v>
                </c:pt>
                <c:pt idx="1">
                  <c:v>3.2000000000000005E-5</c:v>
                </c:pt>
                <c:pt idx="2">
                  <c:v>1.6000000000000001E-4</c:v>
                </c:pt>
                <c:pt idx="3">
                  <c:v>8.0000000000000004E-4</c:v>
                </c:pt>
                <c:pt idx="4">
                  <c:v>4.0000000000000001E-3</c:v>
                </c:pt>
                <c:pt idx="5">
                  <c:v>0.02</c:v>
                </c:pt>
                <c:pt idx="6">
                  <c:v>0.1</c:v>
                </c:pt>
                <c:pt idx="7">
                  <c:v>0.5</c:v>
                </c:pt>
              </c:numCache>
            </c:numRef>
          </c:xVal>
          <c:yVal>
            <c:numRef>
              <c:f>'Raw data'!$J$3:$J$10</c:f>
              <c:numCache>
                <c:formatCode>General</c:formatCode>
                <c:ptCount val="8"/>
                <c:pt idx="0">
                  <c:v>19108</c:v>
                </c:pt>
                <c:pt idx="1">
                  <c:v>20461</c:v>
                </c:pt>
                <c:pt idx="2">
                  <c:v>29473</c:v>
                </c:pt>
                <c:pt idx="3">
                  <c:v>27913</c:v>
                </c:pt>
                <c:pt idx="4">
                  <c:v>35399</c:v>
                </c:pt>
                <c:pt idx="5">
                  <c:v>130902</c:v>
                </c:pt>
                <c:pt idx="6">
                  <c:v>591125</c:v>
                </c:pt>
                <c:pt idx="7">
                  <c:v>3064057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58-43F6-A449-ECCC247815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2887744"/>
        <c:axId val="1357342912"/>
      </c:scatterChart>
      <c:valAx>
        <c:axId val="1362887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Concentration (ng/uL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357342912"/>
        <c:crosses val="autoZero"/>
        <c:crossBetween val="midCat"/>
      </c:valAx>
      <c:valAx>
        <c:axId val="13573429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36288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B-phellandrene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xVal>
            <c:numRef>
              <c:f>'Raw data'!$A$3:$A$10</c:f>
              <c:numCache>
                <c:formatCode>General</c:formatCode>
                <c:ptCount val="8"/>
                <c:pt idx="0">
                  <c:v>0</c:v>
                </c:pt>
                <c:pt idx="1">
                  <c:v>3.2000000000000005E-5</c:v>
                </c:pt>
                <c:pt idx="2">
                  <c:v>1.6000000000000001E-4</c:v>
                </c:pt>
                <c:pt idx="3">
                  <c:v>8.0000000000000004E-4</c:v>
                </c:pt>
                <c:pt idx="4">
                  <c:v>4.0000000000000001E-3</c:v>
                </c:pt>
                <c:pt idx="5">
                  <c:v>0.02</c:v>
                </c:pt>
                <c:pt idx="6">
                  <c:v>0.1</c:v>
                </c:pt>
                <c:pt idx="7">
                  <c:v>0.5</c:v>
                </c:pt>
              </c:numCache>
            </c:numRef>
          </c:xVal>
          <c:yVal>
            <c:numRef>
              <c:f>'Raw data'!$L$3:$L$10</c:f>
              <c:numCache>
                <c:formatCode>General</c:formatCode>
                <c:ptCount val="8"/>
                <c:pt idx="0">
                  <c:v>1161</c:v>
                </c:pt>
                <c:pt idx="1">
                  <c:v>19154</c:v>
                </c:pt>
                <c:pt idx="2">
                  <c:v>22219</c:v>
                </c:pt>
                <c:pt idx="3">
                  <c:v>21004</c:v>
                </c:pt>
                <c:pt idx="4">
                  <c:v>28269</c:v>
                </c:pt>
                <c:pt idx="5">
                  <c:v>133654</c:v>
                </c:pt>
                <c:pt idx="6">
                  <c:v>564898</c:v>
                </c:pt>
                <c:pt idx="7">
                  <c:v>2665131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20-4693-B637-7A0E2F3413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2906944"/>
        <c:axId val="136592496"/>
      </c:scatterChart>
      <c:valAx>
        <c:axId val="1362906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Concentration (ng/uL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36592496"/>
        <c:crosses val="autoZero"/>
        <c:crossBetween val="midCat"/>
      </c:valAx>
      <c:valAx>
        <c:axId val="1365924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362906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Trans-B-Ocimene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xVal>
            <c:numRef>
              <c:f>'Raw data'!$A$3:$A$10</c:f>
              <c:numCache>
                <c:formatCode>General</c:formatCode>
                <c:ptCount val="8"/>
                <c:pt idx="0">
                  <c:v>0</c:v>
                </c:pt>
                <c:pt idx="1">
                  <c:v>3.2000000000000005E-5</c:v>
                </c:pt>
                <c:pt idx="2">
                  <c:v>1.6000000000000001E-4</c:v>
                </c:pt>
                <c:pt idx="3">
                  <c:v>8.0000000000000004E-4</c:v>
                </c:pt>
                <c:pt idx="4">
                  <c:v>4.0000000000000001E-3</c:v>
                </c:pt>
                <c:pt idx="5">
                  <c:v>0.02</c:v>
                </c:pt>
                <c:pt idx="6">
                  <c:v>0.1</c:v>
                </c:pt>
                <c:pt idx="7">
                  <c:v>0.5</c:v>
                </c:pt>
              </c:numCache>
            </c:numRef>
          </c:xVal>
          <c:yVal>
            <c:numRef>
              <c:f>'Raw data'!$N$3:$N$10</c:f>
              <c:numCache>
                <c:formatCode>General</c:formatCode>
                <c:ptCount val="8"/>
                <c:pt idx="0">
                  <c:v>33</c:v>
                </c:pt>
                <c:pt idx="1">
                  <c:v>137</c:v>
                </c:pt>
                <c:pt idx="2">
                  <c:v>401</c:v>
                </c:pt>
                <c:pt idx="3">
                  <c:v>902</c:v>
                </c:pt>
                <c:pt idx="4">
                  <c:v>8522</c:v>
                </c:pt>
                <c:pt idx="5">
                  <c:v>38012</c:v>
                </c:pt>
                <c:pt idx="6">
                  <c:v>181454</c:v>
                </c:pt>
                <c:pt idx="7">
                  <c:v>918758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4C-4AB1-BEF7-92E2FDF5A7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2893984"/>
        <c:axId val="136599440"/>
      </c:scatterChart>
      <c:valAx>
        <c:axId val="1362893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Concentration (ng/uL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36599440"/>
        <c:crosses val="autoZero"/>
        <c:crossBetween val="midCat"/>
      </c:valAx>
      <c:valAx>
        <c:axId val="1365994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362893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Linalool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xVal>
            <c:numRef>
              <c:f>'Raw data'!$A$3:$A$10</c:f>
              <c:numCache>
                <c:formatCode>General</c:formatCode>
                <c:ptCount val="8"/>
                <c:pt idx="0">
                  <c:v>0</c:v>
                </c:pt>
                <c:pt idx="1">
                  <c:v>3.2000000000000005E-5</c:v>
                </c:pt>
                <c:pt idx="2">
                  <c:v>1.6000000000000001E-4</c:v>
                </c:pt>
                <c:pt idx="3">
                  <c:v>8.0000000000000004E-4</c:v>
                </c:pt>
                <c:pt idx="4">
                  <c:v>4.0000000000000001E-3</c:v>
                </c:pt>
                <c:pt idx="5">
                  <c:v>0.02</c:v>
                </c:pt>
                <c:pt idx="6">
                  <c:v>0.1</c:v>
                </c:pt>
                <c:pt idx="7">
                  <c:v>0.5</c:v>
                </c:pt>
              </c:numCache>
            </c:numRef>
          </c:xVal>
          <c:yVal>
            <c:numRef>
              <c:f>'Raw data'!$P$3:$P$10</c:f>
              <c:numCache>
                <c:formatCode>General</c:formatCode>
                <c:ptCount val="8"/>
                <c:pt idx="0">
                  <c:v>3413</c:v>
                </c:pt>
                <c:pt idx="1">
                  <c:v>6706</c:v>
                </c:pt>
                <c:pt idx="2">
                  <c:v>7434</c:v>
                </c:pt>
                <c:pt idx="3">
                  <c:v>10979</c:v>
                </c:pt>
                <c:pt idx="4">
                  <c:v>15686</c:v>
                </c:pt>
                <c:pt idx="5">
                  <c:v>50583</c:v>
                </c:pt>
                <c:pt idx="6">
                  <c:v>255696</c:v>
                </c:pt>
                <c:pt idx="7">
                  <c:v>1409021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D0-4DC1-BD12-9DAA83CC05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2955424"/>
        <c:axId val="136603904"/>
      </c:scatterChart>
      <c:valAx>
        <c:axId val="1362955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Concentration (ng/uL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36603904"/>
        <c:crosses val="autoZero"/>
        <c:crossBetween val="midCat"/>
      </c:valAx>
      <c:valAx>
        <c:axId val="1366039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362955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Terpinolene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xVal>
            <c:numRef>
              <c:f>'Raw data'!$A$3:$A$10</c:f>
              <c:numCache>
                <c:formatCode>General</c:formatCode>
                <c:ptCount val="8"/>
                <c:pt idx="0">
                  <c:v>0</c:v>
                </c:pt>
                <c:pt idx="1">
                  <c:v>3.2000000000000005E-5</c:v>
                </c:pt>
                <c:pt idx="2">
                  <c:v>1.6000000000000001E-4</c:v>
                </c:pt>
                <c:pt idx="3">
                  <c:v>8.0000000000000004E-4</c:v>
                </c:pt>
                <c:pt idx="4">
                  <c:v>4.0000000000000001E-3</c:v>
                </c:pt>
                <c:pt idx="5">
                  <c:v>0.02</c:v>
                </c:pt>
                <c:pt idx="6">
                  <c:v>0.1</c:v>
                </c:pt>
                <c:pt idx="7">
                  <c:v>0.5</c:v>
                </c:pt>
              </c:numCache>
            </c:numRef>
          </c:xVal>
          <c:yVal>
            <c:numRef>
              <c:f>'Raw data'!$R$3:$R$10</c:f>
              <c:numCache>
                <c:formatCode>General</c:formatCode>
                <c:ptCount val="8"/>
                <c:pt idx="0">
                  <c:v>242</c:v>
                </c:pt>
                <c:pt idx="1">
                  <c:v>638</c:v>
                </c:pt>
                <c:pt idx="2">
                  <c:v>1110</c:v>
                </c:pt>
                <c:pt idx="3">
                  <c:v>2510</c:v>
                </c:pt>
                <c:pt idx="4">
                  <c:v>10212</c:v>
                </c:pt>
                <c:pt idx="5">
                  <c:v>131314</c:v>
                </c:pt>
                <c:pt idx="6">
                  <c:v>512796</c:v>
                </c:pt>
                <c:pt idx="7">
                  <c:v>2697870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F2-413F-8C62-D620405FE8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2914144"/>
        <c:axId val="136595472"/>
      </c:scatterChart>
      <c:valAx>
        <c:axId val="1362914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Concentration (ng/uL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36595472"/>
        <c:crosses val="autoZero"/>
        <c:crossBetween val="midCat"/>
      </c:valAx>
      <c:valAx>
        <c:axId val="1365954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362914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Garnial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xVal>
            <c:numRef>
              <c:f>'Raw data'!$A$3:$A$10</c:f>
              <c:numCache>
                <c:formatCode>General</c:formatCode>
                <c:ptCount val="8"/>
                <c:pt idx="0">
                  <c:v>0</c:v>
                </c:pt>
                <c:pt idx="1">
                  <c:v>3.2000000000000005E-5</c:v>
                </c:pt>
                <c:pt idx="2">
                  <c:v>1.6000000000000001E-4</c:v>
                </c:pt>
                <c:pt idx="3">
                  <c:v>8.0000000000000004E-4</c:v>
                </c:pt>
                <c:pt idx="4">
                  <c:v>4.0000000000000001E-3</c:v>
                </c:pt>
                <c:pt idx="5">
                  <c:v>0.02</c:v>
                </c:pt>
                <c:pt idx="6">
                  <c:v>0.1</c:v>
                </c:pt>
                <c:pt idx="7">
                  <c:v>0.5</c:v>
                </c:pt>
              </c:numCache>
            </c:numRef>
          </c:xVal>
          <c:yVal>
            <c:numRef>
              <c:f>'Raw data'!$T$3:$T$10</c:f>
              <c:numCache>
                <c:formatCode>General</c:formatCode>
                <c:ptCount val="8"/>
                <c:pt idx="0">
                  <c:v>59</c:v>
                </c:pt>
                <c:pt idx="1">
                  <c:v>172</c:v>
                </c:pt>
                <c:pt idx="2">
                  <c:v>929</c:v>
                </c:pt>
                <c:pt idx="3">
                  <c:v>3928</c:v>
                </c:pt>
                <c:pt idx="4">
                  <c:v>7816</c:v>
                </c:pt>
                <c:pt idx="5">
                  <c:v>28149</c:v>
                </c:pt>
                <c:pt idx="6">
                  <c:v>48758</c:v>
                </c:pt>
                <c:pt idx="7">
                  <c:v>224150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C7-4060-A203-7794447B02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2893984"/>
        <c:axId val="136600432"/>
      </c:scatterChart>
      <c:valAx>
        <c:axId val="1362893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Concentration (ng/uL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36600432"/>
        <c:crosses val="autoZero"/>
        <c:crossBetween val="midCat"/>
      </c:valAx>
      <c:valAx>
        <c:axId val="1366004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362893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Beta-caryophyllene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xVal>
            <c:numRef>
              <c:f>'Raw data'!$A$3:$A$10</c:f>
              <c:numCache>
                <c:formatCode>General</c:formatCode>
                <c:ptCount val="8"/>
                <c:pt idx="0">
                  <c:v>0</c:v>
                </c:pt>
                <c:pt idx="1">
                  <c:v>3.2000000000000005E-5</c:v>
                </c:pt>
                <c:pt idx="2">
                  <c:v>1.6000000000000001E-4</c:v>
                </c:pt>
                <c:pt idx="3">
                  <c:v>8.0000000000000004E-4</c:v>
                </c:pt>
                <c:pt idx="4">
                  <c:v>4.0000000000000001E-3</c:v>
                </c:pt>
                <c:pt idx="5">
                  <c:v>0.02</c:v>
                </c:pt>
                <c:pt idx="6">
                  <c:v>0.1</c:v>
                </c:pt>
                <c:pt idx="7">
                  <c:v>0.5</c:v>
                </c:pt>
              </c:numCache>
            </c:numRef>
          </c:xVal>
          <c:yVal>
            <c:numRef>
              <c:f>'Raw data'!$V$3:$V$10</c:f>
              <c:numCache>
                <c:formatCode>General</c:formatCode>
                <c:ptCount val="8"/>
                <c:pt idx="0">
                  <c:v>463</c:v>
                </c:pt>
                <c:pt idx="1">
                  <c:v>2101</c:v>
                </c:pt>
                <c:pt idx="2">
                  <c:v>5406</c:v>
                </c:pt>
                <c:pt idx="3">
                  <c:v>8062</c:v>
                </c:pt>
                <c:pt idx="4">
                  <c:v>19156</c:v>
                </c:pt>
                <c:pt idx="5">
                  <c:v>61230</c:v>
                </c:pt>
                <c:pt idx="6">
                  <c:v>261234</c:v>
                </c:pt>
                <c:pt idx="7">
                  <c:v>1249236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5A-4A53-BF11-9D786AA0A5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2962624"/>
        <c:axId val="136583568"/>
      </c:scatterChart>
      <c:valAx>
        <c:axId val="1362962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Concentration (ng/uL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36583568"/>
        <c:crosses val="autoZero"/>
        <c:crossBetween val="midCat"/>
      </c:valAx>
      <c:valAx>
        <c:axId val="1365835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362962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Alpha-humulene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xVal>
            <c:numRef>
              <c:f>'Raw data'!$A$3:$A$10</c:f>
              <c:numCache>
                <c:formatCode>General</c:formatCode>
                <c:ptCount val="8"/>
                <c:pt idx="0">
                  <c:v>0</c:v>
                </c:pt>
                <c:pt idx="1">
                  <c:v>3.2000000000000005E-5</c:v>
                </c:pt>
                <c:pt idx="2">
                  <c:v>1.6000000000000001E-4</c:v>
                </c:pt>
                <c:pt idx="3">
                  <c:v>8.0000000000000004E-4</c:v>
                </c:pt>
                <c:pt idx="4">
                  <c:v>4.0000000000000001E-3</c:v>
                </c:pt>
                <c:pt idx="5">
                  <c:v>0.02</c:v>
                </c:pt>
                <c:pt idx="6">
                  <c:v>0.1</c:v>
                </c:pt>
                <c:pt idx="7">
                  <c:v>0.5</c:v>
                </c:pt>
              </c:numCache>
            </c:numRef>
          </c:xVal>
          <c:yVal>
            <c:numRef>
              <c:f>'Raw data'!$X$3:$X$10</c:f>
              <c:numCache>
                <c:formatCode>General</c:formatCode>
                <c:ptCount val="8"/>
                <c:pt idx="0">
                  <c:v>2371</c:v>
                </c:pt>
                <c:pt idx="1">
                  <c:v>2262</c:v>
                </c:pt>
                <c:pt idx="2">
                  <c:v>3070</c:v>
                </c:pt>
                <c:pt idx="3">
                  <c:v>2271</c:v>
                </c:pt>
                <c:pt idx="4">
                  <c:v>10559</c:v>
                </c:pt>
                <c:pt idx="5">
                  <c:v>17373</c:v>
                </c:pt>
                <c:pt idx="6">
                  <c:v>63539</c:v>
                </c:pt>
                <c:pt idx="7">
                  <c:v>351626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9D-43EF-A19B-12FE9A1D66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2954464"/>
        <c:axId val="129206240"/>
      </c:scatterChart>
      <c:valAx>
        <c:axId val="1362954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Concentration (ng/uL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9206240"/>
        <c:crosses val="autoZero"/>
        <c:crossBetween val="midCat"/>
      </c:valAx>
      <c:valAx>
        <c:axId val="1292062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362954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Cuparene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xVal>
            <c:numRef>
              <c:f>'Raw data'!$A$3:$A$10</c:f>
              <c:numCache>
                <c:formatCode>General</c:formatCode>
                <c:ptCount val="8"/>
                <c:pt idx="0">
                  <c:v>0</c:v>
                </c:pt>
                <c:pt idx="1">
                  <c:v>3.2000000000000005E-5</c:v>
                </c:pt>
                <c:pt idx="2">
                  <c:v>1.6000000000000001E-4</c:v>
                </c:pt>
                <c:pt idx="3">
                  <c:v>8.0000000000000004E-4</c:v>
                </c:pt>
                <c:pt idx="4">
                  <c:v>4.0000000000000001E-3</c:v>
                </c:pt>
                <c:pt idx="5">
                  <c:v>0.02</c:v>
                </c:pt>
                <c:pt idx="6">
                  <c:v>0.1</c:v>
                </c:pt>
                <c:pt idx="7">
                  <c:v>0.5</c:v>
                </c:pt>
              </c:numCache>
            </c:numRef>
          </c:xVal>
          <c:yVal>
            <c:numRef>
              <c:f>'Raw data'!$Z$3:$Z$10</c:f>
              <c:numCache>
                <c:formatCode>General</c:formatCode>
                <c:ptCount val="8"/>
                <c:pt idx="0">
                  <c:v>185</c:v>
                </c:pt>
                <c:pt idx="1">
                  <c:v>127</c:v>
                </c:pt>
                <c:pt idx="2">
                  <c:v>168</c:v>
                </c:pt>
                <c:pt idx="3">
                  <c:v>533</c:v>
                </c:pt>
                <c:pt idx="4">
                  <c:v>299</c:v>
                </c:pt>
                <c:pt idx="5">
                  <c:v>10525</c:v>
                </c:pt>
                <c:pt idx="6">
                  <c:v>106116</c:v>
                </c:pt>
                <c:pt idx="7">
                  <c:v>519573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86-4591-9889-9F81029B5D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2978944"/>
        <c:axId val="129203264"/>
      </c:scatterChart>
      <c:valAx>
        <c:axId val="1362978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Concentration (ng/uL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9203264"/>
        <c:crosses val="autoZero"/>
        <c:crossBetween val="midCat"/>
      </c:valAx>
      <c:valAx>
        <c:axId val="1292032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362978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Z Neridol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xVal>
            <c:numRef>
              <c:f>'Raw data'!$A$3:$A$10</c:f>
              <c:numCache>
                <c:formatCode>General</c:formatCode>
                <c:ptCount val="8"/>
                <c:pt idx="0">
                  <c:v>0</c:v>
                </c:pt>
                <c:pt idx="1">
                  <c:v>3.2000000000000005E-5</c:v>
                </c:pt>
                <c:pt idx="2">
                  <c:v>1.6000000000000001E-4</c:v>
                </c:pt>
                <c:pt idx="3">
                  <c:v>8.0000000000000004E-4</c:v>
                </c:pt>
                <c:pt idx="4">
                  <c:v>4.0000000000000001E-3</c:v>
                </c:pt>
                <c:pt idx="5">
                  <c:v>0.02</c:v>
                </c:pt>
                <c:pt idx="6">
                  <c:v>0.1</c:v>
                </c:pt>
                <c:pt idx="7">
                  <c:v>0.5</c:v>
                </c:pt>
              </c:numCache>
            </c:numRef>
          </c:xVal>
          <c:yVal>
            <c:numRef>
              <c:f>'Raw data'!$AB$3:$AB$10</c:f>
              <c:numCache>
                <c:formatCode>General</c:formatCode>
                <c:ptCount val="8"/>
                <c:pt idx="0">
                  <c:v>6</c:v>
                </c:pt>
                <c:pt idx="1">
                  <c:v>228</c:v>
                </c:pt>
                <c:pt idx="2">
                  <c:v>566</c:v>
                </c:pt>
                <c:pt idx="3">
                  <c:v>3092</c:v>
                </c:pt>
                <c:pt idx="4">
                  <c:v>4204</c:v>
                </c:pt>
                <c:pt idx="5">
                  <c:v>5650</c:v>
                </c:pt>
                <c:pt idx="6">
                  <c:v>20092</c:v>
                </c:pt>
                <c:pt idx="7">
                  <c:v>226328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6E-4202-AD71-C9D359510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2959264"/>
        <c:axId val="1357338944"/>
      </c:scatterChart>
      <c:valAx>
        <c:axId val="1362959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Concentration (ng/uL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357338944"/>
        <c:crosses val="autoZero"/>
        <c:crossBetween val="midCat"/>
      </c:valAx>
      <c:valAx>
        <c:axId val="13573389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362959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Neridol</a:t>
            </a:r>
            <a:r>
              <a:rPr lang="en-US" baseline="0"/>
              <a:t> 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xVal>
            <c:numRef>
              <c:f>'Raw data'!$A$3:$A$10</c:f>
              <c:numCache>
                <c:formatCode>General</c:formatCode>
                <c:ptCount val="8"/>
                <c:pt idx="0">
                  <c:v>0</c:v>
                </c:pt>
                <c:pt idx="1">
                  <c:v>3.2000000000000005E-5</c:v>
                </c:pt>
                <c:pt idx="2">
                  <c:v>1.6000000000000001E-4</c:v>
                </c:pt>
                <c:pt idx="3">
                  <c:v>8.0000000000000004E-4</c:v>
                </c:pt>
                <c:pt idx="4">
                  <c:v>4.0000000000000001E-3</c:v>
                </c:pt>
                <c:pt idx="5">
                  <c:v>0.02</c:v>
                </c:pt>
                <c:pt idx="6">
                  <c:v>0.1</c:v>
                </c:pt>
                <c:pt idx="7">
                  <c:v>0.5</c:v>
                </c:pt>
              </c:numCache>
            </c:numRef>
          </c:xVal>
          <c:yVal>
            <c:numRef>
              <c:f>'Raw data'!$AD$3:$AD$10</c:f>
              <c:numCache>
                <c:formatCode>General</c:formatCode>
                <c:ptCount val="8"/>
                <c:pt idx="0">
                  <c:v>0</c:v>
                </c:pt>
                <c:pt idx="1">
                  <c:v>101</c:v>
                </c:pt>
                <c:pt idx="2">
                  <c:v>746</c:v>
                </c:pt>
                <c:pt idx="3">
                  <c:v>2246</c:v>
                </c:pt>
                <c:pt idx="4">
                  <c:v>6344</c:v>
                </c:pt>
                <c:pt idx="5">
                  <c:v>7807</c:v>
                </c:pt>
                <c:pt idx="6">
                  <c:v>11180</c:v>
                </c:pt>
                <c:pt idx="7">
                  <c:v>57951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D5-4E46-878E-BEC6BAA42E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052080"/>
        <c:axId val="1357340432"/>
      </c:scatterChart>
      <c:valAx>
        <c:axId val="17905208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357340432"/>
        <c:crosses val="autoZero"/>
        <c:crossBetween val="midCat"/>
      </c:valAx>
      <c:valAx>
        <c:axId val="1357340432"/>
        <c:scaling>
          <c:orientation val="minMax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9052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a-pinene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xVal>
            <c:numRef>
              <c:f>'Standard curves'!$A$13:$A$19</c:f>
              <c:numCache>
                <c:formatCode>General</c:formatCode>
                <c:ptCount val="7"/>
                <c:pt idx="0">
                  <c:v>3.2000000000000005E-5</c:v>
                </c:pt>
                <c:pt idx="1">
                  <c:v>1.6000000000000001E-4</c:v>
                </c:pt>
                <c:pt idx="2">
                  <c:v>8.0000000000000004E-4</c:v>
                </c:pt>
                <c:pt idx="3">
                  <c:v>4.0000000000000001E-3</c:v>
                </c:pt>
                <c:pt idx="4">
                  <c:v>0.02</c:v>
                </c:pt>
                <c:pt idx="5">
                  <c:v>0.1</c:v>
                </c:pt>
                <c:pt idx="6">
                  <c:v>0.5</c:v>
                </c:pt>
              </c:numCache>
            </c:numRef>
          </c:xVal>
          <c:yVal>
            <c:numRef>
              <c:f>'Standard curves'!$C$13:$C$19</c:f>
              <c:numCache>
                <c:formatCode>General</c:formatCode>
                <c:ptCount val="7"/>
                <c:pt idx="0">
                  <c:v>36738</c:v>
                </c:pt>
                <c:pt idx="1">
                  <c:v>38878</c:v>
                </c:pt>
                <c:pt idx="2">
                  <c:v>34033</c:v>
                </c:pt>
                <c:pt idx="3">
                  <c:v>26138</c:v>
                </c:pt>
                <c:pt idx="4">
                  <c:v>127709</c:v>
                </c:pt>
                <c:pt idx="5">
                  <c:v>487402</c:v>
                </c:pt>
                <c:pt idx="6">
                  <c:v>2376563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36-48D9-8394-212B1C0C1B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2992864"/>
        <c:axId val="604397920"/>
      </c:scatterChart>
      <c:valAx>
        <c:axId val="136299286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604397920"/>
        <c:crosses val="autoZero"/>
        <c:crossBetween val="midCat"/>
      </c:valAx>
      <c:valAx>
        <c:axId val="604397920"/>
        <c:scaling>
          <c:orientation val="minMax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362992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a-phellandrene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xVal>
            <c:numRef>
              <c:f>'Standard curves'!$A$15:$A$19</c:f>
              <c:numCache>
                <c:formatCode>General</c:formatCode>
                <c:ptCount val="5"/>
                <c:pt idx="0">
                  <c:v>8.0000000000000004E-4</c:v>
                </c:pt>
                <c:pt idx="1">
                  <c:v>4.0000000000000001E-3</c:v>
                </c:pt>
                <c:pt idx="2">
                  <c:v>0.02</c:v>
                </c:pt>
                <c:pt idx="3">
                  <c:v>0.1</c:v>
                </c:pt>
                <c:pt idx="4">
                  <c:v>0.5</c:v>
                </c:pt>
              </c:numCache>
            </c:numRef>
          </c:xVal>
          <c:yVal>
            <c:numRef>
              <c:f>'Standard curves'!$D$15:$D$19</c:f>
              <c:numCache>
                <c:formatCode>General</c:formatCode>
                <c:ptCount val="5"/>
                <c:pt idx="0">
                  <c:v>8680</c:v>
                </c:pt>
                <c:pt idx="1">
                  <c:v>30568</c:v>
                </c:pt>
                <c:pt idx="2">
                  <c:v>134878</c:v>
                </c:pt>
                <c:pt idx="3">
                  <c:v>898187</c:v>
                </c:pt>
                <c:pt idx="4">
                  <c:v>4747918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E0-46DF-B9F5-680F53129D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2903584"/>
        <c:axId val="84800336"/>
      </c:scatterChart>
      <c:valAx>
        <c:axId val="136290358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84800336"/>
        <c:crosses val="autoZero"/>
        <c:crossBetween val="midCat"/>
      </c:valAx>
      <c:valAx>
        <c:axId val="84800336"/>
        <c:scaling>
          <c:orientation val="minMax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362903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a-terpinene</a:t>
            </a:r>
          </a:p>
        </c:rich>
      </c:tx>
      <c:layout>
        <c:manualLayout>
          <c:xMode val="edge"/>
          <c:yMode val="edge"/>
          <c:x val="0.41069280402449693"/>
          <c:y val="7.48416810592976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xVal>
            <c:numRef>
              <c:f>'Standard curves'!$A$13:$A$19</c:f>
              <c:numCache>
                <c:formatCode>General</c:formatCode>
                <c:ptCount val="7"/>
                <c:pt idx="0">
                  <c:v>3.2000000000000005E-5</c:v>
                </c:pt>
                <c:pt idx="1">
                  <c:v>1.6000000000000001E-4</c:v>
                </c:pt>
                <c:pt idx="2">
                  <c:v>8.0000000000000004E-4</c:v>
                </c:pt>
                <c:pt idx="3">
                  <c:v>4.0000000000000001E-3</c:v>
                </c:pt>
                <c:pt idx="4">
                  <c:v>0.02</c:v>
                </c:pt>
                <c:pt idx="5">
                  <c:v>0.1</c:v>
                </c:pt>
                <c:pt idx="6">
                  <c:v>0.5</c:v>
                </c:pt>
              </c:numCache>
            </c:numRef>
          </c:xVal>
          <c:yVal>
            <c:numRef>
              <c:f>'Standard curves'!$E$13:$E$19</c:f>
              <c:numCache>
                <c:formatCode>General</c:formatCode>
                <c:ptCount val="7"/>
                <c:pt idx="0">
                  <c:v>997</c:v>
                </c:pt>
                <c:pt idx="1">
                  <c:v>5263</c:v>
                </c:pt>
                <c:pt idx="2">
                  <c:v>9763</c:v>
                </c:pt>
                <c:pt idx="3">
                  <c:v>24123</c:v>
                </c:pt>
                <c:pt idx="4">
                  <c:v>36507</c:v>
                </c:pt>
                <c:pt idx="5">
                  <c:v>128647</c:v>
                </c:pt>
                <c:pt idx="6">
                  <c:v>682740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4F-4741-A7DE-B8FDC1B353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2942464"/>
        <c:axId val="1930573184"/>
      </c:scatterChart>
      <c:valAx>
        <c:axId val="136294246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930573184"/>
        <c:crosses val="autoZero"/>
        <c:crossBetween val="midCat"/>
      </c:valAx>
      <c:valAx>
        <c:axId val="1930573184"/>
        <c:scaling>
          <c:orientation val="minMax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362942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D-limonene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xVal>
            <c:numRef>
              <c:f>'Standard curves'!$A$13:$A$19</c:f>
              <c:numCache>
                <c:formatCode>General</c:formatCode>
                <c:ptCount val="7"/>
                <c:pt idx="0">
                  <c:v>3.2000000000000005E-5</c:v>
                </c:pt>
                <c:pt idx="1">
                  <c:v>1.6000000000000001E-4</c:v>
                </c:pt>
                <c:pt idx="2">
                  <c:v>8.0000000000000004E-4</c:v>
                </c:pt>
                <c:pt idx="3">
                  <c:v>4.0000000000000001E-3</c:v>
                </c:pt>
                <c:pt idx="4">
                  <c:v>0.02</c:v>
                </c:pt>
                <c:pt idx="5">
                  <c:v>0.1</c:v>
                </c:pt>
                <c:pt idx="6">
                  <c:v>0.5</c:v>
                </c:pt>
              </c:numCache>
            </c:numRef>
          </c:xVal>
          <c:yVal>
            <c:numRef>
              <c:f>'Standard curves'!$F$13:$F$19</c:f>
              <c:numCache>
                <c:formatCode>General</c:formatCode>
                <c:ptCount val="7"/>
                <c:pt idx="0">
                  <c:v>1353</c:v>
                </c:pt>
                <c:pt idx="1">
                  <c:v>10365</c:v>
                </c:pt>
                <c:pt idx="2">
                  <c:v>8805</c:v>
                </c:pt>
                <c:pt idx="3">
                  <c:v>16291</c:v>
                </c:pt>
                <c:pt idx="4">
                  <c:v>111794</c:v>
                </c:pt>
                <c:pt idx="5">
                  <c:v>572017</c:v>
                </c:pt>
                <c:pt idx="6">
                  <c:v>3044949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3B-43BE-B19A-7B95463BE7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2907904"/>
        <c:axId val="84799344"/>
      </c:scatterChart>
      <c:valAx>
        <c:axId val="136290790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84799344"/>
        <c:crosses val="autoZero"/>
        <c:crossBetween val="midCat"/>
      </c:valAx>
      <c:valAx>
        <c:axId val="84799344"/>
        <c:scaling>
          <c:orientation val="minMax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362907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B-phellandrene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xVal>
            <c:numRef>
              <c:f>'Standard curves'!$A$13:$A$19</c:f>
              <c:numCache>
                <c:formatCode>General</c:formatCode>
                <c:ptCount val="7"/>
                <c:pt idx="0">
                  <c:v>3.2000000000000005E-5</c:v>
                </c:pt>
                <c:pt idx="1">
                  <c:v>1.6000000000000001E-4</c:v>
                </c:pt>
                <c:pt idx="2">
                  <c:v>8.0000000000000004E-4</c:v>
                </c:pt>
                <c:pt idx="3">
                  <c:v>4.0000000000000001E-3</c:v>
                </c:pt>
                <c:pt idx="4">
                  <c:v>0.02</c:v>
                </c:pt>
                <c:pt idx="5">
                  <c:v>0.1</c:v>
                </c:pt>
                <c:pt idx="6">
                  <c:v>0.5</c:v>
                </c:pt>
              </c:numCache>
            </c:numRef>
          </c:xVal>
          <c:yVal>
            <c:numRef>
              <c:f>'Standard curves'!$G$13:$G$19</c:f>
              <c:numCache>
                <c:formatCode>General</c:formatCode>
                <c:ptCount val="7"/>
                <c:pt idx="0">
                  <c:v>17993</c:v>
                </c:pt>
                <c:pt idx="1">
                  <c:v>21058</c:v>
                </c:pt>
                <c:pt idx="2">
                  <c:v>19843</c:v>
                </c:pt>
                <c:pt idx="3">
                  <c:v>27108</c:v>
                </c:pt>
                <c:pt idx="4">
                  <c:v>132493</c:v>
                </c:pt>
                <c:pt idx="5">
                  <c:v>563737</c:v>
                </c:pt>
                <c:pt idx="6">
                  <c:v>2663970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21-486C-93B3-EAF13A7715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2911264"/>
        <c:axId val="628970032"/>
      </c:scatterChart>
      <c:valAx>
        <c:axId val="1362911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628970032"/>
        <c:crosses val="autoZero"/>
        <c:crossBetween val="midCat"/>
      </c:valAx>
      <c:valAx>
        <c:axId val="62897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362911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Trans-D-ocimene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xVal>
            <c:numRef>
              <c:f>'Standard curves'!$A$13:$A$19</c:f>
              <c:numCache>
                <c:formatCode>General</c:formatCode>
                <c:ptCount val="7"/>
                <c:pt idx="0">
                  <c:v>3.2000000000000005E-5</c:v>
                </c:pt>
                <c:pt idx="1">
                  <c:v>1.6000000000000001E-4</c:v>
                </c:pt>
                <c:pt idx="2">
                  <c:v>8.0000000000000004E-4</c:v>
                </c:pt>
                <c:pt idx="3">
                  <c:v>4.0000000000000001E-3</c:v>
                </c:pt>
                <c:pt idx="4">
                  <c:v>0.02</c:v>
                </c:pt>
                <c:pt idx="5">
                  <c:v>0.1</c:v>
                </c:pt>
                <c:pt idx="6">
                  <c:v>0.5</c:v>
                </c:pt>
              </c:numCache>
            </c:numRef>
          </c:xVal>
          <c:yVal>
            <c:numRef>
              <c:f>'Standard curves'!$H$13:$H$19</c:f>
              <c:numCache>
                <c:formatCode>General</c:formatCode>
                <c:ptCount val="7"/>
                <c:pt idx="0">
                  <c:v>104</c:v>
                </c:pt>
                <c:pt idx="1">
                  <c:v>368</c:v>
                </c:pt>
                <c:pt idx="2">
                  <c:v>869</c:v>
                </c:pt>
                <c:pt idx="3">
                  <c:v>8489</c:v>
                </c:pt>
                <c:pt idx="4">
                  <c:v>37979</c:v>
                </c:pt>
                <c:pt idx="5">
                  <c:v>181421</c:v>
                </c:pt>
                <c:pt idx="6">
                  <c:v>918725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A9-461A-A793-715AC735E1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051600"/>
        <c:axId val="628949696"/>
      </c:scatterChart>
      <c:valAx>
        <c:axId val="17905160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628949696"/>
        <c:crosses val="autoZero"/>
        <c:crossBetween val="midCat"/>
      </c:valAx>
      <c:valAx>
        <c:axId val="628949696"/>
        <c:scaling>
          <c:orientation val="minMax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9051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Linalool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xVal>
            <c:numRef>
              <c:f>'Standard curves'!$A$13:$A$19</c:f>
              <c:numCache>
                <c:formatCode>General</c:formatCode>
                <c:ptCount val="7"/>
                <c:pt idx="0">
                  <c:v>3.2000000000000005E-5</c:v>
                </c:pt>
                <c:pt idx="1">
                  <c:v>1.6000000000000001E-4</c:v>
                </c:pt>
                <c:pt idx="2">
                  <c:v>8.0000000000000004E-4</c:v>
                </c:pt>
                <c:pt idx="3">
                  <c:v>4.0000000000000001E-3</c:v>
                </c:pt>
                <c:pt idx="4">
                  <c:v>0.02</c:v>
                </c:pt>
                <c:pt idx="5">
                  <c:v>0.1</c:v>
                </c:pt>
                <c:pt idx="6">
                  <c:v>0.5</c:v>
                </c:pt>
              </c:numCache>
            </c:numRef>
          </c:xVal>
          <c:yVal>
            <c:numRef>
              <c:f>'Standard curves'!$I$13:$I$19</c:f>
              <c:numCache>
                <c:formatCode>General</c:formatCode>
                <c:ptCount val="7"/>
                <c:pt idx="0">
                  <c:v>3293</c:v>
                </c:pt>
                <c:pt idx="1">
                  <c:v>4021</c:v>
                </c:pt>
                <c:pt idx="2">
                  <c:v>7566</c:v>
                </c:pt>
                <c:pt idx="3">
                  <c:v>12273</c:v>
                </c:pt>
                <c:pt idx="4">
                  <c:v>47170</c:v>
                </c:pt>
                <c:pt idx="5">
                  <c:v>252283</c:v>
                </c:pt>
                <c:pt idx="6">
                  <c:v>1405608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CC-43D8-8D1C-5D6ACCBB53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049200"/>
        <c:axId val="628976480"/>
      </c:scatterChart>
      <c:valAx>
        <c:axId val="17904920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628976480"/>
        <c:crosses val="autoZero"/>
        <c:crossBetween val="midCat"/>
      </c:valAx>
      <c:valAx>
        <c:axId val="628976480"/>
        <c:scaling>
          <c:orientation val="minMax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9049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Terpinolene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xVal>
            <c:numRef>
              <c:f>'Standard curves'!$A$13:$A$19</c:f>
              <c:numCache>
                <c:formatCode>General</c:formatCode>
                <c:ptCount val="7"/>
                <c:pt idx="0">
                  <c:v>3.2000000000000005E-5</c:v>
                </c:pt>
                <c:pt idx="1">
                  <c:v>1.6000000000000001E-4</c:v>
                </c:pt>
                <c:pt idx="2">
                  <c:v>8.0000000000000004E-4</c:v>
                </c:pt>
                <c:pt idx="3">
                  <c:v>4.0000000000000001E-3</c:v>
                </c:pt>
                <c:pt idx="4">
                  <c:v>0.02</c:v>
                </c:pt>
                <c:pt idx="5">
                  <c:v>0.1</c:v>
                </c:pt>
                <c:pt idx="6">
                  <c:v>0.5</c:v>
                </c:pt>
              </c:numCache>
            </c:numRef>
          </c:xVal>
          <c:yVal>
            <c:numRef>
              <c:f>'Standard curves'!$J$13:$J$19</c:f>
              <c:numCache>
                <c:formatCode>General</c:formatCode>
                <c:ptCount val="7"/>
                <c:pt idx="0">
                  <c:v>396</c:v>
                </c:pt>
                <c:pt idx="1">
                  <c:v>868</c:v>
                </c:pt>
                <c:pt idx="2">
                  <c:v>2268</c:v>
                </c:pt>
                <c:pt idx="3">
                  <c:v>9970</c:v>
                </c:pt>
                <c:pt idx="4">
                  <c:v>131072</c:v>
                </c:pt>
                <c:pt idx="5">
                  <c:v>512554</c:v>
                </c:pt>
                <c:pt idx="6">
                  <c:v>2697628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B4-407A-B00A-F82FE2A2CC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064080"/>
        <c:axId val="628964080"/>
      </c:scatterChart>
      <c:valAx>
        <c:axId val="17906408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628964080"/>
        <c:crosses val="autoZero"/>
        <c:crossBetween val="midCat"/>
      </c:valAx>
      <c:valAx>
        <c:axId val="628964080"/>
        <c:scaling>
          <c:orientation val="minMax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9064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Geraniol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xVal>
            <c:numRef>
              <c:f>'Standard curves'!$A$13:$A$19</c:f>
              <c:numCache>
                <c:formatCode>General</c:formatCode>
                <c:ptCount val="7"/>
                <c:pt idx="0">
                  <c:v>3.2000000000000005E-5</c:v>
                </c:pt>
                <c:pt idx="1">
                  <c:v>1.6000000000000001E-4</c:v>
                </c:pt>
                <c:pt idx="2">
                  <c:v>8.0000000000000004E-4</c:v>
                </c:pt>
                <c:pt idx="3">
                  <c:v>4.0000000000000001E-3</c:v>
                </c:pt>
                <c:pt idx="4">
                  <c:v>0.02</c:v>
                </c:pt>
                <c:pt idx="5">
                  <c:v>0.1</c:v>
                </c:pt>
                <c:pt idx="6">
                  <c:v>0.5</c:v>
                </c:pt>
              </c:numCache>
            </c:numRef>
          </c:xVal>
          <c:yVal>
            <c:numRef>
              <c:f>'Standard curves'!$K$13:$K$19</c:f>
              <c:numCache>
                <c:formatCode>General</c:formatCode>
                <c:ptCount val="7"/>
                <c:pt idx="0">
                  <c:v>113</c:v>
                </c:pt>
                <c:pt idx="1">
                  <c:v>870</c:v>
                </c:pt>
                <c:pt idx="2">
                  <c:v>3869</c:v>
                </c:pt>
                <c:pt idx="3">
                  <c:v>7757</c:v>
                </c:pt>
                <c:pt idx="4">
                  <c:v>28090</c:v>
                </c:pt>
                <c:pt idx="5">
                  <c:v>48699</c:v>
                </c:pt>
                <c:pt idx="6">
                  <c:v>224091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7F-468C-9CEB-CA706756A2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012240"/>
        <c:axId val="1365843552"/>
      </c:scatterChart>
      <c:valAx>
        <c:axId val="17901224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365843552"/>
        <c:crosses val="autoZero"/>
        <c:crossBetween val="midCat"/>
      </c:valAx>
      <c:valAx>
        <c:axId val="1365843552"/>
        <c:scaling>
          <c:orientation val="minMax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9012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B-caryophylene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xVal>
            <c:numRef>
              <c:f>'Standard curves'!$A$13:$A$19</c:f>
              <c:numCache>
                <c:formatCode>General</c:formatCode>
                <c:ptCount val="7"/>
                <c:pt idx="0">
                  <c:v>3.2000000000000005E-5</c:v>
                </c:pt>
                <c:pt idx="1">
                  <c:v>1.6000000000000001E-4</c:v>
                </c:pt>
                <c:pt idx="2">
                  <c:v>8.0000000000000004E-4</c:v>
                </c:pt>
                <c:pt idx="3">
                  <c:v>4.0000000000000001E-3</c:v>
                </c:pt>
                <c:pt idx="4">
                  <c:v>0.02</c:v>
                </c:pt>
                <c:pt idx="5">
                  <c:v>0.1</c:v>
                </c:pt>
                <c:pt idx="6">
                  <c:v>0.5</c:v>
                </c:pt>
              </c:numCache>
            </c:numRef>
          </c:xVal>
          <c:yVal>
            <c:numRef>
              <c:f>'Standard curves'!$L$13:$L$19</c:f>
              <c:numCache>
                <c:formatCode>General</c:formatCode>
                <c:ptCount val="7"/>
                <c:pt idx="0">
                  <c:v>1638</c:v>
                </c:pt>
                <c:pt idx="1">
                  <c:v>4943</c:v>
                </c:pt>
                <c:pt idx="2">
                  <c:v>7599</c:v>
                </c:pt>
                <c:pt idx="3">
                  <c:v>18693</c:v>
                </c:pt>
                <c:pt idx="4">
                  <c:v>60767</c:v>
                </c:pt>
                <c:pt idx="5">
                  <c:v>260771</c:v>
                </c:pt>
                <c:pt idx="6">
                  <c:v>1248773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9B-4903-AF9F-06FE51BCDF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078000"/>
        <c:axId val="136587040"/>
      </c:scatterChart>
      <c:valAx>
        <c:axId val="17907800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36587040"/>
        <c:crosses val="autoZero"/>
        <c:crossBetween val="midCat"/>
      </c:valAx>
      <c:valAx>
        <c:axId val="136587040"/>
        <c:scaling>
          <c:orientation val="minMax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9078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a-humulene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xVal>
            <c:numRef>
              <c:f>'Standard curves'!$A$16:$A$19</c:f>
              <c:numCache>
                <c:formatCode>General</c:formatCode>
                <c:ptCount val="4"/>
                <c:pt idx="0">
                  <c:v>4.0000000000000001E-3</c:v>
                </c:pt>
                <c:pt idx="1">
                  <c:v>0.02</c:v>
                </c:pt>
                <c:pt idx="2">
                  <c:v>0.1</c:v>
                </c:pt>
                <c:pt idx="3">
                  <c:v>0.5</c:v>
                </c:pt>
              </c:numCache>
            </c:numRef>
          </c:xVal>
          <c:yVal>
            <c:numRef>
              <c:f>'Standard curves'!$M$16:$M$19</c:f>
              <c:numCache>
                <c:formatCode>General</c:formatCode>
                <c:ptCount val="4"/>
                <c:pt idx="0">
                  <c:v>8188</c:v>
                </c:pt>
                <c:pt idx="1">
                  <c:v>15002</c:v>
                </c:pt>
                <c:pt idx="2">
                  <c:v>61168</c:v>
                </c:pt>
                <c:pt idx="3">
                  <c:v>349255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FF-448F-B3D9-2E0C5E38D9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079440"/>
        <c:axId val="1365847520"/>
      </c:scatterChart>
      <c:valAx>
        <c:axId val="17907944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365847520"/>
        <c:crosses val="autoZero"/>
        <c:crossBetween val="midCat"/>
      </c:valAx>
      <c:valAx>
        <c:axId val="1365847520"/>
        <c:scaling>
          <c:orientation val="minMax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9079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Cuparene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xVal>
            <c:numRef>
              <c:f>'Standard curves'!$A$15:$A$19</c:f>
              <c:numCache>
                <c:formatCode>General</c:formatCode>
                <c:ptCount val="5"/>
                <c:pt idx="0">
                  <c:v>8.0000000000000004E-4</c:v>
                </c:pt>
                <c:pt idx="1">
                  <c:v>4.0000000000000001E-3</c:v>
                </c:pt>
                <c:pt idx="2">
                  <c:v>0.02</c:v>
                </c:pt>
                <c:pt idx="3">
                  <c:v>0.1</c:v>
                </c:pt>
                <c:pt idx="4">
                  <c:v>0.5</c:v>
                </c:pt>
              </c:numCache>
            </c:numRef>
          </c:xVal>
          <c:yVal>
            <c:numRef>
              <c:f>'Standard curves'!$N$15:$N$19</c:f>
              <c:numCache>
                <c:formatCode>General</c:formatCode>
                <c:ptCount val="5"/>
                <c:pt idx="0">
                  <c:v>348</c:v>
                </c:pt>
                <c:pt idx="1">
                  <c:v>114</c:v>
                </c:pt>
                <c:pt idx="2">
                  <c:v>10340</c:v>
                </c:pt>
                <c:pt idx="3">
                  <c:v>105931</c:v>
                </c:pt>
                <c:pt idx="4">
                  <c:v>519388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71-496C-9181-B9AB6D2685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059760"/>
        <c:axId val="136579104"/>
      </c:scatterChart>
      <c:valAx>
        <c:axId val="17905976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36579104"/>
        <c:crosses val="autoZero"/>
        <c:crossBetween val="midCat"/>
      </c:valAx>
      <c:valAx>
        <c:axId val="136579104"/>
        <c:scaling>
          <c:orientation val="minMax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9059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Neridol 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xVal>
            <c:numRef>
              <c:f>'Standard curves'!$A$13:$A$19</c:f>
              <c:numCache>
                <c:formatCode>General</c:formatCode>
                <c:ptCount val="7"/>
                <c:pt idx="0">
                  <c:v>3.2000000000000005E-5</c:v>
                </c:pt>
                <c:pt idx="1">
                  <c:v>1.6000000000000001E-4</c:v>
                </c:pt>
                <c:pt idx="2">
                  <c:v>8.0000000000000004E-4</c:v>
                </c:pt>
                <c:pt idx="3">
                  <c:v>4.0000000000000001E-3</c:v>
                </c:pt>
                <c:pt idx="4">
                  <c:v>0.02</c:v>
                </c:pt>
                <c:pt idx="5">
                  <c:v>0.1</c:v>
                </c:pt>
                <c:pt idx="6">
                  <c:v>0.5</c:v>
                </c:pt>
              </c:numCache>
            </c:numRef>
          </c:xVal>
          <c:yVal>
            <c:numRef>
              <c:f>'Standard curves'!$O$13:$O$19</c:f>
              <c:numCache>
                <c:formatCode>General</c:formatCode>
                <c:ptCount val="7"/>
                <c:pt idx="0">
                  <c:v>101</c:v>
                </c:pt>
                <c:pt idx="1">
                  <c:v>746</c:v>
                </c:pt>
                <c:pt idx="2">
                  <c:v>2246</c:v>
                </c:pt>
                <c:pt idx="3">
                  <c:v>6344</c:v>
                </c:pt>
                <c:pt idx="4">
                  <c:v>7807</c:v>
                </c:pt>
                <c:pt idx="5">
                  <c:v>11180</c:v>
                </c:pt>
                <c:pt idx="6">
                  <c:v>57951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0B-4FA5-A614-13C900E120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078960"/>
        <c:axId val="136588032"/>
      </c:scatterChart>
      <c:valAx>
        <c:axId val="17907896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36588032"/>
        <c:crosses val="autoZero"/>
        <c:crossBetween val="midCat"/>
      </c:valAx>
      <c:valAx>
        <c:axId val="136588032"/>
        <c:scaling>
          <c:orientation val="minMax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9078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alpha-pinene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xVal>
            <c:numRef>
              <c:f>'Internal standard ratio '!$A$23:$A$29</c:f>
              <c:numCache>
                <c:formatCode>General</c:formatCode>
                <c:ptCount val="7"/>
                <c:pt idx="0">
                  <c:v>3.2000000000000005E-5</c:v>
                </c:pt>
                <c:pt idx="1">
                  <c:v>1.6000000000000001E-4</c:v>
                </c:pt>
                <c:pt idx="2">
                  <c:v>8.0000000000000004E-4</c:v>
                </c:pt>
                <c:pt idx="3">
                  <c:v>4.0000000000000001E-3</c:v>
                </c:pt>
                <c:pt idx="4">
                  <c:v>0.02</c:v>
                </c:pt>
                <c:pt idx="5">
                  <c:v>0.1</c:v>
                </c:pt>
                <c:pt idx="6">
                  <c:v>0.5</c:v>
                </c:pt>
              </c:numCache>
            </c:numRef>
          </c:xVal>
          <c:yVal>
            <c:numRef>
              <c:f>'Internal standard ratio '!$C$23:$C$29</c:f>
              <c:numCache>
                <c:formatCode>General</c:formatCode>
                <c:ptCount val="7"/>
                <c:pt idx="0">
                  <c:v>0.27849540616756119</c:v>
                </c:pt>
                <c:pt idx="1">
                  <c:v>0.29551310798792957</c:v>
                </c:pt>
                <c:pt idx="2">
                  <c:v>0.22928189823017792</c:v>
                </c:pt>
                <c:pt idx="3">
                  <c:v>0.21891672320075042</c:v>
                </c:pt>
                <c:pt idx="4">
                  <c:v>1.0041357728627254</c:v>
                </c:pt>
                <c:pt idx="5">
                  <c:v>3.8909050268626215</c:v>
                </c:pt>
                <c:pt idx="6">
                  <c:v>12.887806121342271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5D-433E-8747-E73247F118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668528"/>
        <c:axId val="134376016"/>
      </c:scatterChart>
      <c:valAx>
        <c:axId val="122668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Concentration (ng/uL)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34376016"/>
        <c:crosses val="autoZero"/>
        <c:crossBetween val="midCat"/>
      </c:valAx>
      <c:valAx>
        <c:axId val="1343760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Response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2668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alpha-phellandrene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xVal>
            <c:numRef>
              <c:f>'Internal standard ratio '!$A$25:$A$29</c:f>
              <c:numCache>
                <c:formatCode>General</c:formatCode>
                <c:ptCount val="5"/>
                <c:pt idx="0">
                  <c:v>8.0000000000000004E-4</c:v>
                </c:pt>
                <c:pt idx="1">
                  <c:v>4.0000000000000001E-3</c:v>
                </c:pt>
                <c:pt idx="2">
                  <c:v>0.02</c:v>
                </c:pt>
                <c:pt idx="3">
                  <c:v>0.1</c:v>
                </c:pt>
                <c:pt idx="4">
                  <c:v>0.5</c:v>
                </c:pt>
              </c:numCache>
            </c:numRef>
          </c:xVal>
          <c:yVal>
            <c:numRef>
              <c:f>'Internal standard ratio '!$D$25:$D$29</c:f>
              <c:numCache>
                <c:formatCode>General</c:formatCode>
                <c:ptCount val="5"/>
                <c:pt idx="0">
                  <c:v>5.8477562267150833E-2</c:v>
                </c:pt>
                <c:pt idx="1">
                  <c:v>0.25601983299412884</c:v>
                </c:pt>
                <c:pt idx="2">
                  <c:v>1.0605033691609729</c:v>
                </c:pt>
                <c:pt idx="3">
                  <c:v>7.1701804944638257</c:v>
                </c:pt>
                <c:pt idx="4">
                  <c:v>25.747369905208132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92-4D1A-9492-6D1FFD29F2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137104"/>
        <c:axId val="1356733024"/>
      </c:scatterChart>
      <c:valAx>
        <c:axId val="80137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Concentration (ng/uL)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356733024"/>
        <c:crosses val="autoZero"/>
        <c:crossBetween val="midCat"/>
      </c:valAx>
      <c:valAx>
        <c:axId val="13567330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Response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80137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alpha-terpinene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xVal>
            <c:numRef>
              <c:f>'Internal standard ratio '!$A$23:$A$29</c:f>
              <c:numCache>
                <c:formatCode>General</c:formatCode>
                <c:ptCount val="7"/>
                <c:pt idx="0">
                  <c:v>3.2000000000000005E-5</c:v>
                </c:pt>
                <c:pt idx="1">
                  <c:v>1.6000000000000001E-4</c:v>
                </c:pt>
                <c:pt idx="2">
                  <c:v>8.0000000000000004E-4</c:v>
                </c:pt>
                <c:pt idx="3">
                  <c:v>4.0000000000000001E-3</c:v>
                </c:pt>
                <c:pt idx="4">
                  <c:v>0.02</c:v>
                </c:pt>
                <c:pt idx="5">
                  <c:v>0.1</c:v>
                </c:pt>
                <c:pt idx="6">
                  <c:v>0.5</c:v>
                </c:pt>
              </c:numCache>
            </c:numRef>
          </c:xVal>
          <c:yVal>
            <c:numRef>
              <c:f>'Internal standard ratio '!$E$23:$E$29</c:f>
              <c:numCache>
                <c:formatCode>General</c:formatCode>
                <c:ptCount val="7"/>
                <c:pt idx="0">
                  <c:v>7.5578398374723313E-3</c:v>
                </c:pt>
                <c:pt idx="1">
                  <c:v>4.0004256580597593E-2</c:v>
                </c:pt>
                <c:pt idx="2">
                  <c:v>6.5773783457856408E-2</c:v>
                </c:pt>
                <c:pt idx="3">
                  <c:v>0.20204025226764491</c:v>
                </c:pt>
                <c:pt idx="4">
                  <c:v>0.28704307965687237</c:v>
                </c:pt>
                <c:pt idx="5">
                  <c:v>1.0269823656669355</c:v>
                </c:pt>
                <c:pt idx="6">
                  <c:v>3.7024142643326607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EB-408B-9EF3-BB814DD27D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8564000"/>
        <c:axId val="78953360"/>
      </c:scatterChart>
      <c:valAx>
        <c:axId val="1468564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Concentration (ng/uL)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78953360"/>
        <c:crosses val="autoZero"/>
        <c:crossBetween val="midCat"/>
      </c:valAx>
      <c:valAx>
        <c:axId val="789533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Response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468564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D-limonene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xVal>
            <c:numRef>
              <c:f>'Internal standard ratio '!$A$23:$A$29</c:f>
              <c:numCache>
                <c:formatCode>General</c:formatCode>
                <c:ptCount val="7"/>
                <c:pt idx="0">
                  <c:v>3.2000000000000005E-5</c:v>
                </c:pt>
                <c:pt idx="1">
                  <c:v>1.6000000000000001E-4</c:v>
                </c:pt>
                <c:pt idx="2">
                  <c:v>8.0000000000000004E-4</c:v>
                </c:pt>
                <c:pt idx="3">
                  <c:v>4.0000000000000001E-3</c:v>
                </c:pt>
                <c:pt idx="4">
                  <c:v>0.02</c:v>
                </c:pt>
                <c:pt idx="5">
                  <c:v>0.1</c:v>
                </c:pt>
                <c:pt idx="6">
                  <c:v>0.5</c:v>
                </c:pt>
              </c:numCache>
            </c:numRef>
          </c:xVal>
          <c:yVal>
            <c:numRef>
              <c:f>'Internal standard ratio '!$F$23:$F$29</c:f>
              <c:numCache>
                <c:formatCode>General</c:formatCode>
                <c:ptCount val="7"/>
                <c:pt idx="0">
                  <c:v>1.025652688074229E-2</c:v>
                </c:pt>
                <c:pt idx="1">
                  <c:v>7.8784746239387055E-2</c:v>
                </c:pt>
                <c:pt idx="2">
                  <c:v>5.9319693060168564E-2</c:v>
                </c:pt>
                <c:pt idx="3">
                  <c:v>0.13644396425370822</c:v>
                </c:pt>
                <c:pt idx="4">
                  <c:v>0.87900112436410527</c:v>
                </c:pt>
                <c:pt idx="5">
                  <c:v>4.5663822076045566</c:v>
                </c:pt>
                <c:pt idx="6">
                  <c:v>16.512380425587299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AD-488D-88FC-38ED90C6BA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5292416"/>
        <c:axId val="74462832"/>
      </c:scatterChart>
      <c:valAx>
        <c:axId val="1935292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Concentration (ng/uL)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74462832"/>
        <c:crosses val="autoZero"/>
        <c:crossBetween val="midCat"/>
      </c:valAx>
      <c:valAx>
        <c:axId val="744628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Response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935292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B-phellandrene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xVal>
            <c:numRef>
              <c:f>'Internal standard ratio '!$A$23:$A$29</c:f>
              <c:numCache>
                <c:formatCode>General</c:formatCode>
                <c:ptCount val="7"/>
                <c:pt idx="0">
                  <c:v>3.2000000000000005E-5</c:v>
                </c:pt>
                <c:pt idx="1">
                  <c:v>1.6000000000000001E-4</c:v>
                </c:pt>
                <c:pt idx="2">
                  <c:v>8.0000000000000004E-4</c:v>
                </c:pt>
                <c:pt idx="3">
                  <c:v>4.0000000000000001E-3</c:v>
                </c:pt>
                <c:pt idx="4">
                  <c:v>0.02</c:v>
                </c:pt>
                <c:pt idx="5">
                  <c:v>0.1</c:v>
                </c:pt>
                <c:pt idx="6">
                  <c:v>0.5</c:v>
                </c:pt>
              </c:numCache>
            </c:numRef>
          </c:xVal>
          <c:yVal>
            <c:numRef>
              <c:f>'Internal standard ratio '!$G$23:$G$29</c:f>
              <c:numCache>
                <c:formatCode>General</c:formatCode>
                <c:ptCount val="7"/>
                <c:pt idx="0">
                  <c:v>0.13639740440886625</c:v>
                </c:pt>
                <c:pt idx="1">
                  <c:v>0.16006263254307887</c:v>
                </c:pt>
                <c:pt idx="2">
                  <c:v>0.13368321060680577</c:v>
                </c:pt>
                <c:pt idx="3">
                  <c:v>0.22704088042413126</c:v>
                </c:pt>
                <c:pt idx="4">
                  <c:v>1.041750862929794</c:v>
                </c:pt>
                <c:pt idx="5">
                  <c:v>4.5002833946689869</c:v>
                </c:pt>
                <c:pt idx="6">
                  <c:v>14.446378603501008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BA-484B-9AA3-A4791894B5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5790224"/>
        <c:axId val="1939849472"/>
      </c:scatterChart>
      <c:valAx>
        <c:axId val="1365790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Concentration (ng/uL)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939849472"/>
        <c:crosses val="autoZero"/>
        <c:crossBetween val="midCat"/>
      </c:valAx>
      <c:valAx>
        <c:axId val="19398494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Response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365790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Trans-B-Ocimene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xVal>
            <c:numRef>
              <c:f>'Internal standard ratio '!$A$23:$A$29</c:f>
              <c:numCache>
                <c:formatCode>General</c:formatCode>
                <c:ptCount val="7"/>
                <c:pt idx="0">
                  <c:v>3.2000000000000005E-5</c:v>
                </c:pt>
                <c:pt idx="1">
                  <c:v>1.6000000000000001E-4</c:v>
                </c:pt>
                <c:pt idx="2">
                  <c:v>8.0000000000000004E-4</c:v>
                </c:pt>
                <c:pt idx="3">
                  <c:v>4.0000000000000001E-3</c:v>
                </c:pt>
                <c:pt idx="4">
                  <c:v>0.02</c:v>
                </c:pt>
                <c:pt idx="5">
                  <c:v>0.1</c:v>
                </c:pt>
                <c:pt idx="6">
                  <c:v>0.5</c:v>
                </c:pt>
              </c:numCache>
            </c:numRef>
          </c:xVal>
          <c:yVal>
            <c:numRef>
              <c:f>'Internal standard ratio '!$H$23:$H$29</c:f>
              <c:numCache>
                <c:formatCode>General</c:formatCode>
                <c:ptCount val="7"/>
                <c:pt idx="0">
                  <c:v>7.883804845507747E-4</c:v>
                </c:pt>
                <c:pt idx="1">
                  <c:v>2.7971815355614504E-3</c:v>
                </c:pt>
                <c:pt idx="2">
                  <c:v>5.8544932730592251E-3</c:v>
                </c:pt>
                <c:pt idx="3">
                  <c:v>7.1098938834309067E-2</c:v>
                </c:pt>
                <c:pt idx="4">
                  <c:v>0.29861695352366274</c:v>
                </c:pt>
                <c:pt idx="5">
                  <c:v>1.4482744856985479</c:v>
                </c:pt>
                <c:pt idx="6">
                  <c:v>4.9821316240428626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EE-4C16-8E35-834442C09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3733888"/>
        <c:axId val="1940445088"/>
      </c:scatterChart>
      <c:valAx>
        <c:axId val="1433733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Concentration (ng/uL)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940445088"/>
        <c:crosses val="autoZero"/>
        <c:crossBetween val="midCat"/>
      </c:valAx>
      <c:valAx>
        <c:axId val="19404450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Response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433733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Linalool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xVal>
            <c:numRef>
              <c:f>'Internal standard ratio '!$A$23:$A$29</c:f>
              <c:numCache>
                <c:formatCode>General</c:formatCode>
                <c:ptCount val="7"/>
                <c:pt idx="0">
                  <c:v>3.2000000000000005E-5</c:v>
                </c:pt>
                <c:pt idx="1">
                  <c:v>1.6000000000000001E-4</c:v>
                </c:pt>
                <c:pt idx="2">
                  <c:v>8.0000000000000004E-4</c:v>
                </c:pt>
                <c:pt idx="3">
                  <c:v>4.0000000000000001E-3</c:v>
                </c:pt>
                <c:pt idx="4">
                  <c:v>0.02</c:v>
                </c:pt>
                <c:pt idx="5">
                  <c:v>0.1</c:v>
                </c:pt>
                <c:pt idx="6">
                  <c:v>0.5</c:v>
                </c:pt>
              </c:numCache>
            </c:numRef>
          </c:xVal>
          <c:yVal>
            <c:numRef>
              <c:f>'Internal standard ratio '!$I$23:$I$29</c:f>
              <c:numCache>
                <c:formatCode>General</c:formatCode>
                <c:ptCount val="7"/>
                <c:pt idx="0">
                  <c:v>2.4962855150247126E-2</c:v>
                </c:pt>
                <c:pt idx="1">
                  <c:v>3.0563768898077697E-2</c:v>
                </c:pt>
                <c:pt idx="2">
                  <c:v>5.0972492639776872E-2</c:v>
                </c:pt>
                <c:pt idx="3">
                  <c:v>0.1027915274253122</c:v>
                </c:pt>
                <c:pt idx="4">
                  <c:v>0.37088290101664528</c:v>
                </c:pt>
                <c:pt idx="5">
                  <c:v>2.0139621767903759</c:v>
                </c:pt>
                <c:pt idx="6">
                  <c:v>7.6224376911563745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C2-43E3-B5DF-E6814EDA6B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015600"/>
        <c:axId val="628958624"/>
      </c:scatterChart>
      <c:valAx>
        <c:axId val="179015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Concentration (ng/uL)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628958624"/>
        <c:crosses val="autoZero"/>
        <c:crossBetween val="midCat"/>
      </c:valAx>
      <c:valAx>
        <c:axId val="6289586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Response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9015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Terpinolene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xVal>
            <c:numRef>
              <c:f>'Internal standard ratio '!$A$23:$A$29</c:f>
              <c:numCache>
                <c:formatCode>General</c:formatCode>
                <c:ptCount val="7"/>
                <c:pt idx="0">
                  <c:v>3.2000000000000005E-5</c:v>
                </c:pt>
                <c:pt idx="1">
                  <c:v>1.6000000000000001E-4</c:v>
                </c:pt>
                <c:pt idx="2">
                  <c:v>8.0000000000000004E-4</c:v>
                </c:pt>
                <c:pt idx="3">
                  <c:v>4.0000000000000001E-3</c:v>
                </c:pt>
                <c:pt idx="4">
                  <c:v>0.02</c:v>
                </c:pt>
                <c:pt idx="5">
                  <c:v>0.1</c:v>
                </c:pt>
                <c:pt idx="6">
                  <c:v>0.5</c:v>
                </c:pt>
              </c:numCache>
            </c:numRef>
          </c:xVal>
          <c:yVal>
            <c:numRef>
              <c:f>'Internal standard ratio '!$J$23:$J$29</c:f>
              <c:numCache>
                <c:formatCode>General</c:formatCode>
                <c:ptCount val="7"/>
                <c:pt idx="0">
                  <c:v>3.0019103065587194E-3</c:v>
                </c:pt>
                <c:pt idx="1">
                  <c:v>6.597699926269943E-3</c:v>
                </c:pt>
                <c:pt idx="2">
                  <c:v>1.5279621108513606E-2</c:v>
                </c:pt>
                <c:pt idx="3">
                  <c:v>8.3502935584646179E-2</c:v>
                </c:pt>
                <c:pt idx="4">
                  <c:v>1.0305779860515949</c:v>
                </c:pt>
                <c:pt idx="5">
                  <c:v>4.0916921455770474</c:v>
                </c:pt>
                <c:pt idx="6">
                  <c:v>14.628901759180929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CD-4579-BBB6-4405D13497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855088"/>
        <c:axId val="78949888"/>
      </c:scatterChart>
      <c:valAx>
        <c:axId val="128855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Concentration (ng/uL)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78949888"/>
        <c:crosses val="autoZero"/>
        <c:crossBetween val="midCat"/>
      </c:valAx>
      <c:valAx>
        <c:axId val="789498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Response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8855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Geraniol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xVal>
            <c:numRef>
              <c:f>'Internal standard ratio '!$A$23:$A$29</c:f>
              <c:numCache>
                <c:formatCode>General</c:formatCode>
                <c:ptCount val="7"/>
                <c:pt idx="0">
                  <c:v>3.2000000000000005E-5</c:v>
                </c:pt>
                <c:pt idx="1">
                  <c:v>1.6000000000000001E-4</c:v>
                </c:pt>
                <c:pt idx="2">
                  <c:v>8.0000000000000004E-4</c:v>
                </c:pt>
                <c:pt idx="3">
                  <c:v>4.0000000000000001E-3</c:v>
                </c:pt>
                <c:pt idx="4">
                  <c:v>0.02</c:v>
                </c:pt>
                <c:pt idx="5">
                  <c:v>0.1</c:v>
                </c:pt>
                <c:pt idx="6">
                  <c:v>0.5</c:v>
                </c:pt>
              </c:numCache>
            </c:numRef>
          </c:xVal>
          <c:yVal>
            <c:numRef>
              <c:f>'Internal standard ratio '!$K$23:$K$29</c:f>
              <c:numCache>
                <c:formatCode>General</c:formatCode>
                <c:ptCount val="7"/>
                <c:pt idx="0">
                  <c:v>8.5660571879074565E-4</c:v>
                </c:pt>
                <c:pt idx="1">
                  <c:v>6.6129019998327774E-3</c:v>
                </c:pt>
                <c:pt idx="2">
                  <c:v>2.6065632305484629E-2</c:v>
                </c:pt>
                <c:pt idx="3">
                  <c:v>6.4968131527592815E-2</c:v>
                </c:pt>
                <c:pt idx="4">
                  <c:v>0.22086285116721574</c:v>
                </c:pt>
                <c:pt idx="5">
                  <c:v>0.38876160521126873</c:v>
                </c:pt>
                <c:pt idx="6">
                  <c:v>1.2152176742370013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94-4491-A393-BC54F95525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383488"/>
        <c:axId val="1943500144"/>
      </c:scatterChart>
      <c:valAx>
        <c:axId val="134383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Concentration (ng/uL)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943500144"/>
        <c:crosses val="autoZero"/>
        <c:crossBetween val="midCat"/>
      </c:valAx>
      <c:valAx>
        <c:axId val="19435001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Response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34383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B-caryophyllene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xVal>
            <c:numRef>
              <c:f>'Internal standard ratio '!$A$23:$A$29</c:f>
              <c:numCache>
                <c:formatCode>General</c:formatCode>
                <c:ptCount val="7"/>
                <c:pt idx="0">
                  <c:v>3.2000000000000005E-5</c:v>
                </c:pt>
                <c:pt idx="1">
                  <c:v>1.6000000000000001E-4</c:v>
                </c:pt>
                <c:pt idx="2">
                  <c:v>8.0000000000000004E-4</c:v>
                </c:pt>
                <c:pt idx="3">
                  <c:v>4.0000000000000001E-3</c:v>
                </c:pt>
                <c:pt idx="4">
                  <c:v>0.02</c:v>
                </c:pt>
                <c:pt idx="5">
                  <c:v>0.1</c:v>
                </c:pt>
                <c:pt idx="6">
                  <c:v>0.5</c:v>
                </c:pt>
              </c:numCache>
            </c:numRef>
          </c:xVal>
          <c:yVal>
            <c:numRef>
              <c:f>'Internal standard ratio '!$L$23:$L$29</c:f>
              <c:numCache>
                <c:formatCode>General</c:formatCode>
                <c:ptCount val="7"/>
                <c:pt idx="0">
                  <c:v>1.2416992631674702E-2</c:v>
                </c:pt>
                <c:pt idx="1">
                  <c:v>3.7571924810544159E-2</c:v>
                </c:pt>
                <c:pt idx="2">
                  <c:v>5.1194815169133545E-2</c:v>
                </c:pt>
                <c:pt idx="3">
                  <c:v>0.15656172265634816</c:v>
                </c:pt>
                <c:pt idx="4">
                  <c:v>0.47779184324949087</c:v>
                </c:pt>
                <c:pt idx="5">
                  <c:v>2.0817214429977566</c:v>
                </c:pt>
                <c:pt idx="6">
                  <c:v>6.7719409557276418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E7-47D0-9782-A7780A4C25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634144"/>
        <c:axId val="176388816"/>
      </c:scatterChart>
      <c:valAx>
        <c:axId val="133634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Concentration (ng/uL)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6388816"/>
        <c:crosses val="autoZero"/>
        <c:crossBetween val="midCat"/>
      </c:valAx>
      <c:valAx>
        <c:axId val="176388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Response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33634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alpha-humulene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xVal>
            <c:numRef>
              <c:f>'Internal standard ratio '!$A$26:$A$29</c:f>
              <c:numCache>
                <c:formatCode>General</c:formatCode>
                <c:ptCount val="4"/>
                <c:pt idx="0">
                  <c:v>4.0000000000000001E-3</c:v>
                </c:pt>
                <c:pt idx="1">
                  <c:v>0.02</c:v>
                </c:pt>
                <c:pt idx="2">
                  <c:v>0.1</c:v>
                </c:pt>
                <c:pt idx="3">
                  <c:v>0.5</c:v>
                </c:pt>
              </c:numCache>
            </c:numRef>
          </c:xVal>
          <c:yVal>
            <c:numRef>
              <c:f>'Internal standard ratio '!$M$26:$M$29</c:f>
              <c:numCache>
                <c:formatCode>General</c:formatCode>
                <c:ptCount val="4"/>
                <c:pt idx="0">
                  <c:v>6.8577937469115641E-2</c:v>
                </c:pt>
                <c:pt idx="1">
                  <c:v>0.11795601613423178</c:v>
                </c:pt>
                <c:pt idx="2">
                  <c:v>0.48830098908730951</c:v>
                </c:pt>
                <c:pt idx="3">
                  <c:v>1.8939665083186916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15-4B0C-9D92-CFBCC26538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5290976"/>
        <c:axId val="176386832"/>
      </c:scatterChart>
      <c:valAx>
        <c:axId val="1935290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Concentration (ng/uL)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6386832"/>
        <c:crosses val="autoZero"/>
        <c:crossBetween val="midCat"/>
      </c:valAx>
      <c:valAx>
        <c:axId val="1763868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Response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935290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Cuparene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xVal>
            <c:numRef>
              <c:f>'Internal standard ratio '!$A$25:$A$29</c:f>
              <c:numCache>
                <c:formatCode>General</c:formatCode>
                <c:ptCount val="5"/>
                <c:pt idx="0">
                  <c:v>8.0000000000000004E-4</c:v>
                </c:pt>
                <c:pt idx="1">
                  <c:v>4.0000000000000001E-3</c:v>
                </c:pt>
                <c:pt idx="2">
                  <c:v>0.02</c:v>
                </c:pt>
                <c:pt idx="3">
                  <c:v>0.1</c:v>
                </c:pt>
                <c:pt idx="4">
                  <c:v>0.5</c:v>
                </c:pt>
              </c:numCache>
            </c:numRef>
          </c:xVal>
          <c:yVal>
            <c:numRef>
              <c:f>'Internal standard ratio '!$N$25:$N$29</c:f>
              <c:numCache>
                <c:formatCode>General</c:formatCode>
                <c:ptCount val="5"/>
                <c:pt idx="0">
                  <c:v>2.3444921277613467E-3</c:v>
                </c:pt>
                <c:pt idx="1">
                  <c:v>9.5479785924269453E-4</c:v>
                </c:pt>
                <c:pt idx="2">
                  <c:v>8.1300173765361722E-2</c:v>
                </c:pt>
                <c:pt idx="3">
                  <c:v>0.84564170930891613</c:v>
                </c:pt>
                <c:pt idx="4">
                  <c:v>2.8165766469273987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DD-4501-A995-800E2ECF15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134224"/>
        <c:axId val="1351313456"/>
      </c:scatterChart>
      <c:valAx>
        <c:axId val="80134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Concentration (ng/uL)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351313456"/>
        <c:crosses val="autoZero"/>
        <c:crossBetween val="midCat"/>
      </c:valAx>
      <c:valAx>
        <c:axId val="13513134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Response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80134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Neridol 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xVal>
            <c:numRef>
              <c:f>'Internal standard ratio '!$A$23:$A$29</c:f>
              <c:numCache>
                <c:formatCode>General</c:formatCode>
                <c:ptCount val="7"/>
                <c:pt idx="0">
                  <c:v>3.2000000000000005E-5</c:v>
                </c:pt>
                <c:pt idx="1">
                  <c:v>1.6000000000000001E-4</c:v>
                </c:pt>
                <c:pt idx="2">
                  <c:v>8.0000000000000004E-4</c:v>
                </c:pt>
                <c:pt idx="3">
                  <c:v>4.0000000000000001E-3</c:v>
                </c:pt>
                <c:pt idx="4">
                  <c:v>0.02</c:v>
                </c:pt>
                <c:pt idx="5">
                  <c:v>0.1</c:v>
                </c:pt>
                <c:pt idx="6">
                  <c:v>0.5</c:v>
                </c:pt>
              </c:numCache>
            </c:numRef>
          </c:xVal>
          <c:yVal>
            <c:numRef>
              <c:f>'Internal standard ratio '!$O$23:$O$29</c:f>
              <c:numCache>
                <c:formatCode>General</c:formatCode>
                <c:ptCount val="7"/>
                <c:pt idx="0">
                  <c:v>7.6563873980411772E-4</c:v>
                </c:pt>
                <c:pt idx="1">
                  <c:v>5.670373438937071E-3</c:v>
                </c:pt>
                <c:pt idx="2">
                  <c:v>1.5131406088942485E-2</c:v>
                </c:pt>
                <c:pt idx="3">
                  <c:v>5.313366332487416E-2</c:v>
                </c:pt>
                <c:pt idx="4">
                  <c:v>6.1383989998663346E-2</c:v>
                </c:pt>
                <c:pt idx="5">
                  <c:v>8.9249363359863332E-2</c:v>
                </c:pt>
                <c:pt idx="6">
                  <c:v>0.31426107893538102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1C-402B-B145-3592859C7C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3734848"/>
        <c:axId val="74464816"/>
      </c:scatterChart>
      <c:valAx>
        <c:axId val="1433734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Concentration (ng/uL)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74464816"/>
        <c:crosses val="autoZero"/>
        <c:crossBetween val="midCat"/>
      </c:valAx>
      <c:valAx>
        <c:axId val="74464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Response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433734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Neridol</a:t>
            </a:r>
            <a:r>
              <a:rPr lang="en-US" baseline="0"/>
              <a:t> (both)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xVal>
            <c:numRef>
              <c:f>'Internal standard ratio '!$A$23:$A$29</c:f>
              <c:numCache>
                <c:formatCode>General</c:formatCode>
                <c:ptCount val="7"/>
                <c:pt idx="0">
                  <c:v>3.2000000000000005E-5</c:v>
                </c:pt>
                <c:pt idx="1">
                  <c:v>1.6000000000000001E-4</c:v>
                </c:pt>
                <c:pt idx="2">
                  <c:v>8.0000000000000004E-4</c:v>
                </c:pt>
                <c:pt idx="3">
                  <c:v>4.0000000000000001E-3</c:v>
                </c:pt>
                <c:pt idx="4">
                  <c:v>0.02</c:v>
                </c:pt>
                <c:pt idx="5">
                  <c:v>0.1</c:v>
                </c:pt>
                <c:pt idx="6">
                  <c:v>0.5</c:v>
                </c:pt>
              </c:numCache>
            </c:numRef>
          </c:xVal>
          <c:yVal>
            <c:numRef>
              <c:f>'Internal standard ratio '!$P$23:$P$29</c:f>
              <c:numCache>
                <c:formatCode>General</c:formatCode>
                <c:ptCount val="7"/>
                <c:pt idx="0">
                  <c:v>2.4485278510567332E-3</c:v>
                </c:pt>
                <c:pt idx="1">
                  <c:v>9.9269540365305824E-3</c:v>
                </c:pt>
                <c:pt idx="2">
                  <c:v>3.5921931106964088E-2</c:v>
                </c:pt>
                <c:pt idx="3">
                  <c:v>8.8293675720495485E-2</c:v>
                </c:pt>
                <c:pt idx="4">
                  <c:v>0.10576099006942752</c:v>
                </c:pt>
                <c:pt idx="5">
                  <c:v>0.24959486536757486</c:v>
                </c:pt>
                <c:pt idx="6">
                  <c:v>1.5415771892149845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82-4290-9DAC-743AC8E6BE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022320"/>
        <c:axId val="604393952"/>
      </c:scatterChart>
      <c:valAx>
        <c:axId val="179022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Concentration (ng/uL)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604393952"/>
        <c:crosses val="autoZero"/>
        <c:crossBetween val="midCat"/>
      </c:valAx>
      <c:valAx>
        <c:axId val="6043939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Response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9022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</a:t>
            </a:r>
            <a:r>
              <a:rPr lang="en-US" baseline="0"/>
              <a:t>-pinene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MM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'Internal standard ratio '!$A$160:$A$169</c:f>
              <c:strCache>
                <c:ptCount val="10"/>
                <c:pt idx="0">
                  <c:v>20240119_AGQT_LAD_MM 5_2</c:v>
                </c:pt>
                <c:pt idx="1">
                  <c:v>20240119_AGQT_LAD_MM 2_1</c:v>
                </c:pt>
                <c:pt idx="2">
                  <c:v>20240119_AGQT_LAD_MM 3_1</c:v>
                </c:pt>
                <c:pt idx="3">
                  <c:v>20240119_AGQT_LAD_MM 5_1</c:v>
                </c:pt>
                <c:pt idx="4">
                  <c:v>20240119_AGQT_LAD_MM 2_2</c:v>
                </c:pt>
                <c:pt idx="5">
                  <c:v>20240119_AGQT_LAD_MM 4_2</c:v>
                </c:pt>
                <c:pt idx="6">
                  <c:v>20240119_AGQT_LAD_MM 1_2</c:v>
                </c:pt>
                <c:pt idx="7">
                  <c:v>20240119_AGQT_LAD_MM 4_1</c:v>
                </c:pt>
                <c:pt idx="8">
                  <c:v>20240119_AGQT_LAD_MM 1_1</c:v>
                </c:pt>
                <c:pt idx="9">
                  <c:v>20240119_AGQT_LAD_MM 3_2</c:v>
                </c:pt>
              </c:strCache>
            </c:strRef>
          </c:xVal>
          <c:yVal>
            <c:numRef>
              <c:f>'Internal standard ratio '!$B$160:$B$169</c:f>
              <c:numCache>
                <c:formatCode>General</c:formatCode>
                <c:ptCount val="10"/>
                <c:pt idx="0">
                  <c:v>9.8902090776127865E-3</c:v>
                </c:pt>
                <c:pt idx="1">
                  <c:v>8.6452403024436207E-3</c:v>
                </c:pt>
                <c:pt idx="2">
                  <c:v>1.6619899157778353E-2</c:v>
                </c:pt>
                <c:pt idx="3">
                  <c:v>2.5966910189477083E-2</c:v>
                </c:pt>
                <c:pt idx="4">
                  <c:v>2.6795248039925227E-2</c:v>
                </c:pt>
                <c:pt idx="5">
                  <c:v>1.3754641949046822E-2</c:v>
                </c:pt>
                <c:pt idx="6">
                  <c:v>1.6379745486088452E-2</c:v>
                </c:pt>
                <c:pt idx="7">
                  <c:v>1.6493615288599169E-2</c:v>
                </c:pt>
                <c:pt idx="8">
                  <c:v>1.680905186172027E-2</c:v>
                </c:pt>
                <c:pt idx="9">
                  <c:v>1.2212649065973066E-2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6F-42A9-8710-5E2F4CF08CC6}"/>
            </c:ext>
          </c:extLst>
        </c:ser>
        <c:ser>
          <c:idx val="1"/>
          <c:order val="1"/>
          <c:tx>
            <c:v>MB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'Internal standard ratio '!$A$160:$A$169</c:f>
              <c:strCache>
                <c:ptCount val="10"/>
                <c:pt idx="0">
                  <c:v>20240119_AGQT_LAD_MM 5_2</c:v>
                </c:pt>
                <c:pt idx="1">
                  <c:v>20240119_AGQT_LAD_MM 2_1</c:v>
                </c:pt>
                <c:pt idx="2">
                  <c:v>20240119_AGQT_LAD_MM 3_1</c:v>
                </c:pt>
                <c:pt idx="3">
                  <c:v>20240119_AGQT_LAD_MM 5_1</c:v>
                </c:pt>
                <c:pt idx="4">
                  <c:v>20240119_AGQT_LAD_MM 2_2</c:v>
                </c:pt>
                <c:pt idx="5">
                  <c:v>20240119_AGQT_LAD_MM 4_2</c:v>
                </c:pt>
                <c:pt idx="6">
                  <c:v>20240119_AGQT_LAD_MM 1_2</c:v>
                </c:pt>
                <c:pt idx="7">
                  <c:v>20240119_AGQT_LAD_MM 4_1</c:v>
                </c:pt>
                <c:pt idx="8">
                  <c:v>20240119_AGQT_LAD_MM 1_1</c:v>
                </c:pt>
                <c:pt idx="9">
                  <c:v>20240119_AGQT_LAD_MM 3_2</c:v>
                </c:pt>
              </c:strCache>
            </c:strRef>
          </c:xVal>
          <c:yVal>
            <c:numRef>
              <c:f>'Internal standard ratio '!$B$120:$B$128</c:f>
              <c:numCache>
                <c:formatCode>General</c:formatCode>
                <c:ptCount val="9"/>
                <c:pt idx="0">
                  <c:v>8.3320729999501103E-2</c:v>
                </c:pt>
                <c:pt idx="1">
                  <c:v>1.1832483750112126E-2</c:v>
                </c:pt>
                <c:pt idx="2">
                  <c:v>1.3849828217649279E-2</c:v>
                </c:pt>
                <c:pt idx="3">
                  <c:v>1.4536231023799126E-2</c:v>
                </c:pt>
                <c:pt idx="4">
                  <c:v>1.1910139564088285E-2</c:v>
                </c:pt>
                <c:pt idx="5">
                  <c:v>1.497897370605792E-2</c:v>
                </c:pt>
                <c:pt idx="6">
                  <c:v>1.8797285390989873E-2</c:v>
                </c:pt>
                <c:pt idx="7">
                  <c:v>5.7993998418344548E-4</c:v>
                </c:pt>
                <c:pt idx="8">
                  <c:v>9.8081518874880598E-4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46F-42A9-8710-5E2F4CF08CC6}"/>
            </c:ext>
          </c:extLst>
        </c:ser>
        <c:ser>
          <c:idx val="2"/>
          <c:order val="2"/>
          <c:tx>
            <c:v>2663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'Internal standard ratio '!$A$213:$A$222</c:f>
              <c:strCache>
                <c:ptCount val="10"/>
                <c:pt idx="0">
                  <c:v>20240119_AGQT_LAD_LA2663 5_2</c:v>
                </c:pt>
                <c:pt idx="1">
                  <c:v>20240119_AGQT_LAD_LA2663 5_1</c:v>
                </c:pt>
                <c:pt idx="2">
                  <c:v>20240119_AGQT_LAD_LA2663 3_2</c:v>
                </c:pt>
                <c:pt idx="3">
                  <c:v>20240119_AGQT_LAD_LA2663 4_2</c:v>
                </c:pt>
                <c:pt idx="4">
                  <c:v>20240119_AGQT_LAD_LA2663 4_1</c:v>
                </c:pt>
                <c:pt idx="5">
                  <c:v>20240119_AGQT_LAD_LA2663 3_1</c:v>
                </c:pt>
                <c:pt idx="6">
                  <c:v>20240119_AGQT_LAD_LA2663 2_1</c:v>
                </c:pt>
                <c:pt idx="7">
                  <c:v>20240119_AGQT_LAD_LA2663 2_2</c:v>
                </c:pt>
                <c:pt idx="8">
                  <c:v>20240119_AGQT_LADLA2663  1_1</c:v>
                </c:pt>
                <c:pt idx="9">
                  <c:v>20240119_AGQT_LAD_LA2663 1_2</c:v>
                </c:pt>
              </c:strCache>
            </c:strRef>
          </c:xVal>
          <c:yVal>
            <c:numRef>
              <c:f>'Internal standard ratio '!$B$213:$B$222</c:f>
              <c:numCache>
                <c:formatCode>General</c:formatCode>
                <c:ptCount val="10"/>
                <c:pt idx="0">
                  <c:v>2.0089172149531102E-2</c:v>
                </c:pt>
                <c:pt idx="1">
                  <c:v>2.969024745189524E-3</c:v>
                </c:pt>
                <c:pt idx="2">
                  <c:v>9.223839240690819E-3</c:v>
                </c:pt>
                <c:pt idx="3">
                  <c:v>2.1174775579238386E-2</c:v>
                </c:pt>
                <c:pt idx="4">
                  <c:v>1.2600503559225774E-2</c:v>
                </c:pt>
                <c:pt idx="5">
                  <c:v>1.2022730029690299E-2</c:v>
                </c:pt>
                <c:pt idx="6">
                  <c:v>1.775120472964899E-2</c:v>
                </c:pt>
                <c:pt idx="7">
                  <c:v>1.4923446169402258E-2</c:v>
                </c:pt>
                <c:pt idx="8">
                  <c:v>1.882412066628092E-5</c:v>
                </c:pt>
                <c:pt idx="9">
                  <c:v>1.1560964090297813E-2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46F-42A9-8710-5E2F4CF08CC6}"/>
            </c:ext>
          </c:extLst>
        </c:ser>
        <c:ser>
          <c:idx val="3"/>
          <c:order val="3"/>
          <c:tx>
            <c:v>1840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'Internal standard ratio '!$A$251:$A$260</c:f>
              <c:strCache>
                <c:ptCount val="10"/>
                <c:pt idx="0">
                  <c:v>20240119_AGQT_LAD_LA1840 5_1</c:v>
                </c:pt>
                <c:pt idx="1">
                  <c:v>20240119_AGQT_LAD_LA1840 5_2</c:v>
                </c:pt>
                <c:pt idx="2">
                  <c:v>20240119_AGQT_LAD_LA1840 4_2</c:v>
                </c:pt>
                <c:pt idx="3">
                  <c:v>20240119_AGQT_LAD_LA1840 4_1</c:v>
                </c:pt>
                <c:pt idx="4">
                  <c:v>20240119_AGQT_LAD_LA1840 2_1</c:v>
                </c:pt>
                <c:pt idx="5">
                  <c:v>20240119_AGQT_LAD_LA1840 2_2</c:v>
                </c:pt>
                <c:pt idx="6">
                  <c:v>20240119_AGQT_LAD_LA1840 3_2</c:v>
                </c:pt>
                <c:pt idx="7">
                  <c:v>20240119_AGQT_LAD_LA1840 1_1</c:v>
                </c:pt>
                <c:pt idx="8">
                  <c:v>20240119_AGQT_LAD_LA1840 1_2</c:v>
                </c:pt>
                <c:pt idx="9">
                  <c:v>20240119_AGQT_LAD_LA1840 3_1</c:v>
                </c:pt>
              </c:strCache>
            </c:strRef>
          </c:xVal>
          <c:yVal>
            <c:numRef>
              <c:f>'Internal standard ratio '!$B$251:$B$260</c:f>
              <c:numCache>
                <c:formatCode>General</c:formatCode>
                <c:ptCount val="10"/>
                <c:pt idx="0">
                  <c:v>7.9514962268281437E-3</c:v>
                </c:pt>
                <c:pt idx="1">
                  <c:v>2.0919730890042065E-2</c:v>
                </c:pt>
                <c:pt idx="2">
                  <c:v>1.1506727495873545E-2</c:v>
                </c:pt>
                <c:pt idx="3">
                  <c:v>2.0344518513017277E-2</c:v>
                </c:pt>
                <c:pt idx="4">
                  <c:v>1.0204588833435621E-2</c:v>
                </c:pt>
                <c:pt idx="5">
                  <c:v>1.2231202199799625E-2</c:v>
                </c:pt>
                <c:pt idx="6">
                  <c:v>2.0868322862485852E-2</c:v>
                </c:pt>
                <c:pt idx="7">
                  <c:v>2.5220101685466683E-4</c:v>
                </c:pt>
                <c:pt idx="8">
                  <c:v>1.6390616936143611E-2</c:v>
                </c:pt>
                <c:pt idx="9">
                  <c:v>1.0722510221804911E-2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46F-42A9-8710-5E2F4CF08CC6}"/>
            </c:ext>
          </c:extLst>
        </c:ser>
        <c:ser>
          <c:idx val="4"/>
          <c:order val="4"/>
          <c:tx>
            <c:v>1330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'Internal standard ratio '!$A$288:$A$297</c:f>
              <c:strCache>
                <c:ptCount val="10"/>
                <c:pt idx="0">
                  <c:v>20240119_AGQT_LAD_LA1330 5_2</c:v>
                </c:pt>
                <c:pt idx="1">
                  <c:v>20240119_AGQT_LAD_LA1330 5_1</c:v>
                </c:pt>
                <c:pt idx="2">
                  <c:v>20240119_AGQT_LAD_LA1330 4_2</c:v>
                </c:pt>
                <c:pt idx="3">
                  <c:v>20240119_AGQT_LAD_LA1330 4_1</c:v>
                </c:pt>
                <c:pt idx="4">
                  <c:v>20240119_AGQT_LAD_LA1330 3_1</c:v>
                </c:pt>
                <c:pt idx="5">
                  <c:v>20240119_AGQT_LAD_LA1330 3_2</c:v>
                </c:pt>
                <c:pt idx="6">
                  <c:v>20240119_AGQT_LAD_LA1330 2_2</c:v>
                </c:pt>
                <c:pt idx="7">
                  <c:v>20240119_AGQT_LAD_LA1330  1_1</c:v>
                </c:pt>
                <c:pt idx="8">
                  <c:v>20240119_AGQT_LAD_LA1330  1_2</c:v>
                </c:pt>
                <c:pt idx="9">
                  <c:v>20240119_AGQT_LAD_LA1330 2_1</c:v>
                </c:pt>
              </c:strCache>
            </c:strRef>
          </c:xVal>
          <c:yVal>
            <c:numRef>
              <c:f>'Internal standard ratio '!$B$288:$B$297</c:f>
              <c:numCache>
                <c:formatCode>General</c:formatCode>
                <c:ptCount val="10"/>
                <c:pt idx="0">
                  <c:v>1.6132497937944919E-2</c:v>
                </c:pt>
                <c:pt idx="1">
                  <c:v>4.8508063575466694E-3</c:v>
                </c:pt>
                <c:pt idx="2">
                  <c:v>1.7143311577635982E-2</c:v>
                </c:pt>
                <c:pt idx="3">
                  <c:v>1.6747156958537967E-2</c:v>
                </c:pt>
                <c:pt idx="4">
                  <c:v>1.7585901147846333E-2</c:v>
                </c:pt>
                <c:pt idx="5">
                  <c:v>1.719175490640126E-2</c:v>
                </c:pt>
                <c:pt idx="6">
                  <c:v>1.2810213820980495E-2</c:v>
                </c:pt>
                <c:pt idx="7">
                  <c:v>1.1540694577775575E-2</c:v>
                </c:pt>
                <c:pt idx="8">
                  <c:v>0</c:v>
                </c:pt>
                <c:pt idx="9">
                  <c:v>5.0743260867364822E-3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46F-42A9-8710-5E2F4CF08CC6}"/>
            </c:ext>
          </c:extLst>
        </c:ser>
        <c:ser>
          <c:idx val="5"/>
          <c:order val="5"/>
          <c:tx>
            <c:v>1028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strRef>
              <c:f>'Internal standard ratio '!$A$327:$A$336</c:f>
              <c:strCache>
                <c:ptCount val="10"/>
                <c:pt idx="0">
                  <c:v>20240119_AGQT_LAD_LA1028 5_1</c:v>
                </c:pt>
                <c:pt idx="1">
                  <c:v>20240119_AGQT_LAD_LA1028 5_2</c:v>
                </c:pt>
                <c:pt idx="2">
                  <c:v>20240119_AGQT_LAD_LA1028 4_2</c:v>
                </c:pt>
                <c:pt idx="3">
                  <c:v>20240119_AGQT_LAD_LA1028 4_1</c:v>
                </c:pt>
                <c:pt idx="4">
                  <c:v>20240119_AGQT_LAD_LA1028 3_2</c:v>
                </c:pt>
                <c:pt idx="5">
                  <c:v>20240119_AGQT_LAD_LA1028 3_1</c:v>
                </c:pt>
                <c:pt idx="6">
                  <c:v>20240119_AGQT_LAD_LA1028 2_1</c:v>
                </c:pt>
                <c:pt idx="7">
                  <c:v>20240119_AGQT_LAD_LA1028 2_2</c:v>
                </c:pt>
                <c:pt idx="8">
                  <c:v>20240119_AGQT_LAD_LA1028  1_2</c:v>
                </c:pt>
                <c:pt idx="9">
                  <c:v>20240119_AGQT_LAD_LA1028 1_2</c:v>
                </c:pt>
              </c:strCache>
            </c:strRef>
          </c:xVal>
          <c:yVal>
            <c:numRef>
              <c:f>'Internal standard ratio '!$B$327:$B$336</c:f>
              <c:numCache>
                <c:formatCode>General</c:formatCode>
                <c:ptCount val="10"/>
                <c:pt idx="0">
                  <c:v>1.9172039629392783E-2</c:v>
                </c:pt>
                <c:pt idx="1">
                  <c:v>1.4343286178996247E-2</c:v>
                </c:pt>
                <c:pt idx="2">
                  <c:v>8.6687252467204934E-3</c:v>
                </c:pt>
                <c:pt idx="3">
                  <c:v>1.6177218095869174E-2</c:v>
                </c:pt>
                <c:pt idx="4">
                  <c:v>9.1600566984880241E-3</c:v>
                </c:pt>
                <c:pt idx="5">
                  <c:v>0.23019762610791339</c:v>
                </c:pt>
                <c:pt idx="6">
                  <c:v>1.0123604816668129E-2</c:v>
                </c:pt>
                <c:pt idx="7">
                  <c:v>1.458902759058423E-2</c:v>
                </c:pt>
                <c:pt idx="8">
                  <c:v>1.6350558334139332E-2</c:v>
                </c:pt>
                <c:pt idx="9">
                  <c:v>6.4214220680458301E-5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46F-42A9-8710-5E2F4CF08C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192448"/>
        <c:axId val="123004496"/>
      </c:scatterChart>
      <c:valAx>
        <c:axId val="5461924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3004496"/>
        <c:crosses val="autoZero"/>
        <c:crossBetween val="midCat"/>
      </c:valAx>
      <c:valAx>
        <c:axId val="1230044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546192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alpha-phellandrene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MM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'Internal standard ratio '!$A$160:$A$169</c:f>
              <c:strCache>
                <c:ptCount val="10"/>
                <c:pt idx="0">
                  <c:v>20240119_AGQT_LAD_MM 5_2</c:v>
                </c:pt>
                <c:pt idx="1">
                  <c:v>20240119_AGQT_LAD_MM 2_1</c:v>
                </c:pt>
                <c:pt idx="2">
                  <c:v>20240119_AGQT_LAD_MM 3_1</c:v>
                </c:pt>
                <c:pt idx="3">
                  <c:v>20240119_AGQT_LAD_MM 5_1</c:v>
                </c:pt>
                <c:pt idx="4">
                  <c:v>20240119_AGQT_LAD_MM 2_2</c:v>
                </c:pt>
                <c:pt idx="5">
                  <c:v>20240119_AGQT_LAD_MM 4_2</c:v>
                </c:pt>
                <c:pt idx="6">
                  <c:v>20240119_AGQT_LAD_MM 1_2</c:v>
                </c:pt>
                <c:pt idx="7">
                  <c:v>20240119_AGQT_LAD_MM 4_1</c:v>
                </c:pt>
                <c:pt idx="8">
                  <c:v>20240119_AGQT_LAD_MM 1_1</c:v>
                </c:pt>
                <c:pt idx="9">
                  <c:v>20240119_AGQT_LAD_MM 3_2</c:v>
                </c:pt>
              </c:strCache>
            </c:strRef>
          </c:xVal>
          <c:yVal>
            <c:numRef>
              <c:f>'Internal standard ratio '!$C$160:$C$169</c:f>
              <c:numCache>
                <c:formatCode>General</c:formatCode>
                <c:ptCount val="10"/>
                <c:pt idx="0">
                  <c:v>1.4974562410829489E-2</c:v>
                </c:pt>
                <c:pt idx="1">
                  <c:v>9.0883339863779677E-3</c:v>
                </c:pt>
                <c:pt idx="2">
                  <c:v>6.0941068679469801E-3</c:v>
                </c:pt>
                <c:pt idx="3">
                  <c:v>1.938018858121654E-2</c:v>
                </c:pt>
                <c:pt idx="4">
                  <c:v>2.899650240927365E-2</c:v>
                </c:pt>
                <c:pt idx="5">
                  <c:v>0</c:v>
                </c:pt>
                <c:pt idx="6">
                  <c:v>3.7847895865900866E-3</c:v>
                </c:pt>
                <c:pt idx="7">
                  <c:v>1.2079300662017041E-2</c:v>
                </c:pt>
                <c:pt idx="8">
                  <c:v>4.0107524017223856E-3</c:v>
                </c:pt>
                <c:pt idx="9">
                  <c:v>4.4306204809030914E-3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D2-4503-82A5-8010C8773B5B}"/>
            </c:ext>
          </c:extLst>
        </c:ser>
        <c:ser>
          <c:idx val="1"/>
          <c:order val="1"/>
          <c:tx>
            <c:v>MB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'Internal standard ratio '!$A$160:$A$169</c:f>
              <c:strCache>
                <c:ptCount val="10"/>
                <c:pt idx="0">
                  <c:v>20240119_AGQT_LAD_MM 5_2</c:v>
                </c:pt>
                <c:pt idx="1">
                  <c:v>20240119_AGQT_LAD_MM 2_1</c:v>
                </c:pt>
                <c:pt idx="2">
                  <c:v>20240119_AGQT_LAD_MM 3_1</c:v>
                </c:pt>
                <c:pt idx="3">
                  <c:v>20240119_AGQT_LAD_MM 5_1</c:v>
                </c:pt>
                <c:pt idx="4">
                  <c:v>20240119_AGQT_LAD_MM 2_2</c:v>
                </c:pt>
                <c:pt idx="5">
                  <c:v>20240119_AGQT_LAD_MM 4_2</c:v>
                </c:pt>
                <c:pt idx="6">
                  <c:v>20240119_AGQT_LAD_MM 1_2</c:v>
                </c:pt>
                <c:pt idx="7">
                  <c:v>20240119_AGQT_LAD_MM 4_1</c:v>
                </c:pt>
                <c:pt idx="8">
                  <c:v>20240119_AGQT_LAD_MM 1_1</c:v>
                </c:pt>
                <c:pt idx="9">
                  <c:v>20240119_AGQT_LAD_MM 3_2</c:v>
                </c:pt>
              </c:strCache>
            </c:strRef>
          </c:xVal>
          <c:yVal>
            <c:numRef>
              <c:f>'Internal standard ratio '!$C$120:$C$128</c:f>
              <c:numCache>
                <c:formatCode>General</c:formatCode>
                <c:ptCount val="9"/>
                <c:pt idx="0">
                  <c:v>0.1388341584407437</c:v>
                </c:pt>
                <c:pt idx="1">
                  <c:v>1.6512110593343052E-2</c:v>
                </c:pt>
                <c:pt idx="2">
                  <c:v>3.948716722592273E-3</c:v>
                </c:pt>
                <c:pt idx="3">
                  <c:v>6.4356758648614291E-3</c:v>
                </c:pt>
                <c:pt idx="4">
                  <c:v>1.0416618125636668E-2</c:v>
                </c:pt>
                <c:pt idx="5">
                  <c:v>1.6468921336268739E-3</c:v>
                </c:pt>
                <c:pt idx="6">
                  <c:v>3.7614230608712311E-3</c:v>
                </c:pt>
                <c:pt idx="7">
                  <c:v>2.3662609095309603E-3</c:v>
                </c:pt>
                <c:pt idx="8">
                  <c:v>1.2803016932438794E-3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3D2-4503-82A5-8010C8773B5B}"/>
            </c:ext>
          </c:extLst>
        </c:ser>
        <c:ser>
          <c:idx val="2"/>
          <c:order val="2"/>
          <c:tx>
            <c:v>2663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'Internal standard ratio '!$A$213:$A$222</c:f>
              <c:strCache>
                <c:ptCount val="10"/>
                <c:pt idx="0">
                  <c:v>20240119_AGQT_LAD_LA2663 5_2</c:v>
                </c:pt>
                <c:pt idx="1">
                  <c:v>20240119_AGQT_LAD_LA2663 5_1</c:v>
                </c:pt>
                <c:pt idx="2">
                  <c:v>20240119_AGQT_LAD_LA2663 3_2</c:v>
                </c:pt>
                <c:pt idx="3">
                  <c:v>20240119_AGQT_LAD_LA2663 4_2</c:v>
                </c:pt>
                <c:pt idx="4">
                  <c:v>20240119_AGQT_LAD_LA2663 4_1</c:v>
                </c:pt>
                <c:pt idx="5">
                  <c:v>20240119_AGQT_LAD_LA2663 3_1</c:v>
                </c:pt>
                <c:pt idx="6">
                  <c:v>20240119_AGQT_LAD_LA2663 2_1</c:v>
                </c:pt>
                <c:pt idx="7">
                  <c:v>20240119_AGQT_LAD_LA2663 2_2</c:v>
                </c:pt>
                <c:pt idx="8">
                  <c:v>20240119_AGQT_LADLA2663  1_1</c:v>
                </c:pt>
                <c:pt idx="9">
                  <c:v>20240119_AGQT_LAD_LA2663 1_2</c:v>
                </c:pt>
              </c:strCache>
            </c:strRef>
          </c:xVal>
          <c:yVal>
            <c:numRef>
              <c:f>'Internal standard ratio '!$C$213:$C$222</c:f>
              <c:numCache>
                <c:formatCode>General</c:formatCode>
                <c:ptCount val="10"/>
                <c:pt idx="0">
                  <c:v>2.2188223639113464E-3</c:v>
                </c:pt>
                <c:pt idx="1">
                  <c:v>2.9278733139473177E-2</c:v>
                </c:pt>
                <c:pt idx="2">
                  <c:v>0.1411853376020121</c:v>
                </c:pt>
                <c:pt idx="3">
                  <c:v>2.2109455673562954E-3</c:v>
                </c:pt>
                <c:pt idx="4">
                  <c:v>1.0738018204711298E-2</c:v>
                </c:pt>
                <c:pt idx="5">
                  <c:v>6.1258442720299351E-3</c:v>
                </c:pt>
                <c:pt idx="6">
                  <c:v>9.7658383175926261E-2</c:v>
                </c:pt>
                <c:pt idx="7">
                  <c:v>9.3365557955829501E-2</c:v>
                </c:pt>
                <c:pt idx="8">
                  <c:v>4.206279321765029E-4</c:v>
                </c:pt>
                <c:pt idx="9">
                  <c:v>7.5573076580644468E-3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3D2-4503-82A5-8010C8773B5B}"/>
            </c:ext>
          </c:extLst>
        </c:ser>
        <c:ser>
          <c:idx val="3"/>
          <c:order val="3"/>
          <c:tx>
            <c:v>1840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'Internal standard ratio '!$A$251:$A$260</c:f>
              <c:strCache>
                <c:ptCount val="10"/>
                <c:pt idx="0">
                  <c:v>20240119_AGQT_LAD_LA1840 5_1</c:v>
                </c:pt>
                <c:pt idx="1">
                  <c:v>20240119_AGQT_LAD_LA1840 5_2</c:v>
                </c:pt>
                <c:pt idx="2">
                  <c:v>20240119_AGQT_LAD_LA1840 4_2</c:v>
                </c:pt>
                <c:pt idx="3">
                  <c:v>20240119_AGQT_LAD_LA1840 4_1</c:v>
                </c:pt>
                <c:pt idx="4">
                  <c:v>20240119_AGQT_LAD_LA1840 2_1</c:v>
                </c:pt>
                <c:pt idx="5">
                  <c:v>20240119_AGQT_LAD_LA1840 2_2</c:v>
                </c:pt>
                <c:pt idx="6">
                  <c:v>20240119_AGQT_LAD_LA1840 3_2</c:v>
                </c:pt>
                <c:pt idx="7">
                  <c:v>20240119_AGQT_LAD_LA1840 1_1</c:v>
                </c:pt>
                <c:pt idx="8">
                  <c:v>20240119_AGQT_LAD_LA1840 1_2</c:v>
                </c:pt>
                <c:pt idx="9">
                  <c:v>20240119_AGQT_LAD_LA1840 3_1</c:v>
                </c:pt>
              </c:strCache>
            </c:strRef>
          </c:xVal>
          <c:yVal>
            <c:numRef>
              <c:f>'Internal standard ratio '!$C$251:$C$260</c:f>
              <c:numCache>
                <c:formatCode>General</c:formatCode>
                <c:ptCount val="10"/>
                <c:pt idx="0">
                  <c:v>1.4261450164720595E-2</c:v>
                </c:pt>
                <c:pt idx="1">
                  <c:v>3.6947607418435204E-2</c:v>
                </c:pt>
                <c:pt idx="2">
                  <c:v>1.3321752135563615E-2</c:v>
                </c:pt>
                <c:pt idx="3">
                  <c:v>3.9251157095079682E-2</c:v>
                </c:pt>
                <c:pt idx="4">
                  <c:v>2.0707863516941163E-2</c:v>
                </c:pt>
                <c:pt idx="5">
                  <c:v>1.4783272725183035E-2</c:v>
                </c:pt>
                <c:pt idx="6">
                  <c:v>6.1204700874756095E-2</c:v>
                </c:pt>
                <c:pt idx="7">
                  <c:v>1.5495096117106743E-4</c:v>
                </c:pt>
                <c:pt idx="8">
                  <c:v>4.4232833239596592E-2</c:v>
                </c:pt>
                <c:pt idx="9">
                  <c:v>7.9604280342983735E-3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3D2-4503-82A5-8010C8773B5B}"/>
            </c:ext>
          </c:extLst>
        </c:ser>
        <c:ser>
          <c:idx val="4"/>
          <c:order val="4"/>
          <c:tx>
            <c:v>1330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'Internal standard ratio '!$A$288:$A$297</c:f>
              <c:strCache>
                <c:ptCount val="10"/>
                <c:pt idx="0">
                  <c:v>20240119_AGQT_LAD_LA1330 5_2</c:v>
                </c:pt>
                <c:pt idx="1">
                  <c:v>20240119_AGQT_LAD_LA1330 5_1</c:v>
                </c:pt>
                <c:pt idx="2">
                  <c:v>20240119_AGQT_LAD_LA1330 4_2</c:v>
                </c:pt>
                <c:pt idx="3">
                  <c:v>20240119_AGQT_LAD_LA1330 4_1</c:v>
                </c:pt>
                <c:pt idx="4">
                  <c:v>20240119_AGQT_LAD_LA1330 3_1</c:v>
                </c:pt>
                <c:pt idx="5">
                  <c:v>20240119_AGQT_LAD_LA1330 3_2</c:v>
                </c:pt>
                <c:pt idx="6">
                  <c:v>20240119_AGQT_LAD_LA1330 2_2</c:v>
                </c:pt>
                <c:pt idx="7">
                  <c:v>20240119_AGQT_LAD_LA1330  1_1</c:v>
                </c:pt>
                <c:pt idx="8">
                  <c:v>20240119_AGQT_LAD_LA1330  1_2</c:v>
                </c:pt>
                <c:pt idx="9">
                  <c:v>20240119_AGQT_LAD_LA1330 2_1</c:v>
                </c:pt>
              </c:strCache>
            </c:strRef>
          </c:xVal>
          <c:yVal>
            <c:numRef>
              <c:f>'Internal standard ratio '!$C$288:$C$297</c:f>
              <c:numCache>
                <c:formatCode>General</c:formatCode>
                <c:ptCount val="10"/>
                <c:pt idx="0">
                  <c:v>9.5393922569021142E-2</c:v>
                </c:pt>
                <c:pt idx="1">
                  <c:v>2.0572318831531084E-3</c:v>
                </c:pt>
                <c:pt idx="2">
                  <c:v>9.8681147122235309E-3</c:v>
                </c:pt>
                <c:pt idx="3">
                  <c:v>1.3650602594374886E-2</c:v>
                </c:pt>
                <c:pt idx="4">
                  <c:v>7.3856096796602894E-3</c:v>
                </c:pt>
                <c:pt idx="5">
                  <c:v>1.7052371669658201E-2</c:v>
                </c:pt>
                <c:pt idx="6">
                  <c:v>3.7316551824187E-2</c:v>
                </c:pt>
                <c:pt idx="7">
                  <c:v>2.1381571838874E-3</c:v>
                </c:pt>
                <c:pt idx="8">
                  <c:v>0</c:v>
                </c:pt>
                <c:pt idx="9">
                  <c:v>1.2390650669446241E-2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3D2-4503-82A5-8010C8773B5B}"/>
            </c:ext>
          </c:extLst>
        </c:ser>
        <c:ser>
          <c:idx val="5"/>
          <c:order val="5"/>
          <c:tx>
            <c:v>1028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strRef>
              <c:f>'Internal standard ratio '!$A$327:$A$336</c:f>
              <c:strCache>
                <c:ptCount val="10"/>
                <c:pt idx="0">
                  <c:v>20240119_AGQT_LAD_LA1028 5_1</c:v>
                </c:pt>
                <c:pt idx="1">
                  <c:v>20240119_AGQT_LAD_LA1028 5_2</c:v>
                </c:pt>
                <c:pt idx="2">
                  <c:v>20240119_AGQT_LAD_LA1028 4_2</c:v>
                </c:pt>
                <c:pt idx="3">
                  <c:v>20240119_AGQT_LAD_LA1028 4_1</c:v>
                </c:pt>
                <c:pt idx="4">
                  <c:v>20240119_AGQT_LAD_LA1028 3_2</c:v>
                </c:pt>
                <c:pt idx="5">
                  <c:v>20240119_AGQT_LAD_LA1028 3_1</c:v>
                </c:pt>
                <c:pt idx="6">
                  <c:v>20240119_AGQT_LAD_LA1028 2_1</c:v>
                </c:pt>
                <c:pt idx="7">
                  <c:v>20240119_AGQT_LAD_LA1028 2_2</c:v>
                </c:pt>
                <c:pt idx="8">
                  <c:v>20240119_AGQT_LAD_LA1028  1_2</c:v>
                </c:pt>
                <c:pt idx="9">
                  <c:v>20240119_AGQT_LAD_LA1028 1_2</c:v>
                </c:pt>
              </c:strCache>
            </c:strRef>
          </c:xVal>
          <c:yVal>
            <c:numRef>
              <c:f>'Internal standard ratio '!$C$327:$C$336</c:f>
              <c:numCache>
                <c:formatCode>General</c:formatCode>
                <c:ptCount val="10"/>
                <c:pt idx="0">
                  <c:v>1.084094743834757E-2</c:v>
                </c:pt>
                <c:pt idx="1">
                  <c:v>3.1273989550165034E-2</c:v>
                </c:pt>
                <c:pt idx="2">
                  <c:v>9.9524949216122285E-3</c:v>
                </c:pt>
                <c:pt idx="3">
                  <c:v>1.1598511044957056E-3</c:v>
                </c:pt>
                <c:pt idx="4">
                  <c:v>4.9772802853100227E-2</c:v>
                </c:pt>
                <c:pt idx="5">
                  <c:v>2.2505904598442155E-3</c:v>
                </c:pt>
                <c:pt idx="6">
                  <c:v>6.209616491817403E-3</c:v>
                </c:pt>
                <c:pt idx="7">
                  <c:v>7.6660511371048129E-3</c:v>
                </c:pt>
                <c:pt idx="8">
                  <c:v>2.7469522860212259E-2</c:v>
                </c:pt>
                <c:pt idx="9">
                  <c:v>1.9232032297383694E-4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3D2-4503-82A5-8010C8773B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2532192"/>
        <c:axId val="595106816"/>
      </c:scatterChart>
      <c:valAx>
        <c:axId val="12325321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595106816"/>
        <c:crosses val="autoZero"/>
        <c:crossBetween val="midCat"/>
      </c:valAx>
      <c:valAx>
        <c:axId val="5951068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32532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D-limonene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MB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'Internal standard ratio '!$A$120:$A$128</c:f>
              <c:strCache>
                <c:ptCount val="9"/>
                <c:pt idx="0">
                  <c:v>20240119_AGQT_LAD_MB 5_1</c:v>
                </c:pt>
                <c:pt idx="1">
                  <c:v>20240119_AGQT_LAD_MB 4_2</c:v>
                </c:pt>
                <c:pt idx="2">
                  <c:v>20240119_AGQT_LAD_MB 4_1</c:v>
                </c:pt>
                <c:pt idx="3">
                  <c:v>20240119_AGQT_LAD_MB 3_2</c:v>
                </c:pt>
                <c:pt idx="4">
                  <c:v>20240119_AGQT_LAD_MB 3_1</c:v>
                </c:pt>
                <c:pt idx="5">
                  <c:v>20240119_AGQT_LAD_MB 1_2</c:v>
                </c:pt>
                <c:pt idx="6">
                  <c:v>20240119_AGQT_LAD_MB 2_2</c:v>
                </c:pt>
                <c:pt idx="7">
                  <c:v>20240119_AGQT_LAD_MB 2_1</c:v>
                </c:pt>
                <c:pt idx="8">
                  <c:v>20240119_AGQT_LAD_MB 1_1</c:v>
                </c:pt>
              </c:strCache>
            </c:strRef>
          </c:xVal>
          <c:yVal>
            <c:numRef>
              <c:f>'Internal standard ratio '!$E$120:$E$128</c:f>
              <c:numCache>
                <c:formatCode>General</c:formatCode>
                <c:ptCount val="9"/>
                <c:pt idx="0">
                  <c:v>0.67408562840674413</c:v>
                </c:pt>
                <c:pt idx="1">
                  <c:v>6.5911924630177698E-2</c:v>
                </c:pt>
                <c:pt idx="2">
                  <c:v>2.3305101297821942E-2</c:v>
                </c:pt>
                <c:pt idx="3">
                  <c:v>3.1362033068682751E-2</c:v>
                </c:pt>
                <c:pt idx="4">
                  <c:v>7.9769182267414626E-2</c:v>
                </c:pt>
                <c:pt idx="5">
                  <c:v>4.9984900674991724E-3</c:v>
                </c:pt>
                <c:pt idx="6">
                  <c:v>1.8114066390042032E-2</c:v>
                </c:pt>
                <c:pt idx="7">
                  <c:v>1.867365454250707E-4</c:v>
                </c:pt>
                <c:pt idx="8">
                  <c:v>2.0276270962715391E-3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65-40B9-B0CC-C962F8FD2DF7}"/>
            </c:ext>
          </c:extLst>
        </c:ser>
        <c:ser>
          <c:idx val="1"/>
          <c:order val="1"/>
          <c:tx>
            <c:v>MM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'Internal standard ratio '!$A$160:$A$169</c:f>
              <c:strCache>
                <c:ptCount val="10"/>
                <c:pt idx="0">
                  <c:v>20240119_AGQT_LAD_MM 5_2</c:v>
                </c:pt>
                <c:pt idx="1">
                  <c:v>20240119_AGQT_LAD_MM 2_1</c:v>
                </c:pt>
                <c:pt idx="2">
                  <c:v>20240119_AGQT_LAD_MM 3_1</c:v>
                </c:pt>
                <c:pt idx="3">
                  <c:v>20240119_AGQT_LAD_MM 5_1</c:v>
                </c:pt>
                <c:pt idx="4">
                  <c:v>20240119_AGQT_LAD_MM 2_2</c:v>
                </c:pt>
                <c:pt idx="5">
                  <c:v>20240119_AGQT_LAD_MM 4_2</c:v>
                </c:pt>
                <c:pt idx="6">
                  <c:v>20240119_AGQT_LAD_MM 1_2</c:v>
                </c:pt>
                <c:pt idx="7">
                  <c:v>20240119_AGQT_LAD_MM 4_1</c:v>
                </c:pt>
                <c:pt idx="8">
                  <c:v>20240119_AGQT_LAD_MM 1_1</c:v>
                </c:pt>
                <c:pt idx="9">
                  <c:v>20240119_AGQT_LAD_MM 3_2</c:v>
                </c:pt>
              </c:strCache>
            </c:strRef>
          </c:xVal>
          <c:yVal>
            <c:numRef>
              <c:f>'Internal standard ratio '!$E$160:$E$169</c:f>
              <c:numCache>
                <c:formatCode>General</c:formatCode>
                <c:ptCount val="10"/>
                <c:pt idx="0">
                  <c:v>7.6041808669319449E-3</c:v>
                </c:pt>
                <c:pt idx="1">
                  <c:v>4.14233850598245E-2</c:v>
                </c:pt>
                <c:pt idx="2">
                  <c:v>1.1524647806825749E-2</c:v>
                </c:pt>
                <c:pt idx="3">
                  <c:v>9.4316028745260582E-3</c:v>
                </c:pt>
                <c:pt idx="4">
                  <c:v>0.13571323296209373</c:v>
                </c:pt>
                <c:pt idx="5">
                  <c:v>2.11521807460773E-2</c:v>
                </c:pt>
                <c:pt idx="6">
                  <c:v>6.1706568372721562E-3</c:v>
                </c:pt>
                <c:pt idx="7">
                  <c:v>1.0619422193073286E-2</c:v>
                </c:pt>
                <c:pt idx="8">
                  <c:v>4.1787805366072872E-3</c:v>
                </c:pt>
                <c:pt idx="9">
                  <c:v>2.9249674093878634E-2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A65-40B9-B0CC-C962F8FD2DF7}"/>
            </c:ext>
          </c:extLst>
        </c:ser>
        <c:ser>
          <c:idx val="2"/>
          <c:order val="2"/>
          <c:tx>
            <c:v>2663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'Internal standard ratio '!$A$213:$A$222</c:f>
              <c:strCache>
                <c:ptCount val="10"/>
                <c:pt idx="0">
                  <c:v>20240119_AGQT_LAD_LA2663 5_2</c:v>
                </c:pt>
                <c:pt idx="1">
                  <c:v>20240119_AGQT_LAD_LA2663 5_1</c:v>
                </c:pt>
                <c:pt idx="2">
                  <c:v>20240119_AGQT_LAD_LA2663 3_2</c:v>
                </c:pt>
                <c:pt idx="3">
                  <c:v>20240119_AGQT_LAD_LA2663 4_2</c:v>
                </c:pt>
                <c:pt idx="4">
                  <c:v>20240119_AGQT_LAD_LA2663 4_1</c:v>
                </c:pt>
                <c:pt idx="5">
                  <c:v>20240119_AGQT_LAD_LA2663 3_1</c:v>
                </c:pt>
                <c:pt idx="6">
                  <c:v>20240119_AGQT_LAD_LA2663 2_1</c:v>
                </c:pt>
                <c:pt idx="7">
                  <c:v>20240119_AGQT_LAD_LA2663 2_2</c:v>
                </c:pt>
                <c:pt idx="8">
                  <c:v>20240119_AGQT_LADLA2663  1_1</c:v>
                </c:pt>
                <c:pt idx="9">
                  <c:v>20240119_AGQT_LAD_LA2663 1_2</c:v>
                </c:pt>
              </c:strCache>
            </c:strRef>
          </c:xVal>
          <c:yVal>
            <c:numRef>
              <c:f>'Internal standard ratio '!$E$213:$E$222</c:f>
              <c:numCache>
                <c:formatCode>General</c:formatCode>
                <c:ptCount val="10"/>
                <c:pt idx="0">
                  <c:v>3.5127161815971977E-3</c:v>
                </c:pt>
                <c:pt idx="1">
                  <c:v>3.6092232264152417E-2</c:v>
                </c:pt>
                <c:pt idx="2">
                  <c:v>5.706381728427036E-2</c:v>
                </c:pt>
                <c:pt idx="3">
                  <c:v>3.9255423332848205E-3</c:v>
                </c:pt>
                <c:pt idx="4">
                  <c:v>9.7205496299393873E-3</c:v>
                </c:pt>
                <c:pt idx="5">
                  <c:v>3.924543012281359E-3</c:v>
                </c:pt>
                <c:pt idx="6">
                  <c:v>4.1414179482278671E-2</c:v>
                </c:pt>
                <c:pt idx="7">
                  <c:v>3.7496070568033363E-2</c:v>
                </c:pt>
                <c:pt idx="8">
                  <c:v>1.0385141123735752E-3</c:v>
                </c:pt>
                <c:pt idx="9">
                  <c:v>1.9023705222067978E-3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A65-40B9-B0CC-C962F8FD2DF7}"/>
            </c:ext>
          </c:extLst>
        </c:ser>
        <c:ser>
          <c:idx val="3"/>
          <c:order val="3"/>
          <c:tx>
            <c:v>1840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'Internal standard ratio '!$A$251:$A$260</c:f>
              <c:strCache>
                <c:ptCount val="10"/>
                <c:pt idx="0">
                  <c:v>20240119_AGQT_LAD_LA1840 5_1</c:v>
                </c:pt>
                <c:pt idx="1">
                  <c:v>20240119_AGQT_LAD_LA1840 5_2</c:v>
                </c:pt>
                <c:pt idx="2">
                  <c:v>20240119_AGQT_LAD_LA1840 4_2</c:v>
                </c:pt>
                <c:pt idx="3">
                  <c:v>20240119_AGQT_LAD_LA1840 4_1</c:v>
                </c:pt>
                <c:pt idx="4">
                  <c:v>20240119_AGQT_LAD_LA1840 2_1</c:v>
                </c:pt>
                <c:pt idx="5">
                  <c:v>20240119_AGQT_LAD_LA1840 2_2</c:v>
                </c:pt>
                <c:pt idx="6">
                  <c:v>20240119_AGQT_LAD_LA1840 3_2</c:v>
                </c:pt>
                <c:pt idx="7">
                  <c:v>20240119_AGQT_LAD_LA1840 1_1</c:v>
                </c:pt>
                <c:pt idx="8">
                  <c:v>20240119_AGQT_LAD_LA1840 1_2</c:v>
                </c:pt>
                <c:pt idx="9">
                  <c:v>20240119_AGQT_LAD_LA1840 3_1</c:v>
                </c:pt>
              </c:strCache>
            </c:strRef>
          </c:xVal>
          <c:yVal>
            <c:numRef>
              <c:f>'Internal standard ratio '!$E$251:$E$260</c:f>
              <c:numCache>
                <c:formatCode>General</c:formatCode>
                <c:ptCount val="10"/>
                <c:pt idx="0">
                  <c:v>3.1270321740814208E-3</c:v>
                </c:pt>
                <c:pt idx="1">
                  <c:v>2.8150813940379115E-2</c:v>
                </c:pt>
                <c:pt idx="2">
                  <c:v>8.847458570624871E-3</c:v>
                </c:pt>
                <c:pt idx="3">
                  <c:v>2.6317965922645268E-2</c:v>
                </c:pt>
                <c:pt idx="4">
                  <c:v>1.6148101894538469E-2</c:v>
                </c:pt>
                <c:pt idx="5">
                  <c:v>1.6142984032718185E-2</c:v>
                </c:pt>
                <c:pt idx="6">
                  <c:v>5.1699761784888242E-2</c:v>
                </c:pt>
                <c:pt idx="7">
                  <c:v>2.7407949315399792E-3</c:v>
                </c:pt>
                <c:pt idx="8">
                  <c:v>3.6958368477986614E-2</c:v>
                </c:pt>
                <c:pt idx="9">
                  <c:v>2.7626107165136487E-3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A65-40B9-B0CC-C962F8FD2DF7}"/>
            </c:ext>
          </c:extLst>
        </c:ser>
        <c:ser>
          <c:idx val="4"/>
          <c:order val="4"/>
          <c:tx>
            <c:v>1330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'Internal standard ratio '!$A$288:$A$297</c:f>
              <c:strCache>
                <c:ptCount val="10"/>
                <c:pt idx="0">
                  <c:v>20240119_AGQT_LAD_LA1330 5_2</c:v>
                </c:pt>
                <c:pt idx="1">
                  <c:v>20240119_AGQT_LAD_LA1330 5_1</c:v>
                </c:pt>
                <c:pt idx="2">
                  <c:v>20240119_AGQT_LAD_LA1330 4_2</c:v>
                </c:pt>
                <c:pt idx="3">
                  <c:v>20240119_AGQT_LAD_LA1330 4_1</c:v>
                </c:pt>
                <c:pt idx="4">
                  <c:v>20240119_AGQT_LAD_LA1330 3_1</c:v>
                </c:pt>
                <c:pt idx="5">
                  <c:v>20240119_AGQT_LAD_LA1330 3_2</c:v>
                </c:pt>
                <c:pt idx="6">
                  <c:v>20240119_AGQT_LAD_LA1330 2_2</c:v>
                </c:pt>
                <c:pt idx="7">
                  <c:v>20240119_AGQT_LAD_LA1330  1_1</c:v>
                </c:pt>
                <c:pt idx="8">
                  <c:v>20240119_AGQT_LAD_LA1330  1_2</c:v>
                </c:pt>
                <c:pt idx="9">
                  <c:v>20240119_AGQT_LAD_LA1330 2_1</c:v>
                </c:pt>
              </c:strCache>
            </c:strRef>
          </c:xVal>
          <c:yVal>
            <c:numRef>
              <c:f>'Internal standard ratio '!$E$288:$E$297</c:f>
              <c:numCache>
                <c:formatCode>General</c:formatCode>
                <c:ptCount val="10"/>
                <c:pt idx="0">
                  <c:v>0</c:v>
                </c:pt>
                <c:pt idx="1">
                  <c:v>6.5482462371645534E-3</c:v>
                </c:pt>
                <c:pt idx="2">
                  <c:v>5.8810040764206446E-3</c:v>
                </c:pt>
                <c:pt idx="3">
                  <c:v>4.3177910945762839E-3</c:v>
                </c:pt>
                <c:pt idx="4">
                  <c:v>3.4127517028617878E-3</c:v>
                </c:pt>
                <c:pt idx="5">
                  <c:v>4.9789994515467969E-3</c:v>
                </c:pt>
                <c:pt idx="6">
                  <c:v>2.1884409617501693E-2</c:v>
                </c:pt>
                <c:pt idx="7">
                  <c:v>4.1438495092685421E-3</c:v>
                </c:pt>
                <c:pt idx="8">
                  <c:v>3.3217468361320629E-3</c:v>
                </c:pt>
                <c:pt idx="9">
                  <c:v>6.1827961881695875E-3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A65-40B9-B0CC-C962F8FD2DF7}"/>
            </c:ext>
          </c:extLst>
        </c:ser>
        <c:ser>
          <c:idx val="5"/>
          <c:order val="5"/>
          <c:tx>
            <c:v>1028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strRef>
              <c:f>'Internal standard ratio '!$A$327:$A$336</c:f>
              <c:strCache>
                <c:ptCount val="10"/>
                <c:pt idx="0">
                  <c:v>20240119_AGQT_LAD_LA1028 5_1</c:v>
                </c:pt>
                <c:pt idx="1">
                  <c:v>20240119_AGQT_LAD_LA1028 5_2</c:v>
                </c:pt>
                <c:pt idx="2">
                  <c:v>20240119_AGQT_LAD_LA1028 4_2</c:v>
                </c:pt>
                <c:pt idx="3">
                  <c:v>20240119_AGQT_LAD_LA1028 4_1</c:v>
                </c:pt>
                <c:pt idx="4">
                  <c:v>20240119_AGQT_LAD_LA1028 3_2</c:v>
                </c:pt>
                <c:pt idx="5">
                  <c:v>20240119_AGQT_LAD_LA1028 3_1</c:v>
                </c:pt>
                <c:pt idx="6">
                  <c:v>20240119_AGQT_LAD_LA1028 2_1</c:v>
                </c:pt>
                <c:pt idx="7">
                  <c:v>20240119_AGQT_LAD_LA1028 2_2</c:v>
                </c:pt>
                <c:pt idx="8">
                  <c:v>20240119_AGQT_LAD_LA1028  1_2</c:v>
                </c:pt>
                <c:pt idx="9">
                  <c:v>20240119_AGQT_LAD_LA1028 1_2</c:v>
                </c:pt>
              </c:strCache>
            </c:strRef>
          </c:xVal>
          <c:yVal>
            <c:numRef>
              <c:f>'Internal standard ratio '!$E$327:$E$336</c:f>
              <c:numCache>
                <c:formatCode>General</c:formatCode>
                <c:ptCount val="10"/>
                <c:pt idx="0">
                  <c:v>9.5861590656109684E-3</c:v>
                </c:pt>
                <c:pt idx="1">
                  <c:v>2.1582854207532129E-2</c:v>
                </c:pt>
                <c:pt idx="2">
                  <c:v>4.5939079169410365E-3</c:v>
                </c:pt>
                <c:pt idx="3">
                  <c:v>8.1429082826582674E-3</c:v>
                </c:pt>
                <c:pt idx="4">
                  <c:v>4.1808865041250719E-2</c:v>
                </c:pt>
                <c:pt idx="5">
                  <c:v>0</c:v>
                </c:pt>
                <c:pt idx="6">
                  <c:v>8.7444215327866764E-3</c:v>
                </c:pt>
                <c:pt idx="7">
                  <c:v>1.1427614255483933E-2</c:v>
                </c:pt>
                <c:pt idx="8">
                  <c:v>2.7335843272117105E-2</c:v>
                </c:pt>
                <c:pt idx="9">
                  <c:v>1.9371615683096779E-3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A65-40B9-B0CC-C962F8FD2D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5661024"/>
        <c:axId val="561754720"/>
      </c:scatterChart>
      <c:valAx>
        <c:axId val="6256610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561754720"/>
        <c:crosses val="autoZero"/>
        <c:crossBetween val="midCat"/>
      </c:valAx>
      <c:valAx>
        <c:axId val="561754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625661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B-caryophylene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MB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'Internal standard ratio '!$A$120:$A$128</c:f>
              <c:strCache>
                <c:ptCount val="9"/>
                <c:pt idx="0">
                  <c:v>20240119_AGQT_LAD_MB 5_1</c:v>
                </c:pt>
                <c:pt idx="1">
                  <c:v>20240119_AGQT_LAD_MB 4_2</c:v>
                </c:pt>
                <c:pt idx="2">
                  <c:v>20240119_AGQT_LAD_MB 4_1</c:v>
                </c:pt>
                <c:pt idx="3">
                  <c:v>20240119_AGQT_LAD_MB 3_2</c:v>
                </c:pt>
                <c:pt idx="4">
                  <c:v>20240119_AGQT_LAD_MB 3_1</c:v>
                </c:pt>
                <c:pt idx="5">
                  <c:v>20240119_AGQT_LAD_MB 1_2</c:v>
                </c:pt>
                <c:pt idx="6">
                  <c:v>20240119_AGQT_LAD_MB 2_2</c:v>
                </c:pt>
                <c:pt idx="7">
                  <c:v>20240119_AGQT_LAD_MB 2_1</c:v>
                </c:pt>
                <c:pt idx="8">
                  <c:v>20240119_AGQT_LAD_MB 1_1</c:v>
                </c:pt>
              </c:strCache>
            </c:strRef>
          </c:xVal>
          <c:yVal>
            <c:numRef>
              <c:f>'Internal standard ratio '!$K$120:$K$128</c:f>
              <c:numCache>
                <c:formatCode>General</c:formatCode>
                <c:ptCount val="9"/>
                <c:pt idx="0">
                  <c:v>0.13398755231888315</c:v>
                </c:pt>
                <c:pt idx="1">
                  <c:v>1.7344821674222743E-2</c:v>
                </c:pt>
                <c:pt idx="2">
                  <c:v>8.8198531432830372E-3</c:v>
                </c:pt>
                <c:pt idx="3">
                  <c:v>5.8212221632595084E-3</c:v>
                </c:pt>
                <c:pt idx="4">
                  <c:v>1.8666780674610507E-2</c:v>
                </c:pt>
                <c:pt idx="5">
                  <c:v>7.7397854176727721E-3</c:v>
                </c:pt>
                <c:pt idx="6">
                  <c:v>2.2466513721573047E-3</c:v>
                </c:pt>
                <c:pt idx="7">
                  <c:v>0</c:v>
                </c:pt>
                <c:pt idx="8">
                  <c:v>1.1488330964790636E-3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42-49F4-8AC0-A5A1D3262C9F}"/>
            </c:ext>
          </c:extLst>
        </c:ser>
        <c:ser>
          <c:idx val="1"/>
          <c:order val="1"/>
          <c:tx>
            <c:v>MM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'Internal standard ratio '!$A$160:$A$169</c:f>
              <c:strCache>
                <c:ptCount val="10"/>
                <c:pt idx="0">
                  <c:v>20240119_AGQT_LAD_MM 5_2</c:v>
                </c:pt>
                <c:pt idx="1">
                  <c:v>20240119_AGQT_LAD_MM 2_1</c:v>
                </c:pt>
                <c:pt idx="2">
                  <c:v>20240119_AGQT_LAD_MM 3_1</c:v>
                </c:pt>
                <c:pt idx="3">
                  <c:v>20240119_AGQT_LAD_MM 5_1</c:v>
                </c:pt>
                <c:pt idx="4">
                  <c:v>20240119_AGQT_LAD_MM 2_2</c:v>
                </c:pt>
                <c:pt idx="5">
                  <c:v>20240119_AGQT_LAD_MM 4_2</c:v>
                </c:pt>
                <c:pt idx="6">
                  <c:v>20240119_AGQT_LAD_MM 1_2</c:v>
                </c:pt>
                <c:pt idx="7">
                  <c:v>20240119_AGQT_LAD_MM 4_1</c:v>
                </c:pt>
                <c:pt idx="8">
                  <c:v>20240119_AGQT_LAD_MM 1_1</c:v>
                </c:pt>
                <c:pt idx="9">
                  <c:v>20240119_AGQT_LAD_MM 3_2</c:v>
                </c:pt>
              </c:strCache>
            </c:strRef>
          </c:xVal>
          <c:yVal>
            <c:numRef>
              <c:f>'Internal standard ratio '!$K$160:$K$169</c:f>
              <c:numCache>
                <c:formatCode>General</c:formatCode>
                <c:ptCount val="10"/>
                <c:pt idx="0">
                  <c:v>7.3908678544601049E-3</c:v>
                </c:pt>
                <c:pt idx="1">
                  <c:v>1.554380620899706E-3</c:v>
                </c:pt>
                <c:pt idx="2">
                  <c:v>4.5865961342335072E-3</c:v>
                </c:pt>
                <c:pt idx="3">
                  <c:v>5.5214391249317164E-3</c:v>
                </c:pt>
                <c:pt idx="4">
                  <c:v>6.0174238729565352E-3</c:v>
                </c:pt>
                <c:pt idx="5">
                  <c:v>3.5121301996051042E-3</c:v>
                </c:pt>
                <c:pt idx="6">
                  <c:v>1.268575477915497E-2</c:v>
                </c:pt>
                <c:pt idx="7">
                  <c:v>9.7898109877663335E-3</c:v>
                </c:pt>
                <c:pt idx="8">
                  <c:v>2.2130289717628591E-3</c:v>
                </c:pt>
                <c:pt idx="9">
                  <c:v>3.2772486754569514E-2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42-49F4-8AC0-A5A1D3262C9F}"/>
            </c:ext>
          </c:extLst>
        </c:ser>
        <c:ser>
          <c:idx val="2"/>
          <c:order val="2"/>
          <c:tx>
            <c:v>2663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'Internal standard ratio '!$A$213:$A$222</c:f>
              <c:strCache>
                <c:ptCount val="10"/>
                <c:pt idx="0">
                  <c:v>20240119_AGQT_LAD_LA2663 5_2</c:v>
                </c:pt>
                <c:pt idx="1">
                  <c:v>20240119_AGQT_LAD_LA2663 5_1</c:v>
                </c:pt>
                <c:pt idx="2">
                  <c:v>20240119_AGQT_LAD_LA2663 3_2</c:v>
                </c:pt>
                <c:pt idx="3">
                  <c:v>20240119_AGQT_LAD_LA2663 4_2</c:v>
                </c:pt>
                <c:pt idx="4">
                  <c:v>20240119_AGQT_LAD_LA2663 4_1</c:v>
                </c:pt>
                <c:pt idx="5">
                  <c:v>20240119_AGQT_LAD_LA2663 3_1</c:v>
                </c:pt>
                <c:pt idx="6">
                  <c:v>20240119_AGQT_LAD_LA2663 2_1</c:v>
                </c:pt>
                <c:pt idx="7">
                  <c:v>20240119_AGQT_LAD_LA2663 2_2</c:v>
                </c:pt>
                <c:pt idx="8">
                  <c:v>20240119_AGQT_LADLA2663  1_1</c:v>
                </c:pt>
                <c:pt idx="9">
                  <c:v>20240119_AGQT_LAD_LA2663 1_2</c:v>
                </c:pt>
              </c:strCache>
            </c:strRef>
          </c:xVal>
          <c:yVal>
            <c:numRef>
              <c:f>'Internal standard ratio '!$K$213:$K$222</c:f>
              <c:numCache>
                <c:formatCode>General</c:formatCode>
                <c:ptCount val="10"/>
                <c:pt idx="0">
                  <c:v>4.6000906176705356E-3</c:v>
                </c:pt>
                <c:pt idx="1">
                  <c:v>2.9895462986142397E-3</c:v>
                </c:pt>
                <c:pt idx="2">
                  <c:v>2.2861346318669592E-2</c:v>
                </c:pt>
                <c:pt idx="3">
                  <c:v>4.3650094407115467E-3</c:v>
                </c:pt>
                <c:pt idx="4">
                  <c:v>6.8402779964269746E-4</c:v>
                </c:pt>
                <c:pt idx="5">
                  <c:v>7.9424741447916929E-4</c:v>
                </c:pt>
                <c:pt idx="6">
                  <c:v>1.857749143999033E-2</c:v>
                </c:pt>
                <c:pt idx="7">
                  <c:v>2.4135190880093263E-2</c:v>
                </c:pt>
                <c:pt idx="8">
                  <c:v>0</c:v>
                </c:pt>
                <c:pt idx="9">
                  <c:v>2.7280795432832006E-3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742-49F4-8AC0-A5A1D3262C9F}"/>
            </c:ext>
          </c:extLst>
        </c:ser>
        <c:ser>
          <c:idx val="3"/>
          <c:order val="3"/>
          <c:tx>
            <c:v>1840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'Internal standard ratio '!$A$251:$A$260</c:f>
              <c:strCache>
                <c:ptCount val="10"/>
                <c:pt idx="0">
                  <c:v>20240119_AGQT_LAD_LA1840 5_1</c:v>
                </c:pt>
                <c:pt idx="1">
                  <c:v>20240119_AGQT_LAD_LA1840 5_2</c:v>
                </c:pt>
                <c:pt idx="2">
                  <c:v>20240119_AGQT_LAD_LA1840 4_2</c:v>
                </c:pt>
                <c:pt idx="3">
                  <c:v>20240119_AGQT_LAD_LA1840 4_1</c:v>
                </c:pt>
                <c:pt idx="4">
                  <c:v>20240119_AGQT_LAD_LA1840 2_1</c:v>
                </c:pt>
                <c:pt idx="5">
                  <c:v>20240119_AGQT_LAD_LA1840 2_2</c:v>
                </c:pt>
                <c:pt idx="6">
                  <c:v>20240119_AGQT_LAD_LA1840 3_2</c:v>
                </c:pt>
                <c:pt idx="7">
                  <c:v>20240119_AGQT_LAD_LA1840 1_1</c:v>
                </c:pt>
                <c:pt idx="8">
                  <c:v>20240119_AGQT_LAD_LA1840 1_2</c:v>
                </c:pt>
                <c:pt idx="9">
                  <c:v>20240119_AGQT_LAD_LA1840 3_1</c:v>
                </c:pt>
              </c:strCache>
            </c:strRef>
          </c:xVal>
          <c:yVal>
            <c:numRef>
              <c:f>'Internal standard ratio '!$K$251:$K$260</c:f>
              <c:numCache>
                <c:formatCode>General</c:formatCode>
                <c:ptCount val="10"/>
                <c:pt idx="0">
                  <c:v>1.0368065375414039E-3</c:v>
                </c:pt>
                <c:pt idx="1">
                  <c:v>7.2797660741075827E-4</c:v>
                </c:pt>
                <c:pt idx="2">
                  <c:v>5.2111830333843191E-3</c:v>
                </c:pt>
                <c:pt idx="3">
                  <c:v>7.61137484729841E-3</c:v>
                </c:pt>
                <c:pt idx="4">
                  <c:v>4.1588280041230047E-3</c:v>
                </c:pt>
                <c:pt idx="5">
                  <c:v>3.8743233714395062E-3</c:v>
                </c:pt>
                <c:pt idx="6">
                  <c:v>1.2940513292600646E-2</c:v>
                </c:pt>
                <c:pt idx="7">
                  <c:v>3.7492045988078753E-4</c:v>
                </c:pt>
                <c:pt idx="8">
                  <c:v>7.7809287755848016E-3</c:v>
                </c:pt>
                <c:pt idx="9">
                  <c:v>7.7098781114219605E-4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742-49F4-8AC0-A5A1D3262C9F}"/>
            </c:ext>
          </c:extLst>
        </c:ser>
        <c:ser>
          <c:idx val="4"/>
          <c:order val="4"/>
          <c:tx>
            <c:v>1330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'Internal standard ratio '!$A$288:$A$297</c:f>
              <c:strCache>
                <c:ptCount val="10"/>
                <c:pt idx="0">
                  <c:v>20240119_AGQT_LAD_LA1330 5_2</c:v>
                </c:pt>
                <c:pt idx="1">
                  <c:v>20240119_AGQT_LAD_LA1330 5_1</c:v>
                </c:pt>
                <c:pt idx="2">
                  <c:v>20240119_AGQT_LAD_LA1330 4_2</c:v>
                </c:pt>
                <c:pt idx="3">
                  <c:v>20240119_AGQT_LAD_LA1330 4_1</c:v>
                </c:pt>
                <c:pt idx="4">
                  <c:v>20240119_AGQT_LAD_LA1330 3_1</c:v>
                </c:pt>
                <c:pt idx="5">
                  <c:v>20240119_AGQT_LAD_LA1330 3_2</c:v>
                </c:pt>
                <c:pt idx="6">
                  <c:v>20240119_AGQT_LAD_LA1330 2_2</c:v>
                </c:pt>
                <c:pt idx="7">
                  <c:v>20240119_AGQT_LAD_LA1330  1_1</c:v>
                </c:pt>
                <c:pt idx="8">
                  <c:v>20240119_AGQT_LAD_LA1330  1_2</c:v>
                </c:pt>
                <c:pt idx="9">
                  <c:v>20240119_AGQT_LAD_LA1330 2_1</c:v>
                </c:pt>
              </c:strCache>
            </c:strRef>
          </c:xVal>
          <c:yVal>
            <c:numRef>
              <c:f>'Internal standard ratio '!$K$288:$K$297</c:f>
              <c:numCache>
                <c:formatCode>General</c:formatCode>
                <c:ptCount val="10"/>
                <c:pt idx="0">
                  <c:v>3.4959105568299702E-3</c:v>
                </c:pt>
                <c:pt idx="1">
                  <c:v>8.6777144503255989E-4</c:v>
                </c:pt>
                <c:pt idx="2">
                  <c:v>4.499461060023322E-3</c:v>
                </c:pt>
                <c:pt idx="3">
                  <c:v>7.3636013721620607E-3</c:v>
                </c:pt>
                <c:pt idx="4">
                  <c:v>0</c:v>
                </c:pt>
                <c:pt idx="5">
                  <c:v>2.4084865928892555E-3</c:v>
                </c:pt>
                <c:pt idx="6">
                  <c:v>0</c:v>
                </c:pt>
                <c:pt idx="7">
                  <c:v>4.0650990783905989E-4</c:v>
                </c:pt>
                <c:pt idx="8">
                  <c:v>0</c:v>
                </c:pt>
                <c:pt idx="9">
                  <c:v>3.723522385504247E-4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742-49F4-8AC0-A5A1D3262C9F}"/>
            </c:ext>
          </c:extLst>
        </c:ser>
        <c:ser>
          <c:idx val="5"/>
          <c:order val="5"/>
          <c:tx>
            <c:v>1028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strRef>
              <c:f>'Internal standard ratio '!$A$327:$A$336</c:f>
              <c:strCache>
                <c:ptCount val="10"/>
                <c:pt idx="0">
                  <c:v>20240119_AGQT_LAD_LA1028 5_1</c:v>
                </c:pt>
                <c:pt idx="1">
                  <c:v>20240119_AGQT_LAD_LA1028 5_2</c:v>
                </c:pt>
                <c:pt idx="2">
                  <c:v>20240119_AGQT_LAD_LA1028 4_2</c:v>
                </c:pt>
                <c:pt idx="3">
                  <c:v>20240119_AGQT_LAD_LA1028 4_1</c:v>
                </c:pt>
                <c:pt idx="4">
                  <c:v>20240119_AGQT_LAD_LA1028 3_2</c:v>
                </c:pt>
                <c:pt idx="5">
                  <c:v>20240119_AGQT_LAD_LA1028 3_1</c:v>
                </c:pt>
                <c:pt idx="6">
                  <c:v>20240119_AGQT_LAD_LA1028 2_1</c:v>
                </c:pt>
                <c:pt idx="7">
                  <c:v>20240119_AGQT_LAD_LA1028 2_2</c:v>
                </c:pt>
                <c:pt idx="8">
                  <c:v>20240119_AGQT_LAD_LA1028  1_2</c:v>
                </c:pt>
                <c:pt idx="9">
                  <c:v>20240119_AGQT_LAD_LA1028 1_2</c:v>
                </c:pt>
              </c:strCache>
            </c:strRef>
          </c:xVal>
          <c:yVal>
            <c:numRef>
              <c:f>'Internal standard ratio '!$K$327:$K$336</c:f>
              <c:numCache>
                <c:formatCode>General</c:formatCode>
                <c:ptCount val="10"/>
                <c:pt idx="0">
                  <c:v>1.183835650182301E-2</c:v>
                </c:pt>
                <c:pt idx="1">
                  <c:v>1.8600005311430912E-2</c:v>
                </c:pt>
                <c:pt idx="2">
                  <c:v>3.292890189499729E-3</c:v>
                </c:pt>
                <c:pt idx="3">
                  <c:v>1.2583243506905095E-3</c:v>
                </c:pt>
                <c:pt idx="4">
                  <c:v>6.4708690629138492E-3</c:v>
                </c:pt>
                <c:pt idx="5">
                  <c:v>0</c:v>
                </c:pt>
                <c:pt idx="6">
                  <c:v>8.2397991504443299E-4</c:v>
                </c:pt>
                <c:pt idx="7">
                  <c:v>5.1688854160394761E-3</c:v>
                </c:pt>
                <c:pt idx="8">
                  <c:v>6.1202616212906137E-3</c:v>
                </c:pt>
                <c:pt idx="9">
                  <c:v>2.4561326433012189E-3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742-49F4-8AC0-A5A1D3262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306896"/>
        <c:axId val="716923728"/>
      </c:scatterChart>
      <c:valAx>
        <c:axId val="1533068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716923728"/>
        <c:crosses val="autoZero"/>
        <c:crossBetween val="midCat"/>
      </c:valAx>
      <c:valAx>
        <c:axId val="7169237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3306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2.xml"/><Relationship Id="rId13" Type="http://schemas.openxmlformats.org/officeDocument/2006/relationships/chart" Target="../charts/chart27.xml"/><Relationship Id="rId3" Type="http://schemas.openxmlformats.org/officeDocument/2006/relationships/chart" Target="../charts/chart17.xml"/><Relationship Id="rId7" Type="http://schemas.openxmlformats.org/officeDocument/2006/relationships/chart" Target="../charts/chart21.xml"/><Relationship Id="rId12" Type="http://schemas.openxmlformats.org/officeDocument/2006/relationships/chart" Target="../charts/chart26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11" Type="http://schemas.openxmlformats.org/officeDocument/2006/relationships/chart" Target="../charts/chart25.xml"/><Relationship Id="rId5" Type="http://schemas.openxmlformats.org/officeDocument/2006/relationships/chart" Target="../charts/chart19.xml"/><Relationship Id="rId10" Type="http://schemas.openxmlformats.org/officeDocument/2006/relationships/chart" Target="../charts/chart24.xml"/><Relationship Id="rId4" Type="http://schemas.openxmlformats.org/officeDocument/2006/relationships/chart" Target="../charts/chart18.xml"/><Relationship Id="rId9" Type="http://schemas.openxmlformats.org/officeDocument/2006/relationships/chart" Target="../charts/chart23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5.xml"/><Relationship Id="rId13" Type="http://schemas.openxmlformats.org/officeDocument/2006/relationships/chart" Target="../charts/chart40.xml"/><Relationship Id="rId18" Type="http://schemas.openxmlformats.org/officeDocument/2006/relationships/chart" Target="../charts/chart45.xml"/><Relationship Id="rId3" Type="http://schemas.openxmlformats.org/officeDocument/2006/relationships/chart" Target="../charts/chart30.xml"/><Relationship Id="rId7" Type="http://schemas.openxmlformats.org/officeDocument/2006/relationships/chart" Target="../charts/chart34.xml"/><Relationship Id="rId12" Type="http://schemas.openxmlformats.org/officeDocument/2006/relationships/chart" Target="../charts/chart39.xml"/><Relationship Id="rId17" Type="http://schemas.openxmlformats.org/officeDocument/2006/relationships/chart" Target="../charts/chart44.xml"/><Relationship Id="rId2" Type="http://schemas.openxmlformats.org/officeDocument/2006/relationships/chart" Target="../charts/chart29.xml"/><Relationship Id="rId16" Type="http://schemas.openxmlformats.org/officeDocument/2006/relationships/chart" Target="../charts/chart43.xml"/><Relationship Id="rId1" Type="http://schemas.openxmlformats.org/officeDocument/2006/relationships/chart" Target="../charts/chart28.xml"/><Relationship Id="rId6" Type="http://schemas.openxmlformats.org/officeDocument/2006/relationships/chart" Target="../charts/chart33.xml"/><Relationship Id="rId11" Type="http://schemas.openxmlformats.org/officeDocument/2006/relationships/chart" Target="../charts/chart38.xml"/><Relationship Id="rId5" Type="http://schemas.openxmlformats.org/officeDocument/2006/relationships/chart" Target="../charts/chart32.xml"/><Relationship Id="rId15" Type="http://schemas.openxmlformats.org/officeDocument/2006/relationships/chart" Target="../charts/chart42.xml"/><Relationship Id="rId10" Type="http://schemas.openxmlformats.org/officeDocument/2006/relationships/chart" Target="../charts/chart37.xml"/><Relationship Id="rId4" Type="http://schemas.openxmlformats.org/officeDocument/2006/relationships/chart" Target="../charts/chart31.xml"/><Relationship Id="rId9" Type="http://schemas.openxmlformats.org/officeDocument/2006/relationships/chart" Target="../charts/chart36.xml"/><Relationship Id="rId14" Type="http://schemas.openxmlformats.org/officeDocument/2006/relationships/chart" Target="../charts/chart4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121920</xdr:colOff>
      <xdr:row>10</xdr:row>
      <xdr:rowOff>160020</xdr:rowOff>
    </xdr:from>
    <xdr:to>
      <xdr:col>3</xdr:col>
      <xdr:colOff>266700</xdr:colOff>
      <xdr:row>24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D80334-CE02-AB3E-3154-D2A8163389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373380</xdr:colOff>
      <xdr:row>10</xdr:row>
      <xdr:rowOff>129540</xdr:rowOff>
    </xdr:from>
    <xdr:to>
      <xdr:col>9</xdr:col>
      <xdr:colOff>449580</xdr:colOff>
      <xdr:row>24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AEEAB34-D349-218C-F154-159169910D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7620</xdr:colOff>
      <xdr:row>10</xdr:row>
      <xdr:rowOff>129540</xdr:rowOff>
    </xdr:from>
    <xdr:to>
      <xdr:col>16</xdr:col>
      <xdr:colOff>0</xdr:colOff>
      <xdr:row>24</xdr:row>
      <xdr:rowOff>68580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CC38416-F4D6-DE4F-B7F2-0C0C33C0C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121920</xdr:colOff>
      <xdr:row>25</xdr:row>
      <xdr:rowOff>7620</xdr:rowOff>
    </xdr:from>
    <xdr:to>
      <xdr:col>3</xdr:col>
      <xdr:colOff>495300</xdr:colOff>
      <xdr:row>37</xdr:row>
      <xdr:rowOff>175260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4AE8813-931F-9A9A-9E69-04630B27D3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594360</xdr:colOff>
      <xdr:row>25</xdr:row>
      <xdr:rowOff>7620</xdr:rowOff>
    </xdr:from>
    <xdr:to>
      <xdr:col>9</xdr:col>
      <xdr:colOff>579120</xdr:colOff>
      <xdr:row>37</xdr:row>
      <xdr:rowOff>68580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1A4AC59-2B74-194C-6490-C8D507265C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144780</xdr:colOff>
      <xdr:row>25</xdr:row>
      <xdr:rowOff>15240</xdr:rowOff>
    </xdr:from>
    <xdr:to>
      <xdr:col>16</xdr:col>
      <xdr:colOff>243840</xdr:colOff>
      <xdr:row>37</xdr:row>
      <xdr:rowOff>83820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0501EA7-BD01-6EFA-6765-4343A888F7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114300</xdr:colOff>
      <xdr:row>38</xdr:row>
      <xdr:rowOff>102870</xdr:rowOff>
    </xdr:from>
    <xdr:to>
      <xdr:col>3</xdr:col>
      <xdr:colOff>434340</xdr:colOff>
      <xdr:row>51</xdr:row>
      <xdr:rowOff>167640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9DD3FAE-FBCA-925C-9BF5-C9B9A2EC06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579120</xdr:colOff>
      <xdr:row>38</xdr:row>
      <xdr:rowOff>148590</xdr:rowOff>
    </xdr:from>
    <xdr:to>
      <xdr:col>10</xdr:col>
      <xdr:colOff>297180</xdr:colOff>
      <xdr:row>51</xdr:row>
      <xdr:rowOff>167640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578FC40-9543-3F42-037A-7F06CE86D3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</xdr:col>
      <xdr:colOff>533400</xdr:colOff>
      <xdr:row>38</xdr:row>
      <xdr:rowOff>11430</xdr:rowOff>
    </xdr:from>
    <xdr:to>
      <xdr:col>16</xdr:col>
      <xdr:colOff>464820</xdr:colOff>
      <xdr:row>51</xdr:row>
      <xdr:rowOff>129540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EDDB452-A49A-D00B-DA1F-42E903ED47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167640</xdr:colOff>
      <xdr:row>52</xdr:row>
      <xdr:rowOff>175260</xdr:rowOff>
    </xdr:from>
    <xdr:to>
      <xdr:col>3</xdr:col>
      <xdr:colOff>579120</xdr:colOff>
      <xdr:row>65</xdr:row>
      <xdr:rowOff>95250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8A7488A-1002-F4AA-7F58-D3DEE0CDC4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</xdr:col>
      <xdr:colOff>175260</xdr:colOff>
      <xdr:row>52</xdr:row>
      <xdr:rowOff>179070</xdr:rowOff>
    </xdr:from>
    <xdr:to>
      <xdr:col>10</xdr:col>
      <xdr:colOff>236220</xdr:colOff>
      <xdr:row>65</xdr:row>
      <xdr:rowOff>160020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CD87A3D7-7EA5-BD86-3DC3-C2AB9BBC72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10</xdr:col>
      <xdr:colOff>434340</xdr:colOff>
      <xdr:row>53</xdr:row>
      <xdr:rowOff>15240</xdr:rowOff>
    </xdr:from>
    <xdr:to>
      <xdr:col>16</xdr:col>
      <xdr:colOff>571500</xdr:colOff>
      <xdr:row>66</xdr:row>
      <xdr:rowOff>30480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C306EBBB-0772-B6BA-F9BC-57DBD30A63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205740</xdr:colOff>
      <xdr:row>66</xdr:row>
      <xdr:rowOff>38100</xdr:rowOff>
    </xdr:from>
    <xdr:to>
      <xdr:col>3</xdr:col>
      <xdr:colOff>464820</xdr:colOff>
      <xdr:row>78</xdr:row>
      <xdr:rowOff>68580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750DF0B5-E775-4546-F31F-370C7E55F5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4</xdr:col>
      <xdr:colOff>144780</xdr:colOff>
      <xdr:row>66</xdr:row>
      <xdr:rowOff>76200</xdr:rowOff>
    </xdr:from>
    <xdr:to>
      <xdr:col>10</xdr:col>
      <xdr:colOff>373380</xdr:colOff>
      <xdr:row>78</xdr:row>
      <xdr:rowOff>121920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8F7EBA9F-417F-A1FA-4D3F-7B05AAACBD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137160</xdr:colOff>
      <xdr:row>22</xdr:row>
      <xdr:rowOff>114300</xdr:rowOff>
    </xdr:from>
    <xdr:to>
      <xdr:col>3</xdr:col>
      <xdr:colOff>472440</xdr:colOff>
      <xdr:row>35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FAC2A3-8C7B-FAFE-A8AE-348CDF3829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647700</xdr:colOff>
      <xdr:row>22</xdr:row>
      <xdr:rowOff>106680</xdr:rowOff>
    </xdr:from>
    <xdr:to>
      <xdr:col>7</xdr:col>
      <xdr:colOff>243840</xdr:colOff>
      <xdr:row>35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7FD2D0-FE35-E8CF-4E8C-65F74A72A9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381000</xdr:colOff>
      <xdr:row>22</xdr:row>
      <xdr:rowOff>106680</xdr:rowOff>
    </xdr:from>
    <xdr:to>
      <xdr:col>11</xdr:col>
      <xdr:colOff>723900</xdr:colOff>
      <xdr:row>35</xdr:row>
      <xdr:rowOff>45720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C4F3FC4-F8BE-07EB-4654-84B77A5361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91440</xdr:colOff>
      <xdr:row>35</xdr:row>
      <xdr:rowOff>83820</xdr:rowOff>
    </xdr:from>
    <xdr:to>
      <xdr:col>3</xdr:col>
      <xdr:colOff>518160</xdr:colOff>
      <xdr:row>47</xdr:row>
      <xdr:rowOff>140970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4241482-F778-B948-B51C-CECCAD7FF4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617220</xdr:colOff>
      <xdr:row>35</xdr:row>
      <xdr:rowOff>129540</xdr:rowOff>
    </xdr:from>
    <xdr:to>
      <xdr:col>7</xdr:col>
      <xdr:colOff>541020</xdr:colOff>
      <xdr:row>48</xdr:row>
      <xdr:rowOff>30480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18A67D0-136F-79BC-3E1D-706261ED46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678180</xdr:colOff>
      <xdr:row>35</xdr:row>
      <xdr:rowOff>156210</xdr:rowOff>
    </xdr:from>
    <xdr:to>
      <xdr:col>11</xdr:col>
      <xdr:colOff>1074420</xdr:colOff>
      <xdr:row>47</xdr:row>
      <xdr:rowOff>175260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4EBF937-9CF4-243F-7C31-7317857F5C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45720</xdr:colOff>
      <xdr:row>49</xdr:row>
      <xdr:rowOff>45720</xdr:rowOff>
    </xdr:from>
    <xdr:to>
      <xdr:col>3</xdr:col>
      <xdr:colOff>769620</xdr:colOff>
      <xdr:row>61</xdr:row>
      <xdr:rowOff>148590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C8BCD65-2799-53A0-D81A-5C394BC799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1028700</xdr:colOff>
      <xdr:row>49</xdr:row>
      <xdr:rowOff>53340</xdr:rowOff>
    </xdr:from>
    <xdr:to>
      <xdr:col>7</xdr:col>
      <xdr:colOff>929640</xdr:colOff>
      <xdr:row>62</xdr:row>
      <xdr:rowOff>167640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7DEEA56-43E0-B3D2-A22D-3E854701F4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137160</xdr:colOff>
      <xdr:row>49</xdr:row>
      <xdr:rowOff>114300</xdr:rowOff>
    </xdr:from>
    <xdr:to>
      <xdr:col>12</xdr:col>
      <xdr:colOff>746760</xdr:colOff>
      <xdr:row>62</xdr:row>
      <xdr:rowOff>152400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86BB7C1-85BD-B1D1-3B60-7768D265B1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63</xdr:row>
      <xdr:rowOff>137160</xdr:rowOff>
    </xdr:from>
    <xdr:to>
      <xdr:col>4</xdr:col>
      <xdr:colOff>7620</xdr:colOff>
      <xdr:row>75</xdr:row>
      <xdr:rowOff>72390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CDDDA9D-CC75-FC2A-886F-A9B2A10447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</xdr:col>
      <xdr:colOff>190500</xdr:colOff>
      <xdr:row>63</xdr:row>
      <xdr:rowOff>144780</xdr:rowOff>
    </xdr:from>
    <xdr:to>
      <xdr:col>7</xdr:col>
      <xdr:colOff>952500</xdr:colOff>
      <xdr:row>75</xdr:row>
      <xdr:rowOff>144780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98B5A49-18CB-D2E4-149A-71EB65CF83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</xdr:col>
      <xdr:colOff>60960</xdr:colOff>
      <xdr:row>63</xdr:row>
      <xdr:rowOff>129540</xdr:rowOff>
    </xdr:from>
    <xdr:to>
      <xdr:col>12</xdr:col>
      <xdr:colOff>906780</xdr:colOff>
      <xdr:row>76</xdr:row>
      <xdr:rowOff>76200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8025A20-4EE4-659F-EFF3-ABF3D3416A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129540</xdr:colOff>
      <xdr:row>76</xdr:row>
      <xdr:rowOff>60960</xdr:rowOff>
    </xdr:from>
    <xdr:to>
      <xdr:col>4</xdr:col>
      <xdr:colOff>106680</xdr:colOff>
      <xdr:row>88</xdr:row>
      <xdr:rowOff>163830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193A7F72-1905-9192-6526-3E770A87E3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38100</xdr:rowOff>
    </xdr:from>
    <xdr:to>
      <xdr:col>1</xdr:col>
      <xdr:colOff>1661160</xdr:colOff>
      <xdr:row>42</xdr:row>
      <xdr:rowOff>60960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2EAF0AF-0C15-6613-46C4-7EC0693EEB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1752600</xdr:colOff>
      <xdr:row>30</xdr:row>
      <xdr:rowOff>22860</xdr:rowOff>
    </xdr:from>
    <xdr:to>
      <xdr:col>5</xdr:col>
      <xdr:colOff>289560</xdr:colOff>
      <xdr:row>42</xdr:row>
      <xdr:rowOff>144780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5F03795-FEB9-C984-EB8B-58C4F96C12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487680</xdr:colOff>
      <xdr:row>30</xdr:row>
      <xdr:rowOff>45720</xdr:rowOff>
    </xdr:from>
    <xdr:to>
      <xdr:col>11</xdr:col>
      <xdr:colOff>396240</xdr:colOff>
      <xdr:row>42</xdr:row>
      <xdr:rowOff>160020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B93DD74-0E4B-F193-9E0C-D8A389E5B5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114300</xdr:colOff>
      <xdr:row>43</xdr:row>
      <xdr:rowOff>137160</xdr:rowOff>
    </xdr:from>
    <xdr:to>
      <xdr:col>1</xdr:col>
      <xdr:colOff>1569720</xdr:colOff>
      <xdr:row>54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E837E27-8F3E-77E7-0169-5B48529875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45720</xdr:colOff>
      <xdr:row>43</xdr:row>
      <xdr:rowOff>68580</xdr:rowOff>
    </xdr:from>
    <xdr:to>
      <xdr:col>5</xdr:col>
      <xdr:colOff>160020</xdr:colOff>
      <xdr:row>56</xdr:row>
      <xdr:rowOff>53340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CE45AC3-5FE0-C587-BE89-8EAF4C7535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419100</xdr:colOff>
      <xdr:row>43</xdr:row>
      <xdr:rowOff>129540</xdr:rowOff>
    </xdr:from>
    <xdr:to>
      <xdr:col>11</xdr:col>
      <xdr:colOff>541020</xdr:colOff>
      <xdr:row>56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C742AB3-FED0-5A90-7E1D-5E75BDF692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114300</xdr:colOff>
      <xdr:row>55</xdr:row>
      <xdr:rowOff>106680</xdr:rowOff>
    </xdr:from>
    <xdr:to>
      <xdr:col>1</xdr:col>
      <xdr:colOff>960120</xdr:colOff>
      <xdr:row>65</xdr:row>
      <xdr:rowOff>160020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61C36D9-32CC-3878-7FDC-D69B122D53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1623060</xdr:colOff>
      <xdr:row>56</xdr:row>
      <xdr:rowOff>129540</xdr:rowOff>
    </xdr:from>
    <xdr:to>
      <xdr:col>4</xdr:col>
      <xdr:colOff>647700</xdr:colOff>
      <xdr:row>68</xdr:row>
      <xdr:rowOff>83820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7DFB02E-8584-67C0-0400-6A67A0C33D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</xdr:col>
      <xdr:colOff>845820</xdr:colOff>
      <xdr:row>56</xdr:row>
      <xdr:rowOff>144780</xdr:rowOff>
    </xdr:from>
    <xdr:to>
      <xdr:col>11</xdr:col>
      <xdr:colOff>45720</xdr:colOff>
      <xdr:row>68</xdr:row>
      <xdr:rowOff>80010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22A8A4C-E57A-0119-7535-68198C10D1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66</xdr:row>
      <xdr:rowOff>144780</xdr:rowOff>
    </xdr:from>
    <xdr:to>
      <xdr:col>1</xdr:col>
      <xdr:colOff>1165860</xdr:colOff>
      <xdr:row>77</xdr:row>
      <xdr:rowOff>106680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3DD8A6B4-796B-FB29-EB07-36E245BCC5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1478280</xdr:colOff>
      <xdr:row>68</xdr:row>
      <xdr:rowOff>137160</xdr:rowOff>
    </xdr:from>
    <xdr:to>
      <xdr:col>5</xdr:col>
      <xdr:colOff>60960</xdr:colOff>
      <xdr:row>80</xdr:row>
      <xdr:rowOff>129540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C588CF8-C080-3EEA-CBAF-B2A7A08EDE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</xdr:col>
      <xdr:colOff>320040</xdr:colOff>
      <xdr:row>69</xdr:row>
      <xdr:rowOff>22860</xdr:rowOff>
    </xdr:from>
    <xdr:to>
      <xdr:col>11</xdr:col>
      <xdr:colOff>297180</xdr:colOff>
      <xdr:row>80</xdr:row>
      <xdr:rowOff>156210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82CCC6A3-9915-25FA-7651-45913FD888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0</xdr:colOff>
      <xdr:row>81</xdr:row>
      <xdr:rowOff>60960</xdr:rowOff>
    </xdr:from>
    <xdr:to>
      <xdr:col>1</xdr:col>
      <xdr:colOff>1722120</xdr:colOff>
      <xdr:row>92</xdr:row>
      <xdr:rowOff>167640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52148136-03EE-B550-87A4-D00F03F4FE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</xdr:col>
      <xdr:colOff>251460</xdr:colOff>
      <xdr:row>81</xdr:row>
      <xdr:rowOff>106680</xdr:rowOff>
    </xdr:from>
    <xdr:to>
      <xdr:col>6</xdr:col>
      <xdr:colOff>579120</xdr:colOff>
      <xdr:row>95</xdr:row>
      <xdr:rowOff>53340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498F0D4A-8D03-34BF-3F7A-201CD56321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251460</xdr:colOff>
      <xdr:row>169</xdr:row>
      <xdr:rowOff>160020</xdr:rowOff>
    </xdr:from>
    <xdr:to>
      <xdr:col>1</xdr:col>
      <xdr:colOff>1623060</xdr:colOff>
      <xdr:row>182</xdr:row>
      <xdr:rowOff>91440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58633D4-FB22-7631-46FE-3EBA2D5C22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</xdr:col>
      <xdr:colOff>144780</xdr:colOff>
      <xdr:row>169</xdr:row>
      <xdr:rowOff>140970</xdr:rowOff>
    </xdr:from>
    <xdr:to>
      <xdr:col>6</xdr:col>
      <xdr:colOff>441960</xdr:colOff>
      <xdr:row>182</xdr:row>
      <xdr:rowOff>76200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88E58F8D-D765-507E-19F7-AFF78B2672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6</xdr:col>
      <xdr:colOff>541020</xdr:colOff>
      <xdr:row>169</xdr:row>
      <xdr:rowOff>140970</xdr:rowOff>
    </xdr:from>
    <xdr:to>
      <xdr:col>13</xdr:col>
      <xdr:colOff>106680</xdr:colOff>
      <xdr:row>182</xdr:row>
      <xdr:rowOff>160020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92B86EEE-0C03-20AA-5B7A-B4A92153A5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13</xdr:col>
      <xdr:colOff>243840</xdr:colOff>
      <xdr:row>169</xdr:row>
      <xdr:rowOff>137160</xdr:rowOff>
    </xdr:from>
    <xdr:to>
      <xdr:col>19</xdr:col>
      <xdr:colOff>137160</xdr:colOff>
      <xdr:row>183</xdr:row>
      <xdr:rowOff>60960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5F2C7AED-5C07-E593-269D-1E6E86D88F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"/>
  <sheetViews>
    <sheetView workbookViewId="0">
      <selection activeCell="AB3" sqref="AB3:AB10"/>
    </sheetView>
  </sheetViews>
  <sheetFormatPr baseColWidth="10" defaultColWidth="8.83203125" defaultRowHeight="15" x14ac:dyDescent="0.2"/>
  <cols>
    <col min="2" max="2" width="33.33203125" customWidth="1"/>
  </cols>
  <sheetData>
    <row r="1" spans="1:30" x14ac:dyDescent="0.2">
      <c r="B1" t="s">
        <v>0</v>
      </c>
      <c r="C1" t="s">
        <v>1</v>
      </c>
      <c r="E1" t="s">
        <v>25</v>
      </c>
      <c r="G1" t="s">
        <v>2</v>
      </c>
      <c r="I1" t="s">
        <v>3</v>
      </c>
      <c r="K1" t="s">
        <v>4</v>
      </c>
      <c r="M1" t="s">
        <v>5</v>
      </c>
      <c r="O1" t="s">
        <v>6</v>
      </c>
      <c r="Q1" t="s">
        <v>7</v>
      </c>
      <c r="S1" t="s">
        <v>8</v>
      </c>
      <c r="U1" t="s">
        <v>9</v>
      </c>
      <c r="W1" t="s">
        <v>10</v>
      </c>
      <c r="Y1" t="s">
        <v>11</v>
      </c>
      <c r="AA1" t="s">
        <v>12</v>
      </c>
      <c r="AC1" t="s">
        <v>13</v>
      </c>
    </row>
    <row r="2" spans="1:30" x14ac:dyDescent="0.2">
      <c r="B2" t="s">
        <v>14</v>
      </c>
      <c r="C2" t="s">
        <v>15</v>
      </c>
      <c r="D2" t="s">
        <v>16</v>
      </c>
      <c r="E2" t="s">
        <v>15</v>
      </c>
      <c r="F2" t="s">
        <v>16</v>
      </c>
      <c r="G2" t="s">
        <v>15</v>
      </c>
      <c r="H2" t="s">
        <v>16</v>
      </c>
      <c r="I2" t="s">
        <v>15</v>
      </c>
      <c r="J2" t="s">
        <v>16</v>
      </c>
      <c r="K2" t="s">
        <v>15</v>
      </c>
      <c r="L2" t="s">
        <v>16</v>
      </c>
      <c r="M2" t="s">
        <v>15</v>
      </c>
      <c r="N2" t="s">
        <v>16</v>
      </c>
      <c r="O2" t="s">
        <v>15</v>
      </c>
      <c r="P2" t="s">
        <v>16</v>
      </c>
      <c r="Q2" t="s">
        <v>15</v>
      </c>
      <c r="R2" t="s">
        <v>16</v>
      </c>
      <c r="S2" t="s">
        <v>15</v>
      </c>
      <c r="T2" t="s">
        <v>16</v>
      </c>
      <c r="U2" t="s">
        <v>15</v>
      </c>
      <c r="V2" t="s">
        <v>16</v>
      </c>
      <c r="W2" t="s">
        <v>15</v>
      </c>
      <c r="X2" t="s">
        <v>16</v>
      </c>
      <c r="Y2" t="s">
        <v>15</v>
      </c>
      <c r="Z2" t="s">
        <v>16</v>
      </c>
      <c r="AA2" t="s">
        <v>15</v>
      </c>
      <c r="AB2" t="s">
        <v>16</v>
      </c>
      <c r="AC2" t="s">
        <v>15</v>
      </c>
      <c r="AD2" t="s">
        <v>16</v>
      </c>
    </row>
    <row r="3" spans="1:30" x14ac:dyDescent="0.2">
      <c r="A3">
        <v>0</v>
      </c>
      <c r="B3" t="s">
        <v>17</v>
      </c>
      <c r="C3">
        <v>6.1289999999999996</v>
      </c>
      <c r="D3">
        <v>2721</v>
      </c>
      <c r="E3">
        <v>7.0250000000000004</v>
      </c>
      <c r="F3">
        <v>74300</v>
      </c>
      <c r="G3">
        <v>7.0750000000000002</v>
      </c>
      <c r="H3">
        <v>-202</v>
      </c>
      <c r="I3">
        <v>7.2169999999999996</v>
      </c>
      <c r="J3">
        <v>19108</v>
      </c>
      <c r="K3">
        <v>7.226</v>
      </c>
      <c r="L3">
        <v>1161</v>
      </c>
      <c r="M3">
        <v>7.4020000000000001</v>
      </c>
      <c r="N3">
        <v>33</v>
      </c>
      <c r="O3">
        <v>7.8620000000000001</v>
      </c>
      <c r="P3">
        <v>3413</v>
      </c>
      <c r="Q3">
        <v>7.9960000000000004</v>
      </c>
      <c r="R3">
        <v>242</v>
      </c>
      <c r="S3">
        <v>9.5950000000000006</v>
      </c>
      <c r="T3">
        <v>59</v>
      </c>
      <c r="U3">
        <v>11.228</v>
      </c>
      <c r="V3">
        <v>463</v>
      </c>
      <c r="W3">
        <v>11.58</v>
      </c>
      <c r="X3">
        <v>2371</v>
      </c>
      <c r="Y3">
        <v>11.997999999999999</v>
      </c>
      <c r="Z3">
        <v>185</v>
      </c>
      <c r="AA3">
        <v>12.257999999999999</v>
      </c>
      <c r="AB3">
        <v>6</v>
      </c>
      <c r="AC3">
        <v>12.869</v>
      </c>
      <c r="AD3">
        <v>0</v>
      </c>
    </row>
    <row r="4" spans="1:30" x14ac:dyDescent="0.2">
      <c r="A4">
        <f t="shared" ref="A4:A6" si="0">A5/5</f>
        <v>3.2000000000000005E-5</v>
      </c>
      <c r="B4" t="s">
        <v>18</v>
      </c>
      <c r="C4">
        <v>6.1870000000000003</v>
      </c>
      <c r="D4">
        <v>39459</v>
      </c>
      <c r="E4">
        <v>7.0490000000000004</v>
      </c>
      <c r="F4">
        <v>66125</v>
      </c>
      <c r="G4">
        <v>7.0739999999999998</v>
      </c>
      <c r="H4">
        <v>997</v>
      </c>
      <c r="I4">
        <v>7.2080000000000002</v>
      </c>
      <c r="J4">
        <v>20461</v>
      </c>
      <c r="K4">
        <v>7.2080000000000002</v>
      </c>
      <c r="L4">
        <v>19154</v>
      </c>
      <c r="M4">
        <v>7.4089999999999998</v>
      </c>
      <c r="N4">
        <v>137</v>
      </c>
      <c r="O4">
        <v>7.9029999999999996</v>
      </c>
      <c r="P4">
        <v>6706</v>
      </c>
      <c r="Q4">
        <v>7.9539999999999997</v>
      </c>
      <c r="R4">
        <v>638</v>
      </c>
      <c r="S4">
        <v>9.5530000000000008</v>
      </c>
      <c r="T4">
        <v>172</v>
      </c>
      <c r="U4">
        <v>11.236000000000001</v>
      </c>
      <c r="V4">
        <v>2101</v>
      </c>
      <c r="W4">
        <v>11.579000000000001</v>
      </c>
      <c r="X4">
        <v>2262</v>
      </c>
      <c r="Y4">
        <v>12.013999999999999</v>
      </c>
      <c r="Z4">
        <v>127</v>
      </c>
      <c r="AA4">
        <v>12.257</v>
      </c>
      <c r="AB4">
        <v>228</v>
      </c>
      <c r="AC4">
        <v>12.801</v>
      </c>
      <c r="AD4">
        <v>101</v>
      </c>
    </row>
    <row r="5" spans="1:30" x14ac:dyDescent="0.2">
      <c r="A5">
        <f t="shared" si="0"/>
        <v>1.6000000000000001E-4</v>
      </c>
      <c r="B5" t="s">
        <v>19</v>
      </c>
      <c r="C5">
        <v>6.1619999999999999</v>
      </c>
      <c r="D5">
        <v>41599</v>
      </c>
      <c r="E5">
        <v>7.0330000000000004</v>
      </c>
      <c r="F5">
        <v>65084</v>
      </c>
      <c r="G5">
        <v>7.0659999999999998</v>
      </c>
      <c r="H5">
        <v>5263</v>
      </c>
      <c r="I5">
        <v>7.2249999999999996</v>
      </c>
      <c r="J5">
        <v>29473</v>
      </c>
      <c r="K5">
        <v>7.2249999999999996</v>
      </c>
      <c r="L5">
        <v>22219</v>
      </c>
      <c r="M5">
        <v>7.3680000000000003</v>
      </c>
      <c r="N5">
        <v>401</v>
      </c>
      <c r="O5">
        <v>7.8529999999999998</v>
      </c>
      <c r="P5">
        <v>7434</v>
      </c>
      <c r="Q5">
        <v>7.9539999999999997</v>
      </c>
      <c r="R5">
        <v>1110</v>
      </c>
      <c r="S5">
        <v>9.5190000000000001</v>
      </c>
      <c r="T5">
        <v>929</v>
      </c>
      <c r="U5">
        <v>11.278</v>
      </c>
      <c r="V5">
        <v>5406</v>
      </c>
      <c r="W5">
        <v>11.579000000000001</v>
      </c>
      <c r="X5">
        <v>3070</v>
      </c>
      <c r="Y5">
        <v>11.997999999999999</v>
      </c>
      <c r="Z5">
        <v>168</v>
      </c>
      <c r="AA5">
        <v>12.257</v>
      </c>
      <c r="AB5">
        <v>566</v>
      </c>
      <c r="AC5">
        <v>12.877000000000001</v>
      </c>
      <c r="AD5">
        <v>746</v>
      </c>
    </row>
    <row r="6" spans="1:30" x14ac:dyDescent="0.2">
      <c r="A6">
        <f t="shared" si="0"/>
        <v>8.0000000000000004E-4</v>
      </c>
      <c r="B6" t="s">
        <v>20</v>
      </c>
      <c r="C6">
        <v>6.173</v>
      </c>
      <c r="D6">
        <v>36754</v>
      </c>
      <c r="E6">
        <v>7.0270000000000001</v>
      </c>
      <c r="F6">
        <v>82980</v>
      </c>
      <c r="G6">
        <v>7.0679999999999996</v>
      </c>
      <c r="H6">
        <v>9763</v>
      </c>
      <c r="I6">
        <v>7.2279999999999998</v>
      </c>
      <c r="J6">
        <v>27913</v>
      </c>
      <c r="K6">
        <v>7.2279999999999998</v>
      </c>
      <c r="L6">
        <v>21004</v>
      </c>
      <c r="M6">
        <v>7.4450000000000003</v>
      </c>
      <c r="N6">
        <v>902</v>
      </c>
      <c r="O6">
        <v>7.8550000000000004</v>
      </c>
      <c r="P6">
        <v>10979</v>
      </c>
      <c r="Q6">
        <v>7.9390000000000001</v>
      </c>
      <c r="R6">
        <v>2510</v>
      </c>
      <c r="S6">
        <v>9.6140000000000008</v>
      </c>
      <c r="T6">
        <v>3928</v>
      </c>
      <c r="U6">
        <v>11.313000000000001</v>
      </c>
      <c r="V6">
        <v>8062</v>
      </c>
      <c r="W6">
        <v>11.573</v>
      </c>
      <c r="X6">
        <v>2271</v>
      </c>
      <c r="Y6">
        <v>12</v>
      </c>
      <c r="Z6">
        <v>533</v>
      </c>
      <c r="AA6">
        <v>12.352</v>
      </c>
      <c r="AB6">
        <v>3092</v>
      </c>
      <c r="AC6">
        <v>12.879</v>
      </c>
      <c r="AD6">
        <v>2246</v>
      </c>
    </row>
    <row r="7" spans="1:30" x14ac:dyDescent="0.2">
      <c r="A7">
        <f>A8/5</f>
        <v>4.0000000000000001E-3</v>
      </c>
      <c r="B7" t="s">
        <v>21</v>
      </c>
      <c r="C7">
        <v>6.1790000000000003</v>
      </c>
      <c r="D7">
        <v>28859</v>
      </c>
      <c r="E7">
        <v>7.0330000000000004</v>
      </c>
      <c r="F7">
        <v>104868</v>
      </c>
      <c r="G7">
        <v>7.0750000000000002</v>
      </c>
      <c r="H7">
        <v>24123</v>
      </c>
      <c r="I7">
        <v>7.234</v>
      </c>
      <c r="J7">
        <v>35399</v>
      </c>
      <c r="K7">
        <v>7.226</v>
      </c>
      <c r="L7">
        <v>28269</v>
      </c>
      <c r="M7">
        <v>7.3929999999999998</v>
      </c>
      <c r="N7">
        <v>8522</v>
      </c>
      <c r="O7">
        <v>7.8789999999999996</v>
      </c>
      <c r="P7">
        <v>15686</v>
      </c>
      <c r="Q7">
        <v>7.9459999999999997</v>
      </c>
      <c r="R7">
        <v>10212</v>
      </c>
      <c r="S7">
        <v>9.5280000000000005</v>
      </c>
      <c r="T7">
        <v>7816</v>
      </c>
      <c r="U7">
        <v>11.218999999999999</v>
      </c>
      <c r="V7">
        <v>19156</v>
      </c>
      <c r="W7">
        <v>11.587999999999999</v>
      </c>
      <c r="X7">
        <v>10559</v>
      </c>
      <c r="Y7">
        <v>11.997999999999999</v>
      </c>
      <c r="Z7">
        <v>299</v>
      </c>
      <c r="AA7">
        <v>12.241</v>
      </c>
      <c r="AB7">
        <v>4204</v>
      </c>
      <c r="AC7">
        <v>12.869</v>
      </c>
      <c r="AD7">
        <v>6344</v>
      </c>
    </row>
    <row r="8" spans="1:30" x14ac:dyDescent="0.2">
      <c r="A8">
        <v>0.02</v>
      </c>
      <c r="B8" t="s">
        <v>22</v>
      </c>
      <c r="C8">
        <v>6.19</v>
      </c>
      <c r="D8">
        <v>130430</v>
      </c>
      <c r="E8">
        <v>6.9859999999999998</v>
      </c>
      <c r="F8">
        <v>209178</v>
      </c>
      <c r="G8">
        <v>7.0780000000000003</v>
      </c>
      <c r="H8">
        <v>36507</v>
      </c>
      <c r="I8">
        <v>7.2949999999999999</v>
      </c>
      <c r="J8">
        <v>130902</v>
      </c>
      <c r="K8">
        <v>7.2619999999999996</v>
      </c>
      <c r="L8">
        <v>133654</v>
      </c>
      <c r="M8">
        <v>7.4210000000000003</v>
      </c>
      <c r="N8">
        <v>38012</v>
      </c>
      <c r="O8">
        <v>7.9320000000000004</v>
      </c>
      <c r="P8">
        <v>50583</v>
      </c>
      <c r="Q8">
        <v>7.907</v>
      </c>
      <c r="R8">
        <v>131314</v>
      </c>
      <c r="S8">
        <v>9.6649999999999991</v>
      </c>
      <c r="T8">
        <v>28149</v>
      </c>
      <c r="U8">
        <v>11.239000000000001</v>
      </c>
      <c r="V8">
        <v>61230</v>
      </c>
      <c r="W8">
        <v>11.548999999999999</v>
      </c>
      <c r="X8">
        <v>17373</v>
      </c>
      <c r="Y8">
        <v>11.976000000000001</v>
      </c>
      <c r="Z8">
        <v>10525</v>
      </c>
      <c r="AA8">
        <v>12.378</v>
      </c>
      <c r="AB8">
        <v>5650</v>
      </c>
      <c r="AC8">
        <v>12.88</v>
      </c>
      <c r="AD8">
        <v>7807</v>
      </c>
    </row>
    <row r="9" spans="1:30" x14ac:dyDescent="0.2">
      <c r="A9">
        <v>0.1</v>
      </c>
      <c r="B9" t="s">
        <v>23</v>
      </c>
      <c r="C9">
        <v>6.1950000000000003</v>
      </c>
      <c r="D9">
        <v>490123</v>
      </c>
      <c r="E9">
        <v>6.9740000000000002</v>
      </c>
      <c r="F9">
        <v>972487</v>
      </c>
      <c r="G9">
        <v>7.0739999999999998</v>
      </c>
      <c r="H9">
        <v>128647</v>
      </c>
      <c r="I9">
        <v>7.2919999999999998</v>
      </c>
      <c r="J9">
        <v>591125</v>
      </c>
      <c r="K9">
        <v>7.2590000000000003</v>
      </c>
      <c r="L9">
        <v>564898</v>
      </c>
      <c r="M9">
        <v>7.4180000000000001</v>
      </c>
      <c r="N9">
        <v>181454</v>
      </c>
      <c r="O9">
        <v>7.9370000000000003</v>
      </c>
      <c r="P9">
        <v>255696</v>
      </c>
      <c r="Q9">
        <v>7.9119999999999999</v>
      </c>
      <c r="R9">
        <v>512796</v>
      </c>
      <c r="S9">
        <v>9.6530000000000005</v>
      </c>
      <c r="T9">
        <v>48758</v>
      </c>
      <c r="U9">
        <v>11.244</v>
      </c>
      <c r="V9">
        <v>261234</v>
      </c>
      <c r="W9">
        <v>11.537000000000001</v>
      </c>
      <c r="X9">
        <v>63539</v>
      </c>
      <c r="Y9">
        <v>11.972</v>
      </c>
      <c r="Z9">
        <v>106116</v>
      </c>
      <c r="AA9">
        <v>12.340999999999999</v>
      </c>
      <c r="AB9">
        <v>20092</v>
      </c>
      <c r="AC9">
        <v>12.86</v>
      </c>
      <c r="AD9">
        <v>11180</v>
      </c>
    </row>
    <row r="10" spans="1:30" x14ac:dyDescent="0.2">
      <c r="A10">
        <v>0.5</v>
      </c>
      <c r="B10" t="s">
        <v>24</v>
      </c>
      <c r="C10">
        <v>6.2050000000000001</v>
      </c>
      <c r="D10">
        <v>2379284</v>
      </c>
      <c r="E10">
        <v>6.9749999999999996</v>
      </c>
      <c r="F10">
        <v>4822218</v>
      </c>
      <c r="G10">
        <v>7.1429999999999998</v>
      </c>
      <c r="H10">
        <v>682740</v>
      </c>
      <c r="I10">
        <v>7.2930000000000001</v>
      </c>
      <c r="J10">
        <v>3064057</v>
      </c>
      <c r="K10">
        <v>7.26</v>
      </c>
      <c r="L10">
        <v>2665131</v>
      </c>
      <c r="M10">
        <v>7.4189999999999996</v>
      </c>
      <c r="N10">
        <v>918758</v>
      </c>
      <c r="O10">
        <v>7.9379999999999997</v>
      </c>
      <c r="P10">
        <v>1409021</v>
      </c>
      <c r="Q10">
        <v>7.9050000000000002</v>
      </c>
      <c r="R10">
        <v>2697870</v>
      </c>
      <c r="S10">
        <v>9.6129999999999995</v>
      </c>
      <c r="T10">
        <v>224150</v>
      </c>
      <c r="U10">
        <v>11.244999999999999</v>
      </c>
      <c r="V10">
        <v>1249236</v>
      </c>
      <c r="W10">
        <v>11.53</v>
      </c>
      <c r="X10">
        <v>351626</v>
      </c>
      <c r="Y10">
        <v>11.974</v>
      </c>
      <c r="Z10">
        <v>519573</v>
      </c>
      <c r="AA10">
        <v>12.317</v>
      </c>
      <c r="AB10">
        <v>226328</v>
      </c>
      <c r="AC10">
        <v>12.845000000000001</v>
      </c>
      <c r="AD10">
        <v>57951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16"/>
  <sheetViews>
    <sheetView topLeftCell="A106" workbookViewId="0">
      <selection activeCell="C13" sqref="C13"/>
    </sheetView>
  </sheetViews>
  <sheetFormatPr baseColWidth="10" defaultColWidth="8.83203125" defaultRowHeight="15" x14ac:dyDescent="0.2"/>
  <cols>
    <col min="1" max="1" width="26.5" bestFit="1" customWidth="1"/>
    <col min="2" max="2" width="22.1640625" bestFit="1" customWidth="1"/>
    <col min="3" max="3" width="11.6640625" bestFit="1" customWidth="1"/>
    <col min="4" max="4" width="16.5" bestFit="1" customWidth="1"/>
    <col min="5" max="5" width="14.83203125" bestFit="1" customWidth="1"/>
    <col min="6" max="6" width="10.5" bestFit="1" customWidth="1"/>
    <col min="7" max="7" width="13.5" bestFit="1" customWidth="1"/>
    <col min="8" max="8" width="15" bestFit="1" customWidth="1"/>
    <col min="10" max="10" width="10.6640625" bestFit="1" customWidth="1"/>
    <col min="12" max="12" width="16.83203125" bestFit="1" customWidth="1"/>
    <col min="13" max="13" width="14.33203125" bestFit="1" customWidth="1"/>
    <col min="16" max="16" width="15.5" bestFit="1" customWidth="1"/>
    <col min="18" max="18" width="16.83203125" bestFit="1" customWidth="1"/>
  </cols>
  <sheetData>
    <row r="1" spans="1:20" x14ac:dyDescent="0.2"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41</v>
      </c>
      <c r="Q1" t="s">
        <v>43</v>
      </c>
    </row>
    <row r="2" spans="1:20" x14ac:dyDescent="0.2">
      <c r="B2" t="s">
        <v>17</v>
      </c>
      <c r="C2">
        <v>2721</v>
      </c>
      <c r="D2">
        <v>74300</v>
      </c>
      <c r="E2">
        <v>0</v>
      </c>
      <c r="F2">
        <v>19108</v>
      </c>
      <c r="G2">
        <v>1161</v>
      </c>
      <c r="H2">
        <v>33</v>
      </c>
      <c r="I2">
        <v>3413</v>
      </c>
      <c r="J2">
        <v>242</v>
      </c>
      <c r="K2">
        <v>59</v>
      </c>
      <c r="L2">
        <v>463</v>
      </c>
      <c r="M2">
        <v>2371</v>
      </c>
      <c r="N2">
        <v>185</v>
      </c>
      <c r="O2">
        <v>0</v>
      </c>
      <c r="P2">
        <v>130566</v>
      </c>
    </row>
    <row r="3" spans="1:20" x14ac:dyDescent="0.2">
      <c r="B3" t="s">
        <v>18</v>
      </c>
      <c r="C3">
        <v>39459</v>
      </c>
      <c r="D3">
        <v>66125</v>
      </c>
      <c r="E3">
        <v>997</v>
      </c>
      <c r="F3">
        <v>20461</v>
      </c>
      <c r="G3">
        <v>19154</v>
      </c>
      <c r="H3">
        <v>137</v>
      </c>
      <c r="I3">
        <v>6706</v>
      </c>
      <c r="J3">
        <v>638</v>
      </c>
      <c r="K3">
        <v>172</v>
      </c>
      <c r="L3">
        <v>2101</v>
      </c>
      <c r="M3">
        <v>2262</v>
      </c>
      <c r="N3">
        <v>127</v>
      </c>
      <c r="O3">
        <v>101</v>
      </c>
      <c r="P3">
        <v>131916</v>
      </c>
    </row>
    <row r="4" spans="1:20" x14ac:dyDescent="0.2">
      <c r="B4" t="s">
        <v>19</v>
      </c>
      <c r="C4">
        <v>41599</v>
      </c>
      <c r="D4">
        <v>65084</v>
      </c>
      <c r="E4">
        <v>5263</v>
      </c>
      <c r="F4">
        <v>29473</v>
      </c>
      <c r="G4">
        <v>22219</v>
      </c>
      <c r="H4">
        <v>401</v>
      </c>
      <c r="I4">
        <v>7434</v>
      </c>
      <c r="J4">
        <v>1110</v>
      </c>
      <c r="K4">
        <v>929</v>
      </c>
      <c r="L4">
        <v>5406</v>
      </c>
      <c r="M4">
        <v>3070</v>
      </c>
      <c r="N4">
        <v>168</v>
      </c>
      <c r="O4">
        <v>746</v>
      </c>
      <c r="P4">
        <v>131561</v>
      </c>
    </row>
    <row r="5" spans="1:20" x14ac:dyDescent="0.2">
      <c r="B5" t="s">
        <v>20</v>
      </c>
      <c r="C5">
        <v>36754</v>
      </c>
      <c r="D5">
        <v>82980</v>
      </c>
      <c r="E5">
        <v>9763</v>
      </c>
      <c r="F5">
        <v>27913</v>
      </c>
      <c r="G5">
        <v>21004</v>
      </c>
      <c r="H5">
        <v>902</v>
      </c>
      <c r="I5">
        <v>10979</v>
      </c>
      <c r="J5">
        <v>2510</v>
      </c>
      <c r="K5">
        <v>3928</v>
      </c>
      <c r="L5">
        <v>8062</v>
      </c>
      <c r="M5">
        <v>2271</v>
      </c>
      <c r="N5">
        <v>533</v>
      </c>
      <c r="O5">
        <v>2246</v>
      </c>
      <c r="P5">
        <v>148433</v>
      </c>
    </row>
    <row r="6" spans="1:20" x14ac:dyDescent="0.2">
      <c r="B6" t="s">
        <v>21</v>
      </c>
      <c r="C6">
        <v>28859</v>
      </c>
      <c r="D6">
        <v>104868</v>
      </c>
      <c r="E6">
        <v>24123</v>
      </c>
      <c r="F6">
        <v>35399</v>
      </c>
      <c r="G6">
        <v>28269</v>
      </c>
      <c r="H6">
        <v>8522</v>
      </c>
      <c r="I6">
        <v>15686</v>
      </c>
      <c r="J6">
        <v>10212</v>
      </c>
      <c r="K6">
        <v>7816</v>
      </c>
      <c r="L6">
        <v>19156</v>
      </c>
      <c r="M6">
        <v>10559</v>
      </c>
      <c r="N6">
        <v>299</v>
      </c>
      <c r="O6">
        <v>6344</v>
      </c>
      <c r="P6">
        <v>119397</v>
      </c>
    </row>
    <row r="7" spans="1:20" x14ac:dyDescent="0.2">
      <c r="B7" t="s">
        <v>22</v>
      </c>
      <c r="C7">
        <v>130430</v>
      </c>
      <c r="D7">
        <v>209178</v>
      </c>
      <c r="E7">
        <v>36507</v>
      </c>
      <c r="F7">
        <v>130902</v>
      </c>
      <c r="G7">
        <v>133654</v>
      </c>
      <c r="H7">
        <v>38012</v>
      </c>
      <c r="I7">
        <v>50583</v>
      </c>
      <c r="J7">
        <v>131314</v>
      </c>
      <c r="K7">
        <v>28149</v>
      </c>
      <c r="L7">
        <v>61230</v>
      </c>
      <c r="M7">
        <v>17373</v>
      </c>
      <c r="N7">
        <v>10525</v>
      </c>
      <c r="O7">
        <v>7807</v>
      </c>
      <c r="P7">
        <v>127183</v>
      </c>
    </row>
    <row r="8" spans="1:20" x14ac:dyDescent="0.2">
      <c r="B8" t="s">
        <v>23</v>
      </c>
      <c r="C8">
        <v>490123</v>
      </c>
      <c r="D8">
        <v>972487</v>
      </c>
      <c r="E8">
        <v>128647</v>
      </c>
      <c r="F8">
        <v>591125</v>
      </c>
      <c r="G8">
        <v>564898</v>
      </c>
      <c r="H8">
        <v>181454</v>
      </c>
      <c r="I8">
        <v>255696</v>
      </c>
      <c r="J8">
        <v>512796</v>
      </c>
      <c r="K8">
        <v>48758</v>
      </c>
      <c r="L8">
        <v>261234</v>
      </c>
      <c r="M8">
        <v>63539</v>
      </c>
      <c r="N8">
        <v>106116</v>
      </c>
      <c r="O8">
        <v>11180</v>
      </c>
      <c r="P8">
        <v>125267</v>
      </c>
    </row>
    <row r="9" spans="1:20" x14ac:dyDescent="0.2">
      <c r="B9" t="s">
        <v>24</v>
      </c>
      <c r="C9">
        <v>2379284</v>
      </c>
      <c r="D9">
        <v>4822218</v>
      </c>
      <c r="E9">
        <v>682740</v>
      </c>
      <c r="F9">
        <v>3064057</v>
      </c>
      <c r="G9">
        <v>2665131</v>
      </c>
      <c r="H9">
        <v>918758</v>
      </c>
      <c r="I9">
        <v>1409021</v>
      </c>
      <c r="J9">
        <v>2697870</v>
      </c>
      <c r="K9">
        <v>224150</v>
      </c>
      <c r="L9">
        <v>1249236</v>
      </c>
      <c r="M9">
        <v>351626</v>
      </c>
      <c r="N9">
        <v>519573</v>
      </c>
      <c r="O9">
        <v>57951</v>
      </c>
      <c r="P9">
        <v>184404</v>
      </c>
    </row>
    <row r="11" spans="1:20" x14ac:dyDescent="0.2">
      <c r="B11" t="s">
        <v>40</v>
      </c>
      <c r="S11" t="s">
        <v>42</v>
      </c>
    </row>
    <row r="12" spans="1:20" x14ac:dyDescent="0.2">
      <c r="A12" t="s">
        <v>73</v>
      </c>
      <c r="C12" t="s">
        <v>27</v>
      </c>
      <c r="D12" t="s">
        <v>28</v>
      </c>
      <c r="E12" t="s">
        <v>29</v>
      </c>
      <c r="F12" t="s">
        <v>30</v>
      </c>
      <c r="G12" t="s">
        <v>31</v>
      </c>
      <c r="H12" t="s">
        <v>32</v>
      </c>
      <c r="I12" t="s">
        <v>33</v>
      </c>
      <c r="J12" t="s">
        <v>34</v>
      </c>
      <c r="K12" t="s">
        <v>35</v>
      </c>
      <c r="L12" t="s">
        <v>36</v>
      </c>
      <c r="M12" t="s">
        <v>37</v>
      </c>
      <c r="N12" t="s">
        <v>38</v>
      </c>
      <c r="O12" t="s">
        <v>39</v>
      </c>
      <c r="P12" t="s">
        <v>41</v>
      </c>
      <c r="R12" t="s">
        <v>27</v>
      </c>
      <c r="S12" cm="1">
        <f t="array" ref="S12:T12">LINEST(C13:C19,A13:A19,FALSE)</f>
        <v>4760505.8100446016</v>
      </c>
      <c r="T12">
        <v>0</v>
      </c>
    </row>
    <row r="13" spans="1:20" x14ac:dyDescent="0.2">
      <c r="A13">
        <f t="shared" ref="A13:A15" si="0">A14/5</f>
        <v>3.2000000000000005E-5</v>
      </c>
      <c r="B13" t="s">
        <v>18</v>
      </c>
      <c r="C13">
        <f t="shared" ref="C13:C19" si="1">C3-$C$2</f>
        <v>36738</v>
      </c>
      <c r="D13">
        <f t="shared" ref="D13:D19" si="2">D3-$D$2</f>
        <v>-8175</v>
      </c>
      <c r="E13">
        <f t="shared" ref="E13:E19" si="3">E3-$E$2</f>
        <v>997</v>
      </c>
      <c r="F13">
        <f t="shared" ref="F13:F19" si="4">F3-$F$2</f>
        <v>1353</v>
      </c>
      <c r="G13">
        <f t="shared" ref="G13:G19" si="5">G3-$G$2</f>
        <v>17993</v>
      </c>
      <c r="H13">
        <f t="shared" ref="H13:H19" si="6">H3-$H$2</f>
        <v>104</v>
      </c>
      <c r="I13">
        <f t="shared" ref="I13:I19" si="7">I3-$I$2</f>
        <v>3293</v>
      </c>
      <c r="J13">
        <f t="shared" ref="J13:J19" si="8">J3-$J$2</f>
        <v>396</v>
      </c>
      <c r="K13">
        <f t="shared" ref="K13:K19" si="9">K3-$K$2</f>
        <v>113</v>
      </c>
      <c r="L13">
        <f t="shared" ref="L13:L19" si="10">L3-$L$2</f>
        <v>1638</v>
      </c>
      <c r="M13">
        <f t="shared" ref="M13:M19" si="11">M3-$M$2</f>
        <v>-109</v>
      </c>
      <c r="N13">
        <f t="shared" ref="N13:N19" si="12">N3-$N$2</f>
        <v>-58</v>
      </c>
      <c r="O13">
        <f t="shared" ref="O13:O19" si="13">O3-$O$2</f>
        <v>101</v>
      </c>
      <c r="P13">
        <v>131916</v>
      </c>
      <c r="R13" t="s">
        <v>28</v>
      </c>
      <c r="S13" cm="1">
        <f t="array" ref="S13:T13">LINEST(D15:D19,A15:A19,FALSE)</f>
        <v>9471762.1577484459</v>
      </c>
      <c r="T13">
        <v>0</v>
      </c>
    </row>
    <row r="14" spans="1:20" x14ac:dyDescent="0.2">
      <c r="A14">
        <f t="shared" si="0"/>
        <v>1.6000000000000001E-4</v>
      </c>
      <c r="B14" t="s">
        <v>19</v>
      </c>
      <c r="C14">
        <f t="shared" si="1"/>
        <v>38878</v>
      </c>
      <c r="D14">
        <f t="shared" si="2"/>
        <v>-9216</v>
      </c>
      <c r="E14">
        <f t="shared" si="3"/>
        <v>5263</v>
      </c>
      <c r="F14">
        <f t="shared" si="4"/>
        <v>10365</v>
      </c>
      <c r="G14">
        <f t="shared" si="5"/>
        <v>21058</v>
      </c>
      <c r="H14">
        <f t="shared" si="6"/>
        <v>368</v>
      </c>
      <c r="I14">
        <f t="shared" si="7"/>
        <v>4021</v>
      </c>
      <c r="J14">
        <f t="shared" si="8"/>
        <v>868</v>
      </c>
      <c r="K14">
        <f t="shared" si="9"/>
        <v>870</v>
      </c>
      <c r="L14">
        <f t="shared" si="10"/>
        <v>4943</v>
      </c>
      <c r="M14">
        <f t="shared" si="11"/>
        <v>699</v>
      </c>
      <c r="N14">
        <f t="shared" si="12"/>
        <v>-17</v>
      </c>
      <c r="O14">
        <f t="shared" si="13"/>
        <v>746</v>
      </c>
      <c r="P14">
        <v>131561</v>
      </c>
      <c r="R14" t="s">
        <v>29</v>
      </c>
      <c r="S14" cm="1">
        <f t="array" ref="S14:T14">LINEST(E13:E19,A13:A19,FALSE)</f>
        <v>1363468.8631379507</v>
      </c>
      <c r="T14">
        <v>0</v>
      </c>
    </row>
    <row r="15" spans="1:20" x14ac:dyDescent="0.2">
      <c r="A15">
        <f t="shared" si="0"/>
        <v>8.0000000000000004E-4</v>
      </c>
      <c r="B15" t="s">
        <v>20</v>
      </c>
      <c r="C15">
        <f t="shared" si="1"/>
        <v>34033</v>
      </c>
      <c r="D15">
        <f t="shared" si="2"/>
        <v>8680</v>
      </c>
      <c r="E15">
        <f t="shared" si="3"/>
        <v>9763</v>
      </c>
      <c r="F15">
        <f t="shared" si="4"/>
        <v>8805</v>
      </c>
      <c r="G15">
        <f t="shared" si="5"/>
        <v>19843</v>
      </c>
      <c r="H15">
        <f t="shared" si="6"/>
        <v>869</v>
      </c>
      <c r="I15">
        <f t="shared" si="7"/>
        <v>7566</v>
      </c>
      <c r="J15">
        <f t="shared" si="8"/>
        <v>2268</v>
      </c>
      <c r="K15">
        <f t="shared" si="9"/>
        <v>3869</v>
      </c>
      <c r="L15">
        <f t="shared" si="10"/>
        <v>7599</v>
      </c>
      <c r="M15">
        <f t="shared" si="11"/>
        <v>-100</v>
      </c>
      <c r="N15">
        <f t="shared" si="12"/>
        <v>348</v>
      </c>
      <c r="O15">
        <f t="shared" si="13"/>
        <v>2246</v>
      </c>
      <c r="P15">
        <v>148433</v>
      </c>
      <c r="R15" t="s">
        <v>30</v>
      </c>
      <c r="S15" cm="1">
        <f t="array" ref="S15:T15">LINEST(F13:F19,A13:A19,FALSE)</f>
        <v>6074826.2014279393</v>
      </c>
      <c r="T15">
        <v>0</v>
      </c>
    </row>
    <row r="16" spans="1:20" x14ac:dyDescent="0.2">
      <c r="A16">
        <f>A17/5</f>
        <v>4.0000000000000001E-3</v>
      </c>
      <c r="B16" t="s">
        <v>21</v>
      </c>
      <c r="C16">
        <f t="shared" si="1"/>
        <v>26138</v>
      </c>
      <c r="D16">
        <f t="shared" si="2"/>
        <v>30568</v>
      </c>
      <c r="E16">
        <f t="shared" si="3"/>
        <v>24123</v>
      </c>
      <c r="F16">
        <f t="shared" si="4"/>
        <v>16291</v>
      </c>
      <c r="G16">
        <f t="shared" si="5"/>
        <v>27108</v>
      </c>
      <c r="H16">
        <f t="shared" si="6"/>
        <v>8489</v>
      </c>
      <c r="I16">
        <f t="shared" si="7"/>
        <v>12273</v>
      </c>
      <c r="J16">
        <f t="shared" si="8"/>
        <v>9970</v>
      </c>
      <c r="K16">
        <f t="shared" si="9"/>
        <v>7757</v>
      </c>
      <c r="L16">
        <f t="shared" si="10"/>
        <v>18693</v>
      </c>
      <c r="M16">
        <f t="shared" si="11"/>
        <v>8188</v>
      </c>
      <c r="N16">
        <f t="shared" si="12"/>
        <v>114</v>
      </c>
      <c r="O16">
        <f t="shared" si="13"/>
        <v>6344</v>
      </c>
      <c r="P16">
        <v>119397</v>
      </c>
      <c r="R16" t="s">
        <v>31</v>
      </c>
      <c r="S16" cm="1">
        <f t="array" ref="S16:T16">LINEST(G13:G19,A13:A19,FALSE)</f>
        <v>5341965.3568662675</v>
      </c>
      <c r="T16">
        <v>0</v>
      </c>
    </row>
    <row r="17" spans="1:20" x14ac:dyDescent="0.2">
      <c r="A17">
        <v>0.02</v>
      </c>
      <c r="B17" t="s">
        <v>22</v>
      </c>
      <c r="C17">
        <f t="shared" si="1"/>
        <v>127709</v>
      </c>
      <c r="D17">
        <f t="shared" si="2"/>
        <v>134878</v>
      </c>
      <c r="E17">
        <f t="shared" si="3"/>
        <v>36507</v>
      </c>
      <c r="F17">
        <f t="shared" si="4"/>
        <v>111794</v>
      </c>
      <c r="G17">
        <f t="shared" si="5"/>
        <v>132493</v>
      </c>
      <c r="H17">
        <f t="shared" si="6"/>
        <v>37979</v>
      </c>
      <c r="I17">
        <f t="shared" si="7"/>
        <v>47170</v>
      </c>
      <c r="J17">
        <f t="shared" si="8"/>
        <v>131072</v>
      </c>
      <c r="K17">
        <f t="shared" si="9"/>
        <v>28090</v>
      </c>
      <c r="L17">
        <f t="shared" si="10"/>
        <v>60767</v>
      </c>
      <c r="M17">
        <f t="shared" si="11"/>
        <v>15002</v>
      </c>
      <c r="N17">
        <f t="shared" si="12"/>
        <v>10340</v>
      </c>
      <c r="O17">
        <f t="shared" si="13"/>
        <v>7807</v>
      </c>
      <c r="P17">
        <v>127183</v>
      </c>
      <c r="R17" t="s">
        <v>32</v>
      </c>
      <c r="S17" cm="1">
        <f t="array" ref="S17:T17">LINEST(H13:H19,A13:A19,FALSE)</f>
        <v>1836667.7509876394</v>
      </c>
      <c r="T17">
        <v>0</v>
      </c>
    </row>
    <row r="18" spans="1:20" x14ac:dyDescent="0.2">
      <c r="A18">
        <v>0.1</v>
      </c>
      <c r="B18" t="s">
        <v>23</v>
      </c>
      <c r="C18">
        <f t="shared" si="1"/>
        <v>487402</v>
      </c>
      <c r="D18">
        <f t="shared" si="2"/>
        <v>898187</v>
      </c>
      <c r="E18">
        <f t="shared" si="3"/>
        <v>128647</v>
      </c>
      <c r="F18">
        <f t="shared" si="4"/>
        <v>572017</v>
      </c>
      <c r="G18">
        <f t="shared" si="5"/>
        <v>563737</v>
      </c>
      <c r="H18">
        <f t="shared" si="6"/>
        <v>181421</v>
      </c>
      <c r="I18">
        <f t="shared" si="7"/>
        <v>252283</v>
      </c>
      <c r="J18">
        <f t="shared" si="8"/>
        <v>512554</v>
      </c>
      <c r="K18">
        <f t="shared" si="9"/>
        <v>48699</v>
      </c>
      <c r="L18">
        <f t="shared" si="10"/>
        <v>260771</v>
      </c>
      <c r="M18">
        <f t="shared" si="11"/>
        <v>61168</v>
      </c>
      <c r="N18">
        <f t="shared" si="12"/>
        <v>105931</v>
      </c>
      <c r="O18">
        <f t="shared" si="13"/>
        <v>11180</v>
      </c>
      <c r="P18">
        <v>125267</v>
      </c>
      <c r="R18" t="s">
        <v>33</v>
      </c>
      <c r="S18" cm="1">
        <f t="array" ref="S18:T18">LINEST(I13:I19,A13:A19,FALSE)</f>
        <v>2799481.319636907</v>
      </c>
      <c r="T18">
        <v>0</v>
      </c>
    </row>
    <row r="19" spans="1:20" x14ac:dyDescent="0.2">
      <c r="A19">
        <v>0.5</v>
      </c>
      <c r="B19" t="s">
        <v>24</v>
      </c>
      <c r="C19">
        <f t="shared" si="1"/>
        <v>2376563</v>
      </c>
      <c r="D19">
        <f t="shared" si="2"/>
        <v>4747918</v>
      </c>
      <c r="E19">
        <f t="shared" si="3"/>
        <v>682740</v>
      </c>
      <c r="F19">
        <f t="shared" si="4"/>
        <v>3044949</v>
      </c>
      <c r="G19">
        <f t="shared" si="5"/>
        <v>2663970</v>
      </c>
      <c r="H19">
        <f t="shared" si="6"/>
        <v>918725</v>
      </c>
      <c r="I19">
        <f t="shared" si="7"/>
        <v>1405608</v>
      </c>
      <c r="J19">
        <f t="shared" si="8"/>
        <v>2697628</v>
      </c>
      <c r="K19">
        <f t="shared" si="9"/>
        <v>224091</v>
      </c>
      <c r="L19">
        <f t="shared" si="10"/>
        <v>1248773</v>
      </c>
      <c r="M19">
        <f t="shared" si="11"/>
        <v>349255</v>
      </c>
      <c r="N19">
        <f t="shared" si="12"/>
        <v>519388</v>
      </c>
      <c r="O19">
        <f t="shared" si="13"/>
        <v>57951</v>
      </c>
      <c r="P19">
        <v>184404</v>
      </c>
      <c r="R19" t="s">
        <v>34</v>
      </c>
      <c r="S19" cm="1">
        <f t="array" ref="S19:T19">LINEST(J13:J19,A13:A19,FALSE)</f>
        <v>5386493.5149382036</v>
      </c>
      <c r="T19">
        <v>0</v>
      </c>
    </row>
    <row r="20" spans="1:20" x14ac:dyDescent="0.2">
      <c r="R20" t="s">
        <v>35</v>
      </c>
      <c r="S20" cm="1">
        <f t="array" ref="S20:T20">LINEST(K13:K19,A13:A19,FALSE)</f>
        <v>451244.02957537177</v>
      </c>
      <c r="T20">
        <v>0</v>
      </c>
    </row>
    <row r="21" spans="1:20" x14ac:dyDescent="0.2">
      <c r="R21" t="s">
        <v>36</v>
      </c>
      <c r="S21" cm="1">
        <f t="array" ref="S21:T21">LINEST(L13:L19,A13:A19,FALSE)</f>
        <v>2502760.8368746922</v>
      </c>
      <c r="T21">
        <v>0</v>
      </c>
    </row>
    <row r="22" spans="1:20" x14ac:dyDescent="0.2">
      <c r="R22" t="s">
        <v>37</v>
      </c>
      <c r="S22" cm="1">
        <f t="array" ref="S22:T22">LINEST(M16:M19,A16:A19,FALSE)</f>
        <v>695337.81334480213</v>
      </c>
      <c r="T22">
        <v>0</v>
      </c>
    </row>
    <row r="23" spans="1:20" x14ac:dyDescent="0.2">
      <c r="R23" t="s">
        <v>38</v>
      </c>
      <c r="S23" cm="1">
        <f t="array" ref="S23:T23">LINEST(N15:N19,A15:A19,FALSE)</f>
        <v>1038699.5024588292</v>
      </c>
      <c r="T23">
        <v>0</v>
      </c>
    </row>
    <row r="24" spans="1:20" x14ac:dyDescent="0.2">
      <c r="R24" t="s">
        <v>39</v>
      </c>
      <c r="S24" cm="1">
        <f t="array" ref="S24:T24">LINEST(O13:O19,A13:A19,FALSE)</f>
        <v>116263.43192432859</v>
      </c>
      <c r="T24">
        <v>0</v>
      </c>
    </row>
    <row r="25" spans="1:20" x14ac:dyDescent="0.2">
      <c r="R25" t="s">
        <v>41</v>
      </c>
    </row>
    <row r="92" spans="1:19" x14ac:dyDescent="0.2">
      <c r="A92" t="s">
        <v>26</v>
      </c>
      <c r="B92" t="s">
        <v>53</v>
      </c>
      <c r="C92" t="s">
        <v>28</v>
      </c>
      <c r="D92" t="s">
        <v>29</v>
      </c>
      <c r="E92" t="s">
        <v>30</v>
      </c>
      <c r="F92" t="s">
        <v>31</v>
      </c>
      <c r="G92" t="s">
        <v>32</v>
      </c>
      <c r="H92" t="s">
        <v>33</v>
      </c>
      <c r="I92" t="s">
        <v>34</v>
      </c>
      <c r="J92" t="s">
        <v>35</v>
      </c>
      <c r="K92" t="s">
        <v>36</v>
      </c>
      <c r="L92" t="s">
        <v>37</v>
      </c>
      <c r="M92" t="s">
        <v>38</v>
      </c>
      <c r="N92" t="s">
        <v>39</v>
      </c>
      <c r="O92" t="s">
        <v>41</v>
      </c>
      <c r="R92" t="s">
        <v>71</v>
      </c>
      <c r="S92" t="s">
        <v>72</v>
      </c>
    </row>
    <row r="93" spans="1:19" x14ac:dyDescent="0.2">
      <c r="A93" t="s">
        <v>44</v>
      </c>
      <c r="B93">
        <v>324822</v>
      </c>
      <c r="C93">
        <v>1074944</v>
      </c>
      <c r="D93">
        <v>0</v>
      </c>
      <c r="E93">
        <v>3347464</v>
      </c>
      <c r="F93">
        <v>2969537</v>
      </c>
      <c r="G93">
        <v>65599</v>
      </c>
      <c r="H93">
        <v>26193</v>
      </c>
      <c r="I93">
        <v>48811</v>
      </c>
      <c r="J93">
        <v>1970</v>
      </c>
      <c r="K93">
        <v>274682</v>
      </c>
      <c r="L93">
        <v>55284</v>
      </c>
      <c r="M93">
        <v>6382</v>
      </c>
      <c r="N93">
        <v>5400</v>
      </c>
      <c r="O93">
        <v>148117</v>
      </c>
      <c r="P93">
        <v>0.5</v>
      </c>
      <c r="Q93">
        <f>O93/P93</f>
        <v>296234</v>
      </c>
      <c r="R93">
        <v>10662</v>
      </c>
      <c r="S93">
        <f>R93+N93</f>
        <v>16062</v>
      </c>
    </row>
    <row r="94" spans="1:19" x14ac:dyDescent="0.2">
      <c r="A94" t="s">
        <v>45</v>
      </c>
      <c r="B94">
        <v>53405</v>
      </c>
      <c r="C94">
        <v>148015</v>
      </c>
      <c r="D94">
        <v>142667</v>
      </c>
      <c r="E94">
        <v>378947</v>
      </c>
      <c r="F94">
        <v>346412</v>
      </c>
      <c r="G94">
        <v>0</v>
      </c>
      <c r="H94">
        <v>6587</v>
      </c>
      <c r="I94">
        <v>11436</v>
      </c>
      <c r="J94">
        <v>1963</v>
      </c>
      <c r="K94">
        <v>41167</v>
      </c>
      <c r="L94">
        <v>12392</v>
      </c>
      <c r="M94">
        <v>263</v>
      </c>
      <c r="N94">
        <v>1523</v>
      </c>
      <c r="O94">
        <v>171482</v>
      </c>
      <c r="P94">
        <v>0.5</v>
      </c>
      <c r="Q94">
        <f t="shared" ref="Q94:Q101" si="14">O94/P94</f>
        <v>342964</v>
      </c>
      <c r="R94">
        <v>2326</v>
      </c>
      <c r="S94">
        <f t="shared" ref="S94:S101" si="15">R94+N94</f>
        <v>3849</v>
      </c>
    </row>
    <row r="95" spans="1:19" x14ac:dyDescent="0.2">
      <c r="A95" t="s">
        <v>46</v>
      </c>
      <c r="B95">
        <v>66988</v>
      </c>
      <c r="C95">
        <v>37932</v>
      </c>
      <c r="D95">
        <v>0</v>
      </c>
      <c r="E95">
        <v>143586</v>
      </c>
      <c r="F95">
        <v>151873</v>
      </c>
      <c r="G95">
        <v>7073</v>
      </c>
      <c r="H95">
        <v>13520</v>
      </c>
      <c r="I95">
        <v>1192</v>
      </c>
      <c r="J95">
        <v>0</v>
      </c>
      <c r="K95">
        <v>22433</v>
      </c>
      <c r="L95">
        <v>6479</v>
      </c>
      <c r="M95">
        <v>6147</v>
      </c>
      <c r="N95">
        <v>0</v>
      </c>
      <c r="O95">
        <v>183766</v>
      </c>
      <c r="P95">
        <v>0.5</v>
      </c>
      <c r="Q95">
        <f t="shared" si="14"/>
        <v>367532</v>
      </c>
      <c r="R95">
        <v>0</v>
      </c>
      <c r="S95">
        <f t="shared" si="15"/>
        <v>0</v>
      </c>
    </row>
    <row r="96" spans="1:19" x14ac:dyDescent="0.2">
      <c r="A96" t="s">
        <v>47</v>
      </c>
      <c r="B96">
        <v>78893</v>
      </c>
      <c r="C96">
        <v>69371</v>
      </c>
      <c r="D96">
        <v>0</v>
      </c>
      <c r="E96">
        <v>216820</v>
      </c>
      <c r="F96">
        <v>212729</v>
      </c>
      <c r="G96">
        <v>0</v>
      </c>
      <c r="H96">
        <v>7422</v>
      </c>
      <c r="I96">
        <v>6922</v>
      </c>
      <c r="J96">
        <v>1982</v>
      </c>
      <c r="K96">
        <v>16614</v>
      </c>
      <c r="L96">
        <v>4507</v>
      </c>
      <c r="M96">
        <v>4591</v>
      </c>
      <c r="N96">
        <v>3741</v>
      </c>
      <c r="O96">
        <v>206205</v>
      </c>
      <c r="P96">
        <v>0.5</v>
      </c>
      <c r="Q96">
        <f t="shared" si="14"/>
        <v>412410</v>
      </c>
      <c r="R96">
        <v>0</v>
      </c>
      <c r="S96">
        <f t="shared" si="15"/>
        <v>3741</v>
      </c>
    </row>
    <row r="97" spans="1:19" x14ac:dyDescent="0.2">
      <c r="A97" t="s">
        <v>48</v>
      </c>
      <c r="B97">
        <v>62851</v>
      </c>
      <c r="C97">
        <v>109174</v>
      </c>
      <c r="D97">
        <v>0</v>
      </c>
      <c r="E97">
        <v>536215</v>
      </c>
      <c r="F97">
        <v>534247</v>
      </c>
      <c r="G97">
        <v>9607</v>
      </c>
      <c r="H97">
        <v>11560</v>
      </c>
      <c r="I97">
        <v>1117</v>
      </c>
      <c r="J97">
        <v>0</v>
      </c>
      <c r="K97">
        <v>51801</v>
      </c>
      <c r="L97">
        <v>11866</v>
      </c>
      <c r="M97">
        <v>12848</v>
      </c>
      <c r="N97">
        <v>0</v>
      </c>
      <c r="O97">
        <v>200497</v>
      </c>
      <c r="P97">
        <v>0.5</v>
      </c>
      <c r="Q97">
        <f t="shared" si="14"/>
        <v>400994</v>
      </c>
      <c r="R97">
        <v>12616</v>
      </c>
      <c r="S97">
        <f t="shared" si="15"/>
        <v>12616</v>
      </c>
    </row>
    <row r="98" spans="1:19" x14ac:dyDescent="0.2">
      <c r="A98" t="s">
        <v>49</v>
      </c>
      <c r="B98">
        <v>87020</v>
      </c>
      <c r="C98">
        <v>19002</v>
      </c>
      <c r="D98">
        <v>108527</v>
      </c>
      <c r="E98">
        <v>36990</v>
      </c>
      <c r="F98">
        <v>35366</v>
      </c>
      <c r="G98">
        <v>2979</v>
      </c>
      <c r="H98">
        <v>9397</v>
      </c>
      <c r="I98">
        <v>2042</v>
      </c>
      <c r="J98">
        <v>0</v>
      </c>
      <c r="K98">
        <v>23645</v>
      </c>
      <c r="L98">
        <v>2673</v>
      </c>
      <c r="M98">
        <v>10503</v>
      </c>
      <c r="N98">
        <v>1891</v>
      </c>
      <c r="O98">
        <v>220724</v>
      </c>
      <c r="P98">
        <v>0.5</v>
      </c>
      <c r="Q98">
        <f t="shared" si="14"/>
        <v>441448</v>
      </c>
      <c r="R98">
        <v>5021</v>
      </c>
      <c r="S98">
        <f t="shared" si="15"/>
        <v>6912</v>
      </c>
    </row>
    <row r="99" spans="1:19" x14ac:dyDescent="0.2">
      <c r="A99" t="s">
        <v>50</v>
      </c>
      <c r="B99">
        <v>118327</v>
      </c>
      <c r="C99">
        <v>47026</v>
      </c>
      <c r="D99">
        <v>0</v>
      </c>
      <c r="E99">
        <v>145249</v>
      </c>
      <c r="F99">
        <v>149820</v>
      </c>
      <c r="G99">
        <v>0</v>
      </c>
      <c r="H99">
        <v>10853</v>
      </c>
      <c r="I99">
        <v>4256</v>
      </c>
      <c r="J99">
        <v>2538</v>
      </c>
      <c r="K99">
        <v>7437</v>
      </c>
      <c r="L99">
        <v>7582</v>
      </c>
      <c r="M99">
        <v>12139</v>
      </c>
      <c r="N99">
        <v>2718</v>
      </c>
      <c r="O99">
        <v>239167</v>
      </c>
      <c r="P99">
        <v>0.5</v>
      </c>
      <c r="Q99">
        <f t="shared" si="14"/>
        <v>478334</v>
      </c>
      <c r="R99">
        <v>0</v>
      </c>
      <c r="S99">
        <f t="shared" si="15"/>
        <v>2718</v>
      </c>
    </row>
    <row r="100" spans="1:19" x14ac:dyDescent="0.2">
      <c r="A100" t="s">
        <v>51</v>
      </c>
      <c r="B100">
        <v>4586</v>
      </c>
      <c r="C100">
        <v>37163</v>
      </c>
      <c r="D100">
        <v>79584</v>
      </c>
      <c r="E100">
        <v>1881</v>
      </c>
      <c r="F100">
        <v>9786</v>
      </c>
      <c r="G100">
        <v>1343</v>
      </c>
      <c r="H100">
        <v>0</v>
      </c>
      <c r="I100">
        <v>1045</v>
      </c>
      <c r="J100">
        <v>13889</v>
      </c>
      <c r="K100">
        <v>0</v>
      </c>
      <c r="L100">
        <v>4080</v>
      </c>
      <c r="M100">
        <v>0</v>
      </c>
      <c r="N100">
        <v>22111</v>
      </c>
      <c r="O100">
        <v>300444</v>
      </c>
      <c r="P100">
        <v>0.5</v>
      </c>
      <c r="Q100">
        <f t="shared" si="14"/>
        <v>600888</v>
      </c>
      <c r="R100">
        <v>18977</v>
      </c>
      <c r="S100">
        <f t="shared" si="15"/>
        <v>41088</v>
      </c>
    </row>
    <row r="101" spans="1:19" x14ac:dyDescent="0.2">
      <c r="A101" t="s">
        <v>52</v>
      </c>
      <c r="B101">
        <v>4653</v>
      </c>
      <c r="C101">
        <v>12063</v>
      </c>
      <c r="D101">
        <v>21946</v>
      </c>
      <c r="E101">
        <v>12253</v>
      </c>
      <c r="F101">
        <v>10988</v>
      </c>
      <c r="G101">
        <v>3687</v>
      </c>
      <c r="H101">
        <v>1336</v>
      </c>
      <c r="I101">
        <v>0</v>
      </c>
      <c r="J101">
        <v>11627</v>
      </c>
      <c r="K101">
        <v>2866</v>
      </c>
      <c r="L101">
        <v>17249</v>
      </c>
      <c r="M101">
        <v>3701</v>
      </c>
      <c r="N101">
        <v>835</v>
      </c>
      <c r="O101">
        <v>180243</v>
      </c>
      <c r="P101">
        <v>0.5</v>
      </c>
      <c r="Q101">
        <f t="shared" si="14"/>
        <v>360486</v>
      </c>
      <c r="R101">
        <v>1544</v>
      </c>
      <c r="S101">
        <f t="shared" si="15"/>
        <v>2379</v>
      </c>
    </row>
    <row r="103" spans="1:19" x14ac:dyDescent="0.2">
      <c r="B103" t="s">
        <v>54</v>
      </c>
      <c r="O103" t="s">
        <v>72</v>
      </c>
    </row>
    <row r="104" spans="1:19" x14ac:dyDescent="0.2">
      <c r="A104" t="s">
        <v>44</v>
      </c>
      <c r="B104">
        <f>B93/$S$12</f>
        <v>6.8232665384974439E-2</v>
      </c>
      <c r="C104">
        <f>C93/$S$13</f>
        <v>0.11348933620769119</v>
      </c>
      <c r="D104">
        <f>D93/$S$14</f>
        <v>0</v>
      </c>
      <c r="E104">
        <f>E93/$S$15</f>
        <v>0.55103864522299428</v>
      </c>
      <c r="F104">
        <f>F93/$S$16</f>
        <v>0.55588847954304332</v>
      </c>
      <c r="G104">
        <f>G93/$S$17</f>
        <v>3.5716312852297406E-2</v>
      </c>
      <c r="H104">
        <f>H93/$S$18</f>
        <v>9.3563760601900487E-3</v>
      </c>
      <c r="I104">
        <f>I93/$S$19</f>
        <v>9.0617393049177344E-3</v>
      </c>
      <c r="J104">
        <f>J93/$S$20</f>
        <v>4.3657087316009546E-3</v>
      </c>
      <c r="K104">
        <f>K93/$S$21</f>
        <v>0.10975159749702953</v>
      </c>
      <c r="L104">
        <f>L93/$S$22</f>
        <v>7.9506678536675424E-2</v>
      </c>
      <c r="M104">
        <f>M93/$S$23</f>
        <v>6.1442216780622384E-3</v>
      </c>
      <c r="N104">
        <f>N93/$S$24</f>
        <v>4.6446246344376392E-2</v>
      </c>
    </row>
    <row r="105" spans="1:19" x14ac:dyDescent="0.2">
      <c r="A105" t="s">
        <v>45</v>
      </c>
      <c r="B105">
        <f t="shared" ref="B105:B112" si="16">B94/$S$12</f>
        <v>1.121834572438E-2</v>
      </c>
      <c r="C105">
        <f t="shared" ref="C105:C112" si="17">C94/$S$13</f>
        <v>1.5626976008779447E-2</v>
      </c>
      <c r="D105">
        <f t="shared" ref="D105:D112" si="18">D94/$S$14</f>
        <v>0.10463531940997869</v>
      </c>
      <c r="E105">
        <f t="shared" ref="E105:E112" si="19">E94/$S$15</f>
        <v>6.2379891610878563E-2</v>
      </c>
      <c r="F105">
        <f t="shared" ref="F105:F112" si="20">F94/$S$16</f>
        <v>6.4847294367931671E-2</v>
      </c>
      <c r="G105">
        <f t="shared" ref="G105:G112" si="21">G94/$S$17</f>
        <v>0</v>
      </c>
      <c r="H105">
        <f t="shared" ref="H105:H112" si="22">H94/$S$18</f>
        <v>2.3529358648674017E-3</v>
      </c>
      <c r="I105">
        <f t="shared" ref="I105:I112" si="23">I94/$S$19</f>
        <v>2.1230880475925345E-3</v>
      </c>
      <c r="J105">
        <f t="shared" ref="J105:J112" si="24">J94/$S$20</f>
        <v>4.3501960609810533E-3</v>
      </c>
      <c r="K105">
        <f t="shared" ref="K105:K112" si="25">K94/$S$21</f>
        <v>1.6448635200559975E-2</v>
      </c>
      <c r="L105">
        <f t="shared" ref="L105:L112" si="26">L94/$S$22</f>
        <v>1.7821553440895772E-2</v>
      </c>
      <c r="M105">
        <f t="shared" ref="M105:M112" si="27">M94/$S$23</f>
        <v>2.5320123806492773E-4</v>
      </c>
      <c r="N105">
        <f>N94/$S$24</f>
        <v>1.3099561700460231E-2</v>
      </c>
    </row>
    <row r="106" spans="1:19" x14ac:dyDescent="0.2">
      <c r="A106" t="s">
        <v>46</v>
      </c>
      <c r="B106">
        <f t="shared" si="16"/>
        <v>1.4071613957209388E-2</v>
      </c>
      <c r="C106">
        <f t="shared" si="17"/>
        <v>4.0047458295782313E-3</v>
      </c>
      <c r="D106">
        <f t="shared" si="18"/>
        <v>0</v>
      </c>
      <c r="E106">
        <f t="shared" si="19"/>
        <v>2.3636231760218736E-2</v>
      </c>
      <c r="F106">
        <f t="shared" si="20"/>
        <v>2.8430173139327986E-2</v>
      </c>
      <c r="G106">
        <f t="shared" si="21"/>
        <v>3.8509959115885844E-3</v>
      </c>
      <c r="H106">
        <f t="shared" si="22"/>
        <v>4.8294660532878803E-3</v>
      </c>
      <c r="I106">
        <f t="shared" si="23"/>
        <v>2.2129424210653211E-4</v>
      </c>
      <c r="J106">
        <f t="shared" si="24"/>
        <v>0</v>
      </c>
      <c r="K106">
        <f t="shared" si="25"/>
        <v>8.9633015146637334E-3</v>
      </c>
      <c r="L106">
        <f t="shared" si="26"/>
        <v>9.3177731394095947E-3</v>
      </c>
      <c r="M106">
        <f t="shared" si="27"/>
        <v>5.9179772257989E-3</v>
      </c>
      <c r="N106">
        <f t="shared" ref="N106:N112" si="28">N95/$S$24</f>
        <v>0</v>
      </c>
    </row>
    <row r="107" spans="1:19" x14ac:dyDescent="0.2">
      <c r="A107" t="s">
        <v>47</v>
      </c>
      <c r="B107">
        <f t="shared" si="16"/>
        <v>1.6572398637459251E-2</v>
      </c>
      <c r="C107">
        <f t="shared" si="17"/>
        <v>7.3239803581058608E-3</v>
      </c>
      <c r="D107">
        <f t="shared" si="18"/>
        <v>0</v>
      </c>
      <c r="E107">
        <f t="shared" si="19"/>
        <v>3.5691556072671611E-2</v>
      </c>
      <c r="F107">
        <f t="shared" si="20"/>
        <v>3.9822235036880177E-2</v>
      </c>
      <c r="G107">
        <f t="shared" si="21"/>
        <v>0</v>
      </c>
      <c r="H107">
        <f t="shared" si="22"/>
        <v>2.6512054029217934E-3</v>
      </c>
      <c r="I107">
        <f t="shared" si="23"/>
        <v>1.2850660602864222E-3</v>
      </c>
      <c r="J107">
        <f t="shared" si="24"/>
        <v>4.3923018812350723E-3</v>
      </c>
      <c r="K107">
        <f t="shared" si="25"/>
        <v>6.6382691287221168E-3</v>
      </c>
      <c r="L107">
        <f t="shared" si="26"/>
        <v>6.4817415556905457E-3</v>
      </c>
      <c r="M107">
        <f t="shared" si="27"/>
        <v>4.4199501291105822E-3</v>
      </c>
      <c r="N107">
        <f t="shared" si="28"/>
        <v>3.2176927328576313E-2</v>
      </c>
    </row>
    <row r="108" spans="1:19" x14ac:dyDescent="0.2">
      <c r="A108" t="s">
        <v>48</v>
      </c>
      <c r="B108">
        <f t="shared" si="16"/>
        <v>1.3202588655051162E-2</v>
      </c>
      <c r="C108">
        <f t="shared" si="17"/>
        <v>1.1526260708593637E-2</v>
      </c>
      <c r="D108">
        <f t="shared" si="18"/>
        <v>0</v>
      </c>
      <c r="E108">
        <f t="shared" si="19"/>
        <v>8.8268368875138864E-2</v>
      </c>
      <c r="F108">
        <f t="shared" si="20"/>
        <v>0.10000944676911998</v>
      </c>
      <c r="G108">
        <f t="shared" si="21"/>
        <v>5.2306684182993829E-3</v>
      </c>
      <c r="H108">
        <f t="shared" si="22"/>
        <v>4.1293363591721815E-3</v>
      </c>
      <c r="I108">
        <f t="shared" si="23"/>
        <v>2.0737052720888957E-4</v>
      </c>
      <c r="J108">
        <f t="shared" si="24"/>
        <v>0</v>
      </c>
      <c r="K108">
        <f t="shared" si="25"/>
        <v>2.0697542984045646E-2</v>
      </c>
      <c r="L108">
        <f t="shared" si="26"/>
        <v>1.7065086598585313E-2</v>
      </c>
      <c r="M108">
        <f t="shared" si="27"/>
        <v>1.2369313713529246E-2</v>
      </c>
      <c r="N108">
        <f t="shared" si="28"/>
        <v>0</v>
      </c>
    </row>
    <row r="109" spans="1:19" x14ac:dyDescent="0.2">
      <c r="A109" t="s">
        <v>49</v>
      </c>
      <c r="B109">
        <f t="shared" si="16"/>
        <v>1.8279570170125409E-2</v>
      </c>
      <c r="C109">
        <f t="shared" si="17"/>
        <v>2.0061736859022872E-3</v>
      </c>
      <c r="D109">
        <f t="shared" si="18"/>
        <v>7.9596243767702121E-2</v>
      </c>
      <c r="E109">
        <f t="shared" si="19"/>
        <v>6.0890630897893318E-3</v>
      </c>
      <c r="F109">
        <f t="shared" si="20"/>
        <v>6.6204098374659983E-3</v>
      </c>
      <c r="G109">
        <f t="shared" si="21"/>
        <v>1.6219591150321495E-3</v>
      </c>
      <c r="H109">
        <f t="shared" si="22"/>
        <v>3.356693232451643E-3</v>
      </c>
      <c r="I109">
        <f t="shared" si="23"/>
        <v>3.7909634427981423E-4</v>
      </c>
      <c r="J109">
        <f t="shared" si="24"/>
        <v>0</v>
      </c>
      <c r="K109">
        <f t="shared" si="25"/>
        <v>9.4475667237651651E-3</v>
      </c>
      <c r="L109">
        <f t="shared" si="26"/>
        <v>3.8441746568362166E-3</v>
      </c>
      <c r="M109">
        <f t="shared" si="27"/>
        <v>1.0111682902646144E-2</v>
      </c>
      <c r="N109">
        <f t="shared" si="28"/>
        <v>1.6264787377262176E-2</v>
      </c>
    </row>
    <row r="110" spans="1:19" x14ac:dyDescent="0.2">
      <c r="A110" t="s">
        <v>50</v>
      </c>
      <c r="B110">
        <f t="shared" si="16"/>
        <v>2.4855972184790041E-2</v>
      </c>
      <c r="C110">
        <f t="shared" si="17"/>
        <v>4.9648628435554655E-3</v>
      </c>
      <c r="D110">
        <f t="shared" si="18"/>
        <v>0</v>
      </c>
      <c r="E110">
        <f t="shared" si="19"/>
        <v>2.3909984447926757E-2</v>
      </c>
      <c r="F110">
        <f t="shared" si="20"/>
        <v>2.804585765563411E-2</v>
      </c>
      <c r="G110">
        <f t="shared" si="21"/>
        <v>0</v>
      </c>
      <c r="H110">
        <f t="shared" si="22"/>
        <v>3.8767895766518763E-3</v>
      </c>
      <c r="I110">
        <f t="shared" si="23"/>
        <v>7.901244080582221E-4</v>
      </c>
      <c r="J110">
        <f t="shared" si="24"/>
        <v>5.6244511476158492E-3</v>
      </c>
      <c r="K110">
        <f t="shared" si="25"/>
        <v>2.9715184489169607E-3</v>
      </c>
      <c r="L110">
        <f t="shared" si="26"/>
        <v>1.0904052468437035E-2</v>
      </c>
      <c r="M110">
        <f t="shared" si="27"/>
        <v>1.1686729387339003E-2</v>
      </c>
      <c r="N110">
        <f t="shared" si="28"/>
        <v>2.3377943993336116E-2</v>
      </c>
    </row>
    <row r="111" spans="1:19" x14ac:dyDescent="0.2">
      <c r="A111" t="s">
        <v>51</v>
      </c>
      <c r="B111">
        <f t="shared" si="16"/>
        <v>9.6334301080435684E-4</v>
      </c>
      <c r="C111">
        <f t="shared" si="17"/>
        <v>3.9235571355218761E-3</v>
      </c>
      <c r="D111">
        <f t="shared" si="18"/>
        <v>5.8368769651872855E-2</v>
      </c>
      <c r="E111">
        <f t="shared" si="19"/>
        <v>3.096384880209174E-4</v>
      </c>
      <c r="F111">
        <f t="shared" si="20"/>
        <v>1.831910045508179E-3</v>
      </c>
      <c r="G111">
        <f t="shared" si="21"/>
        <v>7.3121553927095559E-4</v>
      </c>
      <c r="H111">
        <f t="shared" si="22"/>
        <v>0</v>
      </c>
      <c r="I111">
        <f t="shared" si="23"/>
        <v>1.9400376090715274E-4</v>
      </c>
      <c r="J111">
        <f t="shared" si="24"/>
        <v>3.0779354605688154E-2</v>
      </c>
      <c r="K111">
        <f t="shared" si="25"/>
        <v>0</v>
      </c>
      <c r="L111">
        <f t="shared" si="26"/>
        <v>5.867651552522171E-3</v>
      </c>
      <c r="M111">
        <f>M100/$S$23</f>
        <v>0</v>
      </c>
      <c r="N111">
        <f t="shared" si="28"/>
        <v>0.19018017646676044</v>
      </c>
    </row>
    <row r="112" spans="1:19" x14ac:dyDescent="0.2">
      <c r="A112" t="s">
        <v>52</v>
      </c>
      <c r="B112">
        <f t="shared" si="16"/>
        <v>9.7741714550210902E-4</v>
      </c>
      <c r="C112">
        <f t="shared" si="17"/>
        <v>1.273575053838506E-3</v>
      </c>
      <c r="D112">
        <f t="shared" si="18"/>
        <v>1.6095710428980722E-2</v>
      </c>
      <c r="E112">
        <f t="shared" si="19"/>
        <v>2.0170124368528979E-3</v>
      </c>
      <c r="F112">
        <f t="shared" si="20"/>
        <v>2.0569208645047896E-3</v>
      </c>
      <c r="G112">
        <f t="shared" si="21"/>
        <v>2.0074398311928617E-3</v>
      </c>
      <c r="H112">
        <f t="shared" si="22"/>
        <v>4.772312608870272E-4</v>
      </c>
      <c r="I112">
        <f t="shared" si="23"/>
        <v>0</v>
      </c>
      <c r="J112">
        <f t="shared" si="24"/>
        <v>2.5766545899657007E-2</v>
      </c>
      <c r="K112">
        <f t="shared" si="25"/>
        <v>1.1451353871986029E-3</v>
      </c>
      <c r="L112">
        <f t="shared" si="26"/>
        <v>2.480664745819974E-2</v>
      </c>
      <c r="M112">
        <f t="shared" si="27"/>
        <v>3.5631094375600668E-3</v>
      </c>
      <c r="N112">
        <f t="shared" si="28"/>
        <v>7.1819658699174603E-3</v>
      </c>
    </row>
    <row r="114" spans="1:7" x14ac:dyDescent="0.2">
      <c r="A114" t="s">
        <v>55</v>
      </c>
      <c r="B114" t="s">
        <v>56</v>
      </c>
    </row>
    <row r="115" spans="1:7" x14ac:dyDescent="0.2">
      <c r="B115">
        <f>O93/S12</f>
        <v>3.1113710582492134E-2</v>
      </c>
      <c r="C115">
        <v>0.5</v>
      </c>
      <c r="D115">
        <f>B115/C115</f>
        <v>6.2227421164984267E-2</v>
      </c>
      <c r="G115" t="s">
        <v>57</v>
      </c>
    </row>
    <row r="116" spans="1:7" x14ac:dyDescent="0.2">
      <c r="G116" t="s">
        <v>58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36"/>
  <sheetViews>
    <sheetView topLeftCell="A95" workbookViewId="0">
      <selection activeCell="A327" sqref="A327:P336"/>
    </sheetView>
  </sheetViews>
  <sheetFormatPr baseColWidth="10" defaultColWidth="8.83203125" defaultRowHeight="15" x14ac:dyDescent="0.2"/>
  <cols>
    <col min="1" max="1" width="36.5" bestFit="1" customWidth="1"/>
    <col min="2" max="2" width="26.83203125" customWidth="1"/>
    <col min="3" max="3" width="18.1640625" customWidth="1"/>
    <col min="4" max="4" width="11.1640625" customWidth="1"/>
    <col min="5" max="5" width="12.5" customWidth="1"/>
    <col min="18" max="18" width="18.1640625" customWidth="1"/>
  </cols>
  <sheetData>
    <row r="1" spans="1:19" x14ac:dyDescent="0.2"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64</v>
      </c>
      <c r="P1" t="s">
        <v>41</v>
      </c>
      <c r="R1" t="s">
        <v>63</v>
      </c>
    </row>
    <row r="2" spans="1:19" x14ac:dyDescent="0.2">
      <c r="B2" t="s">
        <v>17</v>
      </c>
      <c r="C2">
        <v>2721</v>
      </c>
      <c r="D2">
        <v>74300</v>
      </c>
      <c r="E2">
        <v>0</v>
      </c>
      <c r="F2">
        <v>19108</v>
      </c>
      <c r="G2">
        <v>1161</v>
      </c>
      <c r="H2">
        <v>33</v>
      </c>
      <c r="I2">
        <v>3413</v>
      </c>
      <c r="J2">
        <v>242</v>
      </c>
      <c r="K2">
        <v>59</v>
      </c>
      <c r="L2">
        <v>463</v>
      </c>
      <c r="M2">
        <v>2371</v>
      </c>
      <c r="N2">
        <v>185</v>
      </c>
      <c r="O2">
        <v>0</v>
      </c>
      <c r="P2">
        <v>130566</v>
      </c>
      <c r="R2">
        <v>6</v>
      </c>
    </row>
    <row r="3" spans="1:19" x14ac:dyDescent="0.2">
      <c r="B3" t="s">
        <v>18</v>
      </c>
      <c r="C3">
        <v>39459</v>
      </c>
      <c r="D3">
        <v>66125</v>
      </c>
      <c r="E3">
        <v>997</v>
      </c>
      <c r="F3">
        <v>20461</v>
      </c>
      <c r="G3">
        <v>19154</v>
      </c>
      <c r="H3">
        <v>137</v>
      </c>
      <c r="I3">
        <v>6706</v>
      </c>
      <c r="J3">
        <v>638</v>
      </c>
      <c r="K3">
        <v>172</v>
      </c>
      <c r="L3">
        <v>2101</v>
      </c>
      <c r="M3">
        <v>2262</v>
      </c>
      <c r="N3">
        <v>127</v>
      </c>
      <c r="O3">
        <v>101</v>
      </c>
      <c r="P3">
        <v>131916</v>
      </c>
      <c r="R3">
        <v>228</v>
      </c>
    </row>
    <row r="4" spans="1:19" x14ac:dyDescent="0.2">
      <c r="B4" t="s">
        <v>19</v>
      </c>
      <c r="C4">
        <v>41599</v>
      </c>
      <c r="D4">
        <v>65084</v>
      </c>
      <c r="E4">
        <v>5263</v>
      </c>
      <c r="F4">
        <v>29473</v>
      </c>
      <c r="G4">
        <v>22219</v>
      </c>
      <c r="H4">
        <v>401</v>
      </c>
      <c r="I4">
        <v>7434</v>
      </c>
      <c r="J4">
        <v>1110</v>
      </c>
      <c r="K4">
        <v>929</v>
      </c>
      <c r="L4">
        <v>5406</v>
      </c>
      <c r="M4">
        <v>3070</v>
      </c>
      <c r="N4">
        <v>168</v>
      </c>
      <c r="O4">
        <v>746</v>
      </c>
      <c r="P4">
        <v>131561</v>
      </c>
      <c r="R4">
        <v>566</v>
      </c>
    </row>
    <row r="5" spans="1:19" x14ac:dyDescent="0.2">
      <c r="B5" t="s">
        <v>20</v>
      </c>
      <c r="C5">
        <v>36754</v>
      </c>
      <c r="D5">
        <v>82980</v>
      </c>
      <c r="E5">
        <v>9763</v>
      </c>
      <c r="F5">
        <v>27913</v>
      </c>
      <c r="G5">
        <v>21004</v>
      </c>
      <c r="H5">
        <v>902</v>
      </c>
      <c r="I5">
        <v>10979</v>
      </c>
      <c r="J5">
        <v>2510</v>
      </c>
      <c r="K5">
        <v>3928</v>
      </c>
      <c r="L5">
        <v>8062</v>
      </c>
      <c r="M5">
        <v>2271</v>
      </c>
      <c r="N5">
        <v>533</v>
      </c>
      <c r="O5">
        <v>2246</v>
      </c>
      <c r="P5">
        <v>148433</v>
      </c>
      <c r="R5">
        <v>3092</v>
      </c>
    </row>
    <row r="6" spans="1:19" x14ac:dyDescent="0.2">
      <c r="B6" t="s">
        <v>21</v>
      </c>
      <c r="C6">
        <v>28859</v>
      </c>
      <c r="D6">
        <v>104868</v>
      </c>
      <c r="E6">
        <v>24123</v>
      </c>
      <c r="F6">
        <v>35399</v>
      </c>
      <c r="G6">
        <v>28269</v>
      </c>
      <c r="H6">
        <v>8522</v>
      </c>
      <c r="I6">
        <v>15686</v>
      </c>
      <c r="J6">
        <v>10212</v>
      </c>
      <c r="K6">
        <v>7816</v>
      </c>
      <c r="L6">
        <v>19156</v>
      </c>
      <c r="M6">
        <v>10559</v>
      </c>
      <c r="N6">
        <v>299</v>
      </c>
      <c r="O6">
        <v>6344</v>
      </c>
      <c r="P6">
        <v>119397</v>
      </c>
      <c r="R6">
        <v>4204</v>
      </c>
    </row>
    <row r="7" spans="1:19" x14ac:dyDescent="0.2">
      <c r="B7" t="s">
        <v>22</v>
      </c>
      <c r="C7">
        <v>130430</v>
      </c>
      <c r="D7">
        <v>209178</v>
      </c>
      <c r="E7">
        <v>36507</v>
      </c>
      <c r="F7">
        <v>130902</v>
      </c>
      <c r="G7">
        <v>133654</v>
      </c>
      <c r="H7">
        <v>38012</v>
      </c>
      <c r="I7">
        <v>50583</v>
      </c>
      <c r="J7">
        <v>131314</v>
      </c>
      <c r="K7">
        <v>28149</v>
      </c>
      <c r="L7">
        <v>61230</v>
      </c>
      <c r="M7">
        <v>17373</v>
      </c>
      <c r="N7">
        <v>10525</v>
      </c>
      <c r="O7">
        <v>7807</v>
      </c>
      <c r="P7">
        <v>127183</v>
      </c>
      <c r="R7">
        <v>5650</v>
      </c>
    </row>
    <row r="8" spans="1:19" x14ac:dyDescent="0.2">
      <c r="B8" t="s">
        <v>23</v>
      </c>
      <c r="C8">
        <v>490123</v>
      </c>
      <c r="D8">
        <v>972487</v>
      </c>
      <c r="E8">
        <v>128647</v>
      </c>
      <c r="F8">
        <v>591125</v>
      </c>
      <c r="G8">
        <v>564898</v>
      </c>
      <c r="H8">
        <v>181454</v>
      </c>
      <c r="I8">
        <v>255696</v>
      </c>
      <c r="J8">
        <v>512796</v>
      </c>
      <c r="K8">
        <v>48758</v>
      </c>
      <c r="L8">
        <v>261234</v>
      </c>
      <c r="M8">
        <v>63539</v>
      </c>
      <c r="N8">
        <v>106116</v>
      </c>
      <c r="O8">
        <v>11180</v>
      </c>
      <c r="P8">
        <v>125267</v>
      </c>
      <c r="R8">
        <v>20092</v>
      </c>
    </row>
    <row r="9" spans="1:19" x14ac:dyDescent="0.2">
      <c r="B9" t="s">
        <v>24</v>
      </c>
      <c r="C9">
        <v>2379284</v>
      </c>
      <c r="D9">
        <v>4822218</v>
      </c>
      <c r="E9">
        <v>682740</v>
      </c>
      <c r="F9">
        <v>3064057</v>
      </c>
      <c r="G9">
        <v>2665131</v>
      </c>
      <c r="H9">
        <v>918758</v>
      </c>
      <c r="I9">
        <v>1409021</v>
      </c>
      <c r="J9">
        <v>2697870</v>
      </c>
      <c r="K9">
        <v>224150</v>
      </c>
      <c r="L9">
        <v>1249236</v>
      </c>
      <c r="M9">
        <v>351626</v>
      </c>
      <c r="N9">
        <v>519573</v>
      </c>
      <c r="O9">
        <v>57951</v>
      </c>
      <c r="P9">
        <v>184404</v>
      </c>
      <c r="R9">
        <v>226328</v>
      </c>
    </row>
    <row r="11" spans="1:19" x14ac:dyDescent="0.2">
      <c r="B11" t="s">
        <v>40</v>
      </c>
    </row>
    <row r="12" spans="1:19" x14ac:dyDescent="0.2">
      <c r="C12" t="s">
        <v>27</v>
      </c>
      <c r="D12" t="s">
        <v>28</v>
      </c>
      <c r="E12" t="s">
        <v>29</v>
      </c>
      <c r="F12" t="s">
        <v>30</v>
      </c>
      <c r="G12" t="s">
        <v>31</v>
      </c>
      <c r="H12" t="s">
        <v>32</v>
      </c>
      <c r="I12" t="s">
        <v>33</v>
      </c>
      <c r="J12" t="s">
        <v>34</v>
      </c>
      <c r="K12" t="s">
        <v>35</v>
      </c>
      <c r="L12" t="s">
        <v>36</v>
      </c>
      <c r="M12" t="s">
        <v>37</v>
      </c>
      <c r="N12" t="s">
        <v>38</v>
      </c>
      <c r="O12" t="s">
        <v>61</v>
      </c>
      <c r="P12" t="s">
        <v>41</v>
      </c>
      <c r="R12" t="s">
        <v>63</v>
      </c>
      <c r="S12" t="s">
        <v>62</v>
      </c>
    </row>
    <row r="13" spans="1:19" x14ac:dyDescent="0.2">
      <c r="A13">
        <f t="shared" ref="A13:A15" si="0">A14/5</f>
        <v>3.2000000000000005E-5</v>
      </c>
      <c r="B13" t="s">
        <v>18</v>
      </c>
      <c r="C13">
        <f t="shared" ref="C13:C19" si="1">C3-$C$2</f>
        <v>36738</v>
      </c>
      <c r="D13">
        <f t="shared" ref="D13:D19" si="2">D3-$D$2</f>
        <v>-8175</v>
      </c>
      <c r="E13">
        <f t="shared" ref="E13:E19" si="3">E3-$E$2</f>
        <v>997</v>
      </c>
      <c r="F13">
        <f t="shared" ref="F13:F19" si="4">F3-$F$2</f>
        <v>1353</v>
      </c>
      <c r="G13">
        <f t="shared" ref="G13:G19" si="5">G3-$G$2</f>
        <v>17993</v>
      </c>
      <c r="H13">
        <f t="shared" ref="H13:H19" si="6">H3-$H$2</f>
        <v>104</v>
      </c>
      <c r="I13">
        <f t="shared" ref="I13:I19" si="7">I3-$I$2</f>
        <v>3293</v>
      </c>
      <c r="J13">
        <f t="shared" ref="J13:J19" si="8">J3-$J$2</f>
        <v>396</v>
      </c>
      <c r="K13">
        <f t="shared" ref="K13:K19" si="9">K3-$K$2</f>
        <v>113</v>
      </c>
      <c r="L13">
        <f t="shared" ref="L13:L19" si="10">L3-$L$2</f>
        <v>1638</v>
      </c>
      <c r="M13">
        <f t="shared" ref="M13:M19" si="11">M3-$M$2</f>
        <v>-109</v>
      </c>
      <c r="N13">
        <f t="shared" ref="N13:N19" si="12">N3-$N$2</f>
        <v>-58</v>
      </c>
      <c r="O13">
        <f t="shared" ref="O13:O19" si="13">O3-$O$2</f>
        <v>101</v>
      </c>
      <c r="P13">
        <v>131916</v>
      </c>
      <c r="R13">
        <f>R3-$R$2</f>
        <v>222</v>
      </c>
      <c r="S13">
        <f>R13+O13</f>
        <v>323</v>
      </c>
    </row>
    <row r="14" spans="1:19" x14ac:dyDescent="0.2">
      <c r="A14">
        <f t="shared" si="0"/>
        <v>1.6000000000000001E-4</v>
      </c>
      <c r="B14" t="s">
        <v>19</v>
      </c>
      <c r="C14">
        <f t="shared" si="1"/>
        <v>38878</v>
      </c>
      <c r="D14">
        <f t="shared" si="2"/>
        <v>-9216</v>
      </c>
      <c r="E14">
        <f t="shared" si="3"/>
        <v>5263</v>
      </c>
      <c r="F14">
        <f t="shared" si="4"/>
        <v>10365</v>
      </c>
      <c r="G14">
        <f t="shared" si="5"/>
        <v>21058</v>
      </c>
      <c r="H14">
        <f t="shared" si="6"/>
        <v>368</v>
      </c>
      <c r="I14">
        <f t="shared" si="7"/>
        <v>4021</v>
      </c>
      <c r="J14">
        <f t="shared" si="8"/>
        <v>868</v>
      </c>
      <c r="K14">
        <f t="shared" si="9"/>
        <v>870</v>
      </c>
      <c r="L14">
        <f t="shared" si="10"/>
        <v>4943</v>
      </c>
      <c r="M14">
        <f t="shared" si="11"/>
        <v>699</v>
      </c>
      <c r="N14">
        <f t="shared" si="12"/>
        <v>-17</v>
      </c>
      <c r="O14">
        <f t="shared" si="13"/>
        <v>746</v>
      </c>
      <c r="P14">
        <v>131561</v>
      </c>
      <c r="R14">
        <f t="shared" ref="R14:R19" si="14">R4-$R$2</f>
        <v>560</v>
      </c>
      <c r="S14">
        <f t="shared" ref="S14:S19" si="15">R14+O14</f>
        <v>1306</v>
      </c>
    </row>
    <row r="15" spans="1:19" x14ac:dyDescent="0.2">
      <c r="A15">
        <f t="shared" si="0"/>
        <v>8.0000000000000004E-4</v>
      </c>
      <c r="B15" t="s">
        <v>20</v>
      </c>
      <c r="C15">
        <f t="shared" si="1"/>
        <v>34033</v>
      </c>
      <c r="D15">
        <f t="shared" si="2"/>
        <v>8680</v>
      </c>
      <c r="E15">
        <f t="shared" si="3"/>
        <v>9763</v>
      </c>
      <c r="F15">
        <f t="shared" si="4"/>
        <v>8805</v>
      </c>
      <c r="G15">
        <f t="shared" si="5"/>
        <v>19843</v>
      </c>
      <c r="H15">
        <f t="shared" si="6"/>
        <v>869</v>
      </c>
      <c r="I15">
        <f t="shared" si="7"/>
        <v>7566</v>
      </c>
      <c r="J15">
        <f t="shared" si="8"/>
        <v>2268</v>
      </c>
      <c r="K15">
        <f t="shared" si="9"/>
        <v>3869</v>
      </c>
      <c r="L15">
        <f t="shared" si="10"/>
        <v>7599</v>
      </c>
      <c r="M15">
        <f t="shared" si="11"/>
        <v>-100</v>
      </c>
      <c r="N15">
        <f t="shared" si="12"/>
        <v>348</v>
      </c>
      <c r="O15">
        <f t="shared" si="13"/>
        <v>2246</v>
      </c>
      <c r="P15">
        <v>148433</v>
      </c>
      <c r="R15">
        <f t="shared" si="14"/>
        <v>3086</v>
      </c>
      <c r="S15">
        <f t="shared" si="15"/>
        <v>5332</v>
      </c>
    </row>
    <row r="16" spans="1:19" x14ac:dyDescent="0.2">
      <c r="A16">
        <f>A17/5</f>
        <v>4.0000000000000001E-3</v>
      </c>
      <c r="B16" t="s">
        <v>21</v>
      </c>
      <c r="C16">
        <f t="shared" si="1"/>
        <v>26138</v>
      </c>
      <c r="D16">
        <f t="shared" si="2"/>
        <v>30568</v>
      </c>
      <c r="E16">
        <f t="shared" si="3"/>
        <v>24123</v>
      </c>
      <c r="F16">
        <f t="shared" si="4"/>
        <v>16291</v>
      </c>
      <c r="G16">
        <f t="shared" si="5"/>
        <v>27108</v>
      </c>
      <c r="H16">
        <f t="shared" si="6"/>
        <v>8489</v>
      </c>
      <c r="I16">
        <f t="shared" si="7"/>
        <v>12273</v>
      </c>
      <c r="J16">
        <f t="shared" si="8"/>
        <v>9970</v>
      </c>
      <c r="K16">
        <f t="shared" si="9"/>
        <v>7757</v>
      </c>
      <c r="L16">
        <f t="shared" si="10"/>
        <v>18693</v>
      </c>
      <c r="M16">
        <f t="shared" si="11"/>
        <v>8188</v>
      </c>
      <c r="N16">
        <f t="shared" si="12"/>
        <v>114</v>
      </c>
      <c r="O16">
        <f t="shared" si="13"/>
        <v>6344</v>
      </c>
      <c r="P16">
        <v>119397</v>
      </c>
      <c r="R16">
        <f t="shared" si="14"/>
        <v>4198</v>
      </c>
      <c r="S16">
        <f t="shared" si="15"/>
        <v>10542</v>
      </c>
    </row>
    <row r="17" spans="1:20" x14ac:dyDescent="0.2">
      <c r="A17">
        <v>0.02</v>
      </c>
      <c r="B17" t="s">
        <v>22</v>
      </c>
      <c r="C17">
        <f t="shared" si="1"/>
        <v>127709</v>
      </c>
      <c r="D17">
        <f t="shared" si="2"/>
        <v>134878</v>
      </c>
      <c r="E17">
        <f t="shared" si="3"/>
        <v>36507</v>
      </c>
      <c r="F17">
        <f t="shared" si="4"/>
        <v>111794</v>
      </c>
      <c r="G17">
        <f t="shared" si="5"/>
        <v>132493</v>
      </c>
      <c r="H17">
        <f t="shared" si="6"/>
        <v>37979</v>
      </c>
      <c r="I17">
        <f t="shared" si="7"/>
        <v>47170</v>
      </c>
      <c r="J17">
        <f t="shared" si="8"/>
        <v>131072</v>
      </c>
      <c r="K17">
        <f t="shared" si="9"/>
        <v>28090</v>
      </c>
      <c r="L17">
        <f t="shared" si="10"/>
        <v>60767</v>
      </c>
      <c r="M17">
        <f t="shared" si="11"/>
        <v>15002</v>
      </c>
      <c r="N17">
        <f t="shared" si="12"/>
        <v>10340</v>
      </c>
      <c r="O17">
        <f t="shared" si="13"/>
        <v>7807</v>
      </c>
      <c r="P17">
        <v>127183</v>
      </c>
      <c r="R17">
        <f t="shared" si="14"/>
        <v>5644</v>
      </c>
      <c r="S17">
        <f t="shared" si="15"/>
        <v>13451</v>
      </c>
    </row>
    <row r="18" spans="1:20" x14ac:dyDescent="0.2">
      <c r="A18">
        <v>0.1</v>
      </c>
      <c r="B18" t="s">
        <v>23</v>
      </c>
      <c r="C18">
        <f t="shared" si="1"/>
        <v>487402</v>
      </c>
      <c r="D18">
        <f t="shared" si="2"/>
        <v>898187</v>
      </c>
      <c r="E18">
        <f t="shared" si="3"/>
        <v>128647</v>
      </c>
      <c r="F18">
        <f t="shared" si="4"/>
        <v>572017</v>
      </c>
      <c r="G18">
        <f t="shared" si="5"/>
        <v>563737</v>
      </c>
      <c r="H18">
        <f t="shared" si="6"/>
        <v>181421</v>
      </c>
      <c r="I18">
        <f t="shared" si="7"/>
        <v>252283</v>
      </c>
      <c r="J18">
        <f t="shared" si="8"/>
        <v>512554</v>
      </c>
      <c r="K18">
        <f t="shared" si="9"/>
        <v>48699</v>
      </c>
      <c r="L18">
        <f t="shared" si="10"/>
        <v>260771</v>
      </c>
      <c r="M18">
        <f t="shared" si="11"/>
        <v>61168</v>
      </c>
      <c r="N18">
        <f t="shared" si="12"/>
        <v>105931</v>
      </c>
      <c r="O18">
        <f t="shared" si="13"/>
        <v>11180</v>
      </c>
      <c r="P18">
        <v>125267</v>
      </c>
      <c r="R18">
        <f t="shared" si="14"/>
        <v>20086</v>
      </c>
      <c r="S18">
        <f t="shared" si="15"/>
        <v>31266</v>
      </c>
    </row>
    <row r="19" spans="1:20" x14ac:dyDescent="0.2">
      <c r="A19">
        <v>0.5</v>
      </c>
      <c r="B19" t="s">
        <v>24</v>
      </c>
      <c r="C19">
        <f t="shared" si="1"/>
        <v>2376563</v>
      </c>
      <c r="D19">
        <f t="shared" si="2"/>
        <v>4747918</v>
      </c>
      <c r="E19">
        <f t="shared" si="3"/>
        <v>682740</v>
      </c>
      <c r="F19">
        <f t="shared" si="4"/>
        <v>3044949</v>
      </c>
      <c r="G19">
        <f t="shared" si="5"/>
        <v>2663970</v>
      </c>
      <c r="H19">
        <f t="shared" si="6"/>
        <v>918725</v>
      </c>
      <c r="I19">
        <f t="shared" si="7"/>
        <v>1405608</v>
      </c>
      <c r="J19">
        <f t="shared" si="8"/>
        <v>2697628</v>
      </c>
      <c r="K19">
        <f t="shared" si="9"/>
        <v>224091</v>
      </c>
      <c r="L19">
        <f t="shared" si="10"/>
        <v>1248773</v>
      </c>
      <c r="M19">
        <f t="shared" si="11"/>
        <v>349255</v>
      </c>
      <c r="N19">
        <f t="shared" si="12"/>
        <v>519388</v>
      </c>
      <c r="O19">
        <f t="shared" si="13"/>
        <v>57951</v>
      </c>
      <c r="P19">
        <v>184404</v>
      </c>
      <c r="R19">
        <f t="shared" si="14"/>
        <v>226322</v>
      </c>
      <c r="S19">
        <f t="shared" si="15"/>
        <v>284273</v>
      </c>
    </row>
    <row r="21" spans="1:20" x14ac:dyDescent="0.2">
      <c r="B21" t="s">
        <v>60</v>
      </c>
    </row>
    <row r="22" spans="1:20" x14ac:dyDescent="0.2">
      <c r="C22" t="s">
        <v>27</v>
      </c>
      <c r="D22" t="s">
        <v>28</v>
      </c>
      <c r="E22" t="s">
        <v>29</v>
      </c>
      <c r="F22" t="s">
        <v>30</v>
      </c>
      <c r="G22" t="s">
        <v>31</v>
      </c>
      <c r="H22" t="s">
        <v>32</v>
      </c>
      <c r="I22" t="s">
        <v>33</v>
      </c>
      <c r="J22" t="s">
        <v>34</v>
      </c>
      <c r="K22" t="s">
        <v>35</v>
      </c>
      <c r="L22" t="s">
        <v>36</v>
      </c>
      <c r="M22" t="s">
        <v>37</v>
      </c>
      <c r="N22" t="s">
        <v>38</v>
      </c>
      <c r="O22" t="s">
        <v>64</v>
      </c>
      <c r="P22" t="s">
        <v>62</v>
      </c>
      <c r="R22" t="s">
        <v>65</v>
      </c>
    </row>
    <row r="23" spans="1:20" x14ac:dyDescent="0.2">
      <c r="A23">
        <f t="shared" ref="A23:A25" si="16">A24/5</f>
        <v>3.2000000000000005E-5</v>
      </c>
      <c r="B23" t="s">
        <v>18</v>
      </c>
      <c r="C23">
        <f t="shared" ref="C23:C29" si="17">C13/P13</f>
        <v>0.27849540616756119</v>
      </c>
      <c r="D23">
        <f>D13/P13</f>
        <v>-6.1971254434640223E-2</v>
      </c>
      <c r="E23">
        <f>E13/P13</f>
        <v>7.5578398374723313E-3</v>
      </c>
      <c r="F23">
        <f>F13/P13</f>
        <v>1.025652688074229E-2</v>
      </c>
      <c r="G23">
        <f>G13/P13</f>
        <v>0.13639740440886625</v>
      </c>
      <c r="H23">
        <f>H13/P13</f>
        <v>7.883804845507747E-4</v>
      </c>
      <c r="I23">
        <f>I13/P13</f>
        <v>2.4962855150247126E-2</v>
      </c>
      <c r="J23">
        <f>J13/P13</f>
        <v>3.0019103065587194E-3</v>
      </c>
      <c r="K23">
        <f>K13/P13</f>
        <v>8.5660571879074565E-4</v>
      </c>
      <c r="L23">
        <f>L13/P13</f>
        <v>1.2416992631674702E-2</v>
      </c>
      <c r="M23">
        <f>M13/P13</f>
        <v>-8.2628339246186967E-4</v>
      </c>
      <c r="N23">
        <f>N13/P13</f>
        <v>-4.3967373176870132E-4</v>
      </c>
      <c r="O23">
        <f>O13/P13</f>
        <v>7.6563873980411772E-4</v>
      </c>
      <c r="P23">
        <f>S13/P13</f>
        <v>2.4485278510567332E-3</v>
      </c>
      <c r="R23" t="s">
        <v>27</v>
      </c>
      <c r="S23" cm="1">
        <f t="array" ref="S23:T23">LINEST(C23:C29,A23:A29,FALSE)</f>
        <v>26.320095614589327</v>
      </c>
      <c r="T23">
        <v>0</v>
      </c>
    </row>
    <row r="24" spans="1:20" x14ac:dyDescent="0.2">
      <c r="A24">
        <f t="shared" si="16"/>
        <v>1.6000000000000001E-4</v>
      </c>
      <c r="B24" t="s">
        <v>19</v>
      </c>
      <c r="C24">
        <f t="shared" si="17"/>
        <v>0.29551310798792957</v>
      </c>
      <c r="D24">
        <f>D14/P14</f>
        <v>-7.0051154977538943E-2</v>
      </c>
      <c r="E24">
        <f t="shared" ref="E24:E28" si="18">E14/P14</f>
        <v>4.0004256580597593E-2</v>
      </c>
      <c r="F24">
        <f t="shared" ref="F24:F28" si="19">F14/P14</f>
        <v>7.8784746239387055E-2</v>
      </c>
      <c r="G24">
        <f t="shared" ref="G24:G29" si="20">G14/P14</f>
        <v>0.16006263254307887</v>
      </c>
      <c r="H24">
        <f t="shared" ref="H24:H29" si="21">H14/P14</f>
        <v>2.7971815355614504E-3</v>
      </c>
      <c r="I24">
        <f t="shared" ref="I24:I29" si="22">I14/P14</f>
        <v>3.0563768898077697E-2</v>
      </c>
      <c r="J24">
        <f t="shared" ref="J24:J29" si="23">J14/P14</f>
        <v>6.597699926269943E-3</v>
      </c>
      <c r="K24">
        <f t="shared" ref="K24:K29" si="24">K14/P14</f>
        <v>6.6129019998327774E-3</v>
      </c>
      <c r="L24">
        <f t="shared" ref="L24:L29" si="25">L14/P14</f>
        <v>3.7571924810544159E-2</v>
      </c>
      <c r="M24">
        <f t="shared" ref="M24:M29" si="26">M14/P14</f>
        <v>5.3131247102104727E-3</v>
      </c>
      <c r="N24">
        <f t="shared" ref="N24:N29" si="27">N14/P14</f>
        <v>-1.2921762528408874E-4</v>
      </c>
      <c r="O24">
        <f t="shared" ref="O24:O29" si="28">O14/P14</f>
        <v>5.670373438937071E-3</v>
      </c>
      <c r="P24">
        <f t="shared" ref="P24:P29" si="29">S14/P14</f>
        <v>9.9269540365305824E-3</v>
      </c>
      <c r="R24" t="s">
        <v>28</v>
      </c>
      <c r="S24" cm="1">
        <f t="array" ref="S24:T24">LINEST(D25:D29,A25:A29,FALSE)</f>
        <v>52.273863647175006</v>
      </c>
      <c r="T24">
        <v>0</v>
      </c>
    </row>
    <row r="25" spans="1:20" x14ac:dyDescent="0.2">
      <c r="A25">
        <f t="shared" si="16"/>
        <v>8.0000000000000004E-4</v>
      </c>
      <c r="B25" t="s">
        <v>20</v>
      </c>
      <c r="C25">
        <f t="shared" si="17"/>
        <v>0.22928189823017792</v>
      </c>
      <c r="D25">
        <f>D15/P15</f>
        <v>5.8477562267150833E-2</v>
      </c>
      <c r="E25">
        <f t="shared" si="18"/>
        <v>6.5773783457856408E-2</v>
      </c>
      <c r="F25">
        <f t="shared" si="19"/>
        <v>5.9319693060168564E-2</v>
      </c>
      <c r="G25">
        <f t="shared" si="20"/>
        <v>0.13368321060680577</v>
      </c>
      <c r="H25">
        <f t="shared" si="21"/>
        <v>5.8544932730592251E-3</v>
      </c>
      <c r="I25">
        <f t="shared" si="22"/>
        <v>5.0972492639776872E-2</v>
      </c>
      <c r="J25">
        <f t="shared" si="23"/>
        <v>1.5279621108513606E-2</v>
      </c>
      <c r="K25">
        <f t="shared" si="24"/>
        <v>2.6065632305484629E-2</v>
      </c>
      <c r="L25">
        <f t="shared" si="25"/>
        <v>5.1194815169133545E-2</v>
      </c>
      <c r="M25">
        <f t="shared" si="26"/>
        <v>-6.7370463441418017E-4</v>
      </c>
      <c r="N25">
        <f t="shared" si="27"/>
        <v>2.3444921277613467E-3</v>
      </c>
      <c r="O25">
        <f t="shared" si="28"/>
        <v>1.5131406088942485E-2</v>
      </c>
      <c r="P25">
        <f t="shared" si="29"/>
        <v>3.5921931106964088E-2</v>
      </c>
      <c r="R25" t="s">
        <v>29</v>
      </c>
      <c r="S25" cm="1">
        <f t="array" ref="S25:T25">LINEST(E23:E29,A23:A29,FALSE)</f>
        <v>7.528372428346124</v>
      </c>
      <c r="T25">
        <v>0</v>
      </c>
    </row>
    <row r="26" spans="1:20" x14ac:dyDescent="0.2">
      <c r="A26">
        <f>A27/5</f>
        <v>4.0000000000000001E-3</v>
      </c>
      <c r="B26" t="s">
        <v>21</v>
      </c>
      <c r="C26">
        <f t="shared" si="17"/>
        <v>0.21891672320075042</v>
      </c>
      <c r="D26">
        <f>D16/P16</f>
        <v>0.25601983299412884</v>
      </c>
      <c r="E26">
        <f t="shared" si="18"/>
        <v>0.20204025226764491</v>
      </c>
      <c r="F26">
        <f t="shared" si="19"/>
        <v>0.13644396425370822</v>
      </c>
      <c r="G26">
        <f t="shared" si="20"/>
        <v>0.22704088042413126</v>
      </c>
      <c r="H26">
        <f t="shared" si="21"/>
        <v>7.1098938834309067E-2</v>
      </c>
      <c r="I26">
        <f t="shared" si="22"/>
        <v>0.1027915274253122</v>
      </c>
      <c r="J26">
        <f t="shared" si="23"/>
        <v>8.3502935584646179E-2</v>
      </c>
      <c r="K26">
        <f t="shared" si="24"/>
        <v>6.4968131527592815E-2</v>
      </c>
      <c r="L26">
        <f t="shared" si="25"/>
        <v>0.15656172265634816</v>
      </c>
      <c r="M26">
        <f t="shared" si="26"/>
        <v>6.8577937469115641E-2</v>
      </c>
      <c r="N26">
        <f t="shared" si="27"/>
        <v>9.5479785924269453E-4</v>
      </c>
      <c r="O26">
        <f t="shared" si="28"/>
        <v>5.313366332487416E-2</v>
      </c>
      <c r="P26">
        <f t="shared" si="29"/>
        <v>8.8293675720495485E-2</v>
      </c>
      <c r="R26" t="s">
        <v>30</v>
      </c>
      <c r="S26" cm="1">
        <f t="array" ref="S26:T26">LINEST(F23:F29,A23:A29,FALSE)</f>
        <v>33.527096151750136</v>
      </c>
      <c r="T26">
        <v>0</v>
      </c>
    </row>
    <row r="27" spans="1:20" x14ac:dyDescent="0.2">
      <c r="A27">
        <v>0.02</v>
      </c>
      <c r="B27" t="s">
        <v>22</v>
      </c>
      <c r="C27">
        <f t="shared" si="17"/>
        <v>1.0041357728627254</v>
      </c>
      <c r="D27">
        <f t="shared" ref="D27:D29" si="30">D17/P17</f>
        <v>1.0605033691609729</v>
      </c>
      <c r="E27">
        <f t="shared" si="18"/>
        <v>0.28704307965687237</v>
      </c>
      <c r="F27">
        <f t="shared" si="19"/>
        <v>0.87900112436410527</v>
      </c>
      <c r="G27">
        <f t="shared" si="20"/>
        <v>1.041750862929794</v>
      </c>
      <c r="H27">
        <f t="shared" si="21"/>
        <v>0.29861695352366274</v>
      </c>
      <c r="I27">
        <f t="shared" si="22"/>
        <v>0.37088290101664528</v>
      </c>
      <c r="J27">
        <f t="shared" si="23"/>
        <v>1.0305779860515949</v>
      </c>
      <c r="K27">
        <f t="shared" si="24"/>
        <v>0.22086285116721574</v>
      </c>
      <c r="L27">
        <f t="shared" si="25"/>
        <v>0.47779184324949087</v>
      </c>
      <c r="M27">
        <f t="shared" si="26"/>
        <v>0.11795601613423178</v>
      </c>
      <c r="N27">
        <f t="shared" si="27"/>
        <v>8.1300173765361722E-2</v>
      </c>
      <c r="O27">
        <f t="shared" si="28"/>
        <v>6.1383989998663346E-2</v>
      </c>
      <c r="P27">
        <f t="shared" si="29"/>
        <v>0.10576099006942752</v>
      </c>
      <c r="R27" t="s">
        <v>31</v>
      </c>
      <c r="S27" cm="1">
        <f t="array" ref="S27:T27">LINEST(G23:G29,A23:A29,FALSE)</f>
        <v>29.549175339129956</v>
      </c>
      <c r="T27">
        <v>0</v>
      </c>
    </row>
    <row r="28" spans="1:20" x14ac:dyDescent="0.2">
      <c r="A28">
        <v>0.1</v>
      </c>
      <c r="B28" t="s">
        <v>23</v>
      </c>
      <c r="C28">
        <f t="shared" si="17"/>
        <v>3.8909050268626215</v>
      </c>
      <c r="D28">
        <f t="shared" si="30"/>
        <v>7.1701804944638257</v>
      </c>
      <c r="E28">
        <f t="shared" si="18"/>
        <v>1.0269823656669355</v>
      </c>
      <c r="F28">
        <f t="shared" si="19"/>
        <v>4.5663822076045566</v>
      </c>
      <c r="G28">
        <f t="shared" si="20"/>
        <v>4.5002833946689869</v>
      </c>
      <c r="H28">
        <f t="shared" si="21"/>
        <v>1.4482744856985479</v>
      </c>
      <c r="I28">
        <f t="shared" si="22"/>
        <v>2.0139621767903759</v>
      </c>
      <c r="J28">
        <f t="shared" si="23"/>
        <v>4.0916921455770474</v>
      </c>
      <c r="K28">
        <f t="shared" si="24"/>
        <v>0.38876160521126873</v>
      </c>
      <c r="L28">
        <f t="shared" si="25"/>
        <v>2.0817214429977566</v>
      </c>
      <c r="M28">
        <f t="shared" si="26"/>
        <v>0.48830098908730951</v>
      </c>
      <c r="N28">
        <f t="shared" si="27"/>
        <v>0.84564170930891613</v>
      </c>
      <c r="O28">
        <f t="shared" si="28"/>
        <v>8.9249363359863332E-2</v>
      </c>
      <c r="P28">
        <f t="shared" si="29"/>
        <v>0.24959486536757486</v>
      </c>
      <c r="R28" t="s">
        <v>32</v>
      </c>
      <c r="S28" cm="1">
        <f t="array" ref="S28:T28">LINEST(H23:H29,A23:A29,FALSE)</f>
        <v>10.145875784531814</v>
      </c>
      <c r="T28">
        <v>0</v>
      </c>
    </row>
    <row r="29" spans="1:20" x14ac:dyDescent="0.2">
      <c r="A29">
        <v>0.5</v>
      </c>
      <c r="B29" t="s">
        <v>24</v>
      </c>
      <c r="C29">
        <f t="shared" si="17"/>
        <v>12.887806121342271</v>
      </c>
      <c r="D29">
        <f t="shared" si="30"/>
        <v>25.747369905208132</v>
      </c>
      <c r="E29">
        <f>E19/P19</f>
        <v>3.7024142643326607</v>
      </c>
      <c r="F29">
        <f>F19/P19</f>
        <v>16.512380425587299</v>
      </c>
      <c r="G29">
        <f t="shared" si="20"/>
        <v>14.446378603501008</v>
      </c>
      <c r="H29">
        <f t="shared" si="21"/>
        <v>4.9821316240428626</v>
      </c>
      <c r="I29">
        <f t="shared" si="22"/>
        <v>7.6224376911563745</v>
      </c>
      <c r="J29">
        <f t="shared" si="23"/>
        <v>14.628901759180929</v>
      </c>
      <c r="K29">
        <f t="shared" si="24"/>
        <v>1.2152176742370013</v>
      </c>
      <c r="L29">
        <f t="shared" si="25"/>
        <v>6.7719409557276418</v>
      </c>
      <c r="M29">
        <f t="shared" si="26"/>
        <v>1.8939665083186916</v>
      </c>
      <c r="N29">
        <f t="shared" si="27"/>
        <v>2.8165766469273987</v>
      </c>
      <c r="O29">
        <f t="shared" si="28"/>
        <v>0.31426107893538102</v>
      </c>
      <c r="P29">
        <f t="shared" si="29"/>
        <v>1.5415771892149845</v>
      </c>
      <c r="R29" t="s">
        <v>33</v>
      </c>
      <c r="S29" cm="1">
        <f t="array" ref="S29:T29">LINEST(I23:I29,A23:A29,FALSE)</f>
        <v>15.438682963409189</v>
      </c>
      <c r="T29">
        <v>0</v>
      </c>
    </row>
    <row r="30" spans="1:20" x14ac:dyDescent="0.2">
      <c r="R30" t="s">
        <v>34</v>
      </c>
      <c r="S30" cm="1">
        <f t="array" ref="S30:T30">LINEST(J23:J29,A23:A29,FALSE)</f>
        <v>29.739183522318395</v>
      </c>
      <c r="T30">
        <v>0</v>
      </c>
    </row>
    <row r="31" spans="1:20" x14ac:dyDescent="0.2">
      <c r="R31" t="s">
        <v>35</v>
      </c>
      <c r="S31" cm="1">
        <f t="array" ref="S31:T31">LINEST(K23:K29,A23:A29,FALSE)</f>
        <v>2.5005468106649071</v>
      </c>
      <c r="T31">
        <v>0</v>
      </c>
    </row>
    <row r="32" spans="1:20" x14ac:dyDescent="0.2">
      <c r="R32" t="s">
        <v>36</v>
      </c>
      <c r="S32" cm="1">
        <f t="array" ref="S32:T32">LINEST(L23:L29,A23:A29,FALSE)</f>
        <v>13.840788753460304</v>
      </c>
      <c r="T32">
        <v>0</v>
      </c>
    </row>
    <row r="33" spans="18:20" x14ac:dyDescent="0.2">
      <c r="R33" t="s">
        <v>37</v>
      </c>
      <c r="S33" cm="1">
        <f t="array" ref="S33:T33">LINEST(M26:M29,A26:A29,FALSE)</f>
        <v>3.8340454700964539</v>
      </c>
      <c r="T33">
        <v>0</v>
      </c>
    </row>
    <row r="34" spans="18:20" x14ac:dyDescent="0.2">
      <c r="R34" t="s">
        <v>38</v>
      </c>
      <c r="S34" cm="1">
        <f t="array" ref="S34:T34">LINEST(N25:N29,A25:A29,FALSE)</f>
        <v>5.7388198874505019</v>
      </c>
      <c r="T34">
        <v>0</v>
      </c>
    </row>
    <row r="35" spans="18:20" x14ac:dyDescent="0.2">
      <c r="R35" t="s">
        <v>66</v>
      </c>
      <c r="S35" cm="1">
        <f t="array" ref="S35:T35">LINEST(P23:P29,A23:A29,FALSE)</f>
        <v>3.0652680191605546</v>
      </c>
      <c r="T35">
        <v>0</v>
      </c>
    </row>
    <row r="97" spans="1:15" x14ac:dyDescent="0.2">
      <c r="A97" t="s">
        <v>26</v>
      </c>
      <c r="B97" t="s">
        <v>53</v>
      </c>
      <c r="C97" t="s">
        <v>28</v>
      </c>
      <c r="D97" t="s">
        <v>29</v>
      </c>
      <c r="E97" t="s">
        <v>30</v>
      </c>
      <c r="F97" t="s">
        <v>31</v>
      </c>
      <c r="G97" t="s">
        <v>32</v>
      </c>
      <c r="H97" t="s">
        <v>33</v>
      </c>
      <c r="I97" t="s">
        <v>34</v>
      </c>
      <c r="J97" t="s">
        <v>35</v>
      </c>
      <c r="K97" t="s">
        <v>36</v>
      </c>
      <c r="L97" t="s">
        <v>37</v>
      </c>
      <c r="M97" t="s">
        <v>38</v>
      </c>
      <c r="N97" t="s">
        <v>68</v>
      </c>
      <c r="O97" t="s">
        <v>41</v>
      </c>
    </row>
    <row r="98" spans="1:15" x14ac:dyDescent="0.2">
      <c r="A98" t="s">
        <v>44</v>
      </c>
      <c r="B98">
        <v>324822</v>
      </c>
      <c r="C98">
        <v>1074944</v>
      </c>
      <c r="D98">
        <v>0</v>
      </c>
      <c r="E98">
        <v>3347464</v>
      </c>
      <c r="F98">
        <v>2969537</v>
      </c>
      <c r="G98">
        <v>65599</v>
      </c>
      <c r="H98">
        <v>26193</v>
      </c>
      <c r="I98">
        <v>48811</v>
      </c>
      <c r="J98">
        <v>1970</v>
      </c>
      <c r="K98">
        <v>274682</v>
      </c>
      <c r="L98">
        <v>55284</v>
      </c>
      <c r="M98">
        <v>6382</v>
      </c>
      <c r="N98">
        <f>M98+I98</f>
        <v>55193</v>
      </c>
      <c r="O98">
        <v>148117</v>
      </c>
    </row>
    <row r="99" spans="1:15" x14ac:dyDescent="0.2">
      <c r="A99" t="s">
        <v>45</v>
      </c>
      <c r="B99">
        <v>53405</v>
      </c>
      <c r="C99">
        <v>148015</v>
      </c>
      <c r="D99">
        <v>142667</v>
      </c>
      <c r="E99">
        <v>378947</v>
      </c>
      <c r="F99">
        <v>346412</v>
      </c>
      <c r="G99">
        <v>0</v>
      </c>
      <c r="H99">
        <v>6587</v>
      </c>
      <c r="I99">
        <v>11436</v>
      </c>
      <c r="J99">
        <v>1963</v>
      </c>
      <c r="K99">
        <v>41167</v>
      </c>
      <c r="L99">
        <v>12392</v>
      </c>
      <c r="M99">
        <v>263</v>
      </c>
      <c r="N99">
        <f t="shared" ref="N99:N106" si="31">M99+I99</f>
        <v>11699</v>
      </c>
      <c r="O99">
        <v>171482</v>
      </c>
    </row>
    <row r="100" spans="1:15" x14ac:dyDescent="0.2">
      <c r="A100" t="s">
        <v>46</v>
      </c>
      <c r="B100">
        <v>66988</v>
      </c>
      <c r="C100">
        <v>37932</v>
      </c>
      <c r="D100">
        <v>0</v>
      </c>
      <c r="E100">
        <v>143586</v>
      </c>
      <c r="F100">
        <v>151873</v>
      </c>
      <c r="G100">
        <v>7073</v>
      </c>
      <c r="H100">
        <v>13520</v>
      </c>
      <c r="I100">
        <v>1192</v>
      </c>
      <c r="J100">
        <v>0</v>
      </c>
      <c r="K100">
        <v>22433</v>
      </c>
      <c r="L100">
        <v>6479</v>
      </c>
      <c r="M100">
        <v>6147</v>
      </c>
      <c r="N100">
        <f t="shared" si="31"/>
        <v>7339</v>
      </c>
      <c r="O100">
        <v>183766</v>
      </c>
    </row>
    <row r="101" spans="1:15" x14ac:dyDescent="0.2">
      <c r="A101" t="s">
        <v>47</v>
      </c>
      <c r="B101">
        <v>78893</v>
      </c>
      <c r="C101">
        <v>69371</v>
      </c>
      <c r="D101">
        <v>0</v>
      </c>
      <c r="E101">
        <v>216820</v>
      </c>
      <c r="F101">
        <v>212729</v>
      </c>
      <c r="G101">
        <v>0</v>
      </c>
      <c r="H101">
        <v>7422</v>
      </c>
      <c r="I101">
        <v>6922</v>
      </c>
      <c r="J101">
        <v>1982</v>
      </c>
      <c r="K101">
        <v>16614</v>
      </c>
      <c r="L101">
        <v>4507</v>
      </c>
      <c r="M101">
        <v>4591</v>
      </c>
      <c r="N101">
        <f t="shared" si="31"/>
        <v>11513</v>
      </c>
      <c r="O101">
        <v>206205</v>
      </c>
    </row>
    <row r="102" spans="1:15" x14ac:dyDescent="0.2">
      <c r="A102" t="s">
        <v>48</v>
      </c>
      <c r="B102">
        <v>62851</v>
      </c>
      <c r="C102">
        <v>109174</v>
      </c>
      <c r="D102">
        <v>0</v>
      </c>
      <c r="E102">
        <v>536215</v>
      </c>
      <c r="F102">
        <v>534247</v>
      </c>
      <c r="G102">
        <v>9607</v>
      </c>
      <c r="H102">
        <v>11560</v>
      </c>
      <c r="I102">
        <v>1117</v>
      </c>
      <c r="J102">
        <v>0</v>
      </c>
      <c r="K102">
        <v>51801</v>
      </c>
      <c r="L102">
        <v>11866</v>
      </c>
      <c r="M102">
        <v>12848</v>
      </c>
      <c r="N102">
        <f t="shared" si="31"/>
        <v>13965</v>
      </c>
      <c r="O102">
        <v>200497</v>
      </c>
    </row>
    <row r="103" spans="1:15" x14ac:dyDescent="0.2">
      <c r="A103" t="s">
        <v>49</v>
      </c>
      <c r="B103">
        <v>87020</v>
      </c>
      <c r="C103">
        <v>19002</v>
      </c>
      <c r="D103">
        <v>108527</v>
      </c>
      <c r="E103">
        <v>36990</v>
      </c>
      <c r="F103">
        <v>35366</v>
      </c>
      <c r="G103">
        <v>2979</v>
      </c>
      <c r="H103">
        <v>9397</v>
      </c>
      <c r="I103">
        <v>2042</v>
      </c>
      <c r="J103">
        <v>0</v>
      </c>
      <c r="K103">
        <v>23645</v>
      </c>
      <c r="L103">
        <v>2673</v>
      </c>
      <c r="M103">
        <v>10503</v>
      </c>
      <c r="N103">
        <f t="shared" si="31"/>
        <v>12545</v>
      </c>
      <c r="O103">
        <v>220724</v>
      </c>
    </row>
    <row r="104" spans="1:15" x14ac:dyDescent="0.2">
      <c r="A104" t="s">
        <v>50</v>
      </c>
      <c r="B104">
        <v>118327</v>
      </c>
      <c r="C104">
        <v>47026</v>
      </c>
      <c r="D104">
        <v>0</v>
      </c>
      <c r="E104">
        <v>145249</v>
      </c>
      <c r="F104">
        <v>149820</v>
      </c>
      <c r="G104">
        <v>0</v>
      </c>
      <c r="H104">
        <v>10853</v>
      </c>
      <c r="I104">
        <v>4256</v>
      </c>
      <c r="J104">
        <v>2538</v>
      </c>
      <c r="K104">
        <v>7437</v>
      </c>
      <c r="L104">
        <v>7582</v>
      </c>
      <c r="M104">
        <v>12139</v>
      </c>
      <c r="N104">
        <f t="shared" si="31"/>
        <v>16395</v>
      </c>
      <c r="O104">
        <v>239167</v>
      </c>
    </row>
    <row r="105" spans="1:15" x14ac:dyDescent="0.2">
      <c r="A105" t="s">
        <v>51</v>
      </c>
      <c r="B105">
        <v>4586</v>
      </c>
      <c r="C105">
        <v>37163</v>
      </c>
      <c r="D105">
        <v>79584</v>
      </c>
      <c r="E105">
        <v>1881</v>
      </c>
      <c r="F105">
        <v>9786</v>
      </c>
      <c r="G105">
        <v>1343</v>
      </c>
      <c r="H105">
        <v>0</v>
      </c>
      <c r="I105">
        <v>1045</v>
      </c>
      <c r="J105">
        <v>13889</v>
      </c>
      <c r="K105">
        <v>0</v>
      </c>
      <c r="L105">
        <v>4080</v>
      </c>
      <c r="M105">
        <v>0</v>
      </c>
      <c r="N105">
        <f t="shared" si="31"/>
        <v>1045</v>
      </c>
      <c r="O105">
        <v>300444</v>
      </c>
    </row>
    <row r="106" spans="1:15" x14ac:dyDescent="0.2">
      <c r="A106" t="s">
        <v>52</v>
      </c>
      <c r="B106">
        <v>4653</v>
      </c>
      <c r="C106">
        <v>12063</v>
      </c>
      <c r="D106">
        <v>21946</v>
      </c>
      <c r="E106">
        <v>12253</v>
      </c>
      <c r="F106">
        <v>10988</v>
      </c>
      <c r="G106">
        <v>3687</v>
      </c>
      <c r="H106">
        <v>1336</v>
      </c>
      <c r="I106">
        <v>0</v>
      </c>
      <c r="J106">
        <v>11627</v>
      </c>
      <c r="K106">
        <v>2866</v>
      </c>
      <c r="L106">
        <v>17249</v>
      </c>
      <c r="M106">
        <v>3701</v>
      </c>
      <c r="N106">
        <f t="shared" si="31"/>
        <v>3701</v>
      </c>
      <c r="O106">
        <v>180243</v>
      </c>
    </row>
    <row r="108" spans="1:15" x14ac:dyDescent="0.2">
      <c r="A108" t="s">
        <v>67</v>
      </c>
      <c r="B108" t="s">
        <v>53</v>
      </c>
      <c r="C108" t="s">
        <v>28</v>
      </c>
      <c r="D108" t="s">
        <v>29</v>
      </c>
      <c r="E108" t="s">
        <v>30</v>
      </c>
      <c r="F108" t="s">
        <v>31</v>
      </c>
      <c r="G108" t="s">
        <v>32</v>
      </c>
      <c r="H108" t="s">
        <v>33</v>
      </c>
      <c r="I108" t="s">
        <v>34</v>
      </c>
      <c r="J108" t="s">
        <v>35</v>
      </c>
      <c r="K108" t="s">
        <v>36</v>
      </c>
      <c r="L108" t="s">
        <v>37</v>
      </c>
      <c r="M108" t="s">
        <v>38</v>
      </c>
      <c r="N108" t="s">
        <v>68</v>
      </c>
    </row>
    <row r="109" spans="1:15" x14ac:dyDescent="0.2">
      <c r="A109" t="s">
        <v>44</v>
      </c>
      <c r="B109">
        <f>B98/O98</f>
        <v>2.1930095802642504</v>
      </c>
      <c r="C109">
        <f>C98/O98</f>
        <v>7.2573978679017266</v>
      </c>
      <c r="D109">
        <f>D98/O98</f>
        <v>0</v>
      </c>
      <c r="E109">
        <f>E98/O98</f>
        <v>22.600133678105824</v>
      </c>
      <c r="F109">
        <f>F98/O98</f>
        <v>20.04858996604036</v>
      </c>
      <c r="G109">
        <f>G98/O98</f>
        <v>0.44288636685863203</v>
      </c>
      <c r="H109">
        <f>H98/O98</f>
        <v>0.17683993059540767</v>
      </c>
      <c r="I109">
        <f>I98/O98</f>
        <v>0.32954353652855511</v>
      </c>
      <c r="J109">
        <f>J98/O98</f>
        <v>1.3300296387315433E-2</v>
      </c>
      <c r="K109">
        <f>K98/O98</f>
        <v>1.8544934072388719</v>
      </c>
      <c r="L109">
        <f>L98/O98</f>
        <v>0.37324547486108955</v>
      </c>
      <c r="M109">
        <f>M98/O98</f>
        <v>4.3087559159313248E-2</v>
      </c>
      <c r="N109">
        <f>N98/O98</f>
        <v>0.3726310956878684</v>
      </c>
    </row>
    <row r="110" spans="1:15" x14ac:dyDescent="0.2">
      <c r="A110" t="s">
        <v>45</v>
      </c>
      <c r="B110">
        <f t="shared" ref="B110:B116" si="32">B99/O99</f>
        <v>0.31143210366102564</v>
      </c>
      <c r="C110">
        <f t="shared" ref="C110:C116" si="33">C99/O99</f>
        <v>0.8631518176834887</v>
      </c>
      <c r="D110">
        <f t="shared" ref="D110:D117" si="34">D99/O99</f>
        <v>0.83196487094855431</v>
      </c>
      <c r="E110">
        <f t="shared" ref="E110:E117" si="35">E99/O99</f>
        <v>2.2098354346228759</v>
      </c>
      <c r="F110">
        <f t="shared" ref="F110:F117" si="36">F99/O99</f>
        <v>2.0201070666309002</v>
      </c>
      <c r="G110">
        <f t="shared" ref="G110:G117" si="37">G99/O99</f>
        <v>0</v>
      </c>
      <c r="H110">
        <f t="shared" ref="H110:H117" si="38">H99/O99</f>
        <v>3.8412194865933454E-2</v>
      </c>
      <c r="I110">
        <f t="shared" ref="I110:I117" si="39">I99/O99</f>
        <v>6.6689215194597681E-2</v>
      </c>
      <c r="J110">
        <f t="shared" ref="J110:J117" si="40">J99/O99</f>
        <v>1.1447265602220641E-2</v>
      </c>
      <c r="K110">
        <f t="shared" ref="K110:K117" si="41">K99/O99</f>
        <v>0.24006601275935666</v>
      </c>
      <c r="L110">
        <f t="shared" ref="L110:L117" si="42">L99/O99</f>
        <v>7.2264144341680173E-2</v>
      </c>
      <c r="M110">
        <f t="shared" ref="M110:M116" si="43">M99/O99</f>
        <v>1.5336886670321084E-3</v>
      </c>
      <c r="N110">
        <f t="shared" ref="N110:N117" si="44">N99/O99</f>
        <v>6.8222903861629797E-2</v>
      </c>
    </row>
    <row r="111" spans="1:15" x14ac:dyDescent="0.2">
      <c r="A111" t="s">
        <v>46</v>
      </c>
      <c r="B111">
        <f t="shared" si="32"/>
        <v>0.36452880293416628</v>
      </c>
      <c r="C111">
        <f t="shared" si="33"/>
        <v>0.20641467953810824</v>
      </c>
      <c r="D111">
        <f t="shared" si="34"/>
        <v>0</v>
      </c>
      <c r="E111">
        <f t="shared" si="35"/>
        <v>0.78135237203835317</v>
      </c>
      <c r="F111">
        <f t="shared" si="36"/>
        <v>0.82644776509256335</v>
      </c>
      <c r="G111">
        <f t="shared" si="37"/>
        <v>3.8489165569256557E-2</v>
      </c>
      <c r="H111">
        <f t="shared" si="38"/>
        <v>7.3571825038364E-2</v>
      </c>
      <c r="I111">
        <f t="shared" si="39"/>
        <v>6.4865100181752885E-3</v>
      </c>
      <c r="J111">
        <f t="shared" si="40"/>
        <v>0</v>
      </c>
      <c r="K111">
        <f t="shared" si="41"/>
        <v>0.12207372419272336</v>
      </c>
      <c r="L111">
        <f t="shared" si="42"/>
        <v>3.5256793966239673E-2</v>
      </c>
      <c r="M111">
        <f t="shared" si="43"/>
        <v>3.3450148558492869E-2</v>
      </c>
      <c r="N111">
        <f t="shared" si="44"/>
        <v>3.9936658576668151E-2</v>
      </c>
    </row>
    <row r="112" spans="1:15" x14ac:dyDescent="0.2">
      <c r="A112" t="s">
        <v>47</v>
      </c>
      <c r="B112">
        <f t="shared" si="32"/>
        <v>0.38259499042215273</v>
      </c>
      <c r="C112">
        <f t="shared" si="33"/>
        <v>0.33641764263718144</v>
      </c>
      <c r="D112">
        <f t="shared" si="34"/>
        <v>0</v>
      </c>
      <c r="E112">
        <f t="shared" si="35"/>
        <v>1.0514778982080939</v>
      </c>
      <c r="F112">
        <f t="shared" si="36"/>
        <v>1.0316384180790961</v>
      </c>
      <c r="G112">
        <f t="shared" si="37"/>
        <v>0</v>
      </c>
      <c r="H112">
        <f t="shared" si="38"/>
        <v>3.5993307630755804E-2</v>
      </c>
      <c r="I112">
        <f t="shared" si="39"/>
        <v>3.3568536165466407E-2</v>
      </c>
      <c r="J112">
        <f t="shared" si="40"/>
        <v>9.6117940884071669E-3</v>
      </c>
      <c r="K112">
        <f t="shared" si="41"/>
        <v>8.0570306248636064E-2</v>
      </c>
      <c r="L112">
        <f t="shared" si="42"/>
        <v>2.1856889988118619E-2</v>
      </c>
      <c r="M112">
        <f t="shared" si="43"/>
        <v>2.226425159428724E-2</v>
      </c>
      <c r="N112">
        <f t="shared" si="44"/>
        <v>5.5832787759753644E-2</v>
      </c>
    </row>
    <row r="113" spans="1:14" x14ac:dyDescent="0.2">
      <c r="A113" t="s">
        <v>48</v>
      </c>
      <c r="B113">
        <f t="shared" si="32"/>
        <v>0.31347601210990689</v>
      </c>
      <c r="C113">
        <f t="shared" si="33"/>
        <v>0.5445168755642229</v>
      </c>
      <c r="D113">
        <f t="shared" si="34"/>
        <v>0</v>
      </c>
      <c r="E113">
        <f t="shared" si="35"/>
        <v>2.674429043826092</v>
      </c>
      <c r="F113">
        <f t="shared" si="36"/>
        <v>2.6646134356125031</v>
      </c>
      <c r="G113">
        <f t="shared" si="37"/>
        <v>4.7915928916642148E-2</v>
      </c>
      <c r="H113">
        <f t="shared" si="38"/>
        <v>5.7656723043237552E-2</v>
      </c>
      <c r="I113">
        <f t="shared" si="39"/>
        <v>5.5711556781398225E-3</v>
      </c>
      <c r="J113">
        <f t="shared" si="40"/>
        <v>0</v>
      </c>
      <c r="K113">
        <f t="shared" si="41"/>
        <v>0.25836296802445924</v>
      </c>
      <c r="L113">
        <f t="shared" si="42"/>
        <v>5.9182930417911492E-2</v>
      </c>
      <c r="M113">
        <f t="shared" si="43"/>
        <v>6.408075931310693E-2</v>
      </c>
      <c r="N113">
        <f t="shared" si="44"/>
        <v>6.9651914991246747E-2</v>
      </c>
    </row>
    <row r="114" spans="1:14" x14ac:dyDescent="0.2">
      <c r="A114" t="s">
        <v>49</v>
      </c>
      <c r="B114">
        <f t="shared" si="32"/>
        <v>0.39424802015186389</v>
      </c>
      <c r="C114">
        <f t="shared" si="33"/>
        <v>8.608941483481633E-2</v>
      </c>
      <c r="D114">
        <f t="shared" si="34"/>
        <v>0.49168645004621153</v>
      </c>
      <c r="E114">
        <f t="shared" si="35"/>
        <v>0.16758485710661278</v>
      </c>
      <c r="F114">
        <f t="shared" si="36"/>
        <v>0.16022725213388667</v>
      </c>
      <c r="G114">
        <f t="shared" si="37"/>
        <v>1.3496493358221126E-2</v>
      </c>
      <c r="H114">
        <f t="shared" si="38"/>
        <v>4.2573530744277922E-2</v>
      </c>
      <c r="I114">
        <f t="shared" si="39"/>
        <v>9.2513727551149852E-3</v>
      </c>
      <c r="J114">
        <f t="shared" si="40"/>
        <v>0</v>
      </c>
      <c r="K114">
        <f t="shared" si="41"/>
        <v>0.10712473496312136</v>
      </c>
      <c r="L114">
        <f t="shared" si="42"/>
        <v>1.2110146608434062E-2</v>
      </c>
      <c r="M114">
        <f t="shared" si="43"/>
        <v>4.7584313441220709E-2</v>
      </c>
      <c r="N114">
        <f t="shared" si="44"/>
        <v>5.6835686196335694E-2</v>
      </c>
    </row>
    <row r="115" spans="1:14" x14ac:dyDescent="0.2">
      <c r="A115" t="s">
        <v>50</v>
      </c>
      <c r="B115">
        <f t="shared" si="32"/>
        <v>0.49474634878557661</v>
      </c>
      <c r="C115">
        <f t="shared" si="33"/>
        <v>0.19662411620332237</v>
      </c>
      <c r="D115">
        <f t="shared" si="34"/>
        <v>0</v>
      </c>
      <c r="E115">
        <f t="shared" si="35"/>
        <v>0.60731204555812468</v>
      </c>
      <c r="F115">
        <f t="shared" si="36"/>
        <v>0.62642421404290727</v>
      </c>
      <c r="G115">
        <f t="shared" si="37"/>
        <v>0</v>
      </c>
      <c r="H115">
        <f t="shared" si="38"/>
        <v>4.5378333967478791E-2</v>
      </c>
      <c r="I115">
        <f t="shared" si="39"/>
        <v>1.7795097149690384E-2</v>
      </c>
      <c r="J115">
        <f t="shared" si="40"/>
        <v>1.0611831899885854E-2</v>
      </c>
      <c r="K115">
        <f t="shared" si="41"/>
        <v>3.1095427044700984E-2</v>
      </c>
      <c r="L115">
        <f t="shared" si="42"/>
        <v>3.1701697976727561E-2</v>
      </c>
      <c r="M115">
        <f t="shared" si="43"/>
        <v>5.075532995772828E-2</v>
      </c>
      <c r="N115">
        <f t="shared" si="44"/>
        <v>6.8550427107418668E-2</v>
      </c>
    </row>
    <row r="116" spans="1:14" x14ac:dyDescent="0.2">
      <c r="A116" t="s">
        <v>51</v>
      </c>
      <c r="B116">
        <f t="shared" si="32"/>
        <v>1.5264075834431708E-2</v>
      </c>
      <c r="C116">
        <f t="shared" si="33"/>
        <v>0.12369360013846174</v>
      </c>
      <c r="D116">
        <f t="shared" si="34"/>
        <v>0.26488796581060031</v>
      </c>
      <c r="E116">
        <f t="shared" si="35"/>
        <v>6.2607341135120023E-3</v>
      </c>
      <c r="F116">
        <f t="shared" si="36"/>
        <v>3.2571793745257017E-2</v>
      </c>
      <c r="G116">
        <f t="shared" si="37"/>
        <v>4.4700509911996915E-3</v>
      </c>
      <c r="H116">
        <f t="shared" si="38"/>
        <v>0</v>
      </c>
      <c r="I116">
        <f t="shared" si="39"/>
        <v>3.4781856186177789E-3</v>
      </c>
      <c r="J116">
        <f t="shared" si="40"/>
        <v>4.6228248858356302E-2</v>
      </c>
      <c r="K116">
        <f t="shared" si="41"/>
        <v>0</v>
      </c>
      <c r="L116">
        <f t="shared" si="42"/>
        <v>1.3579901745416784E-2</v>
      </c>
      <c r="M116">
        <f t="shared" si="43"/>
        <v>0</v>
      </c>
      <c r="N116">
        <f t="shared" si="44"/>
        <v>3.4781856186177789E-3</v>
      </c>
    </row>
    <row r="117" spans="1:14" x14ac:dyDescent="0.2">
      <c r="A117" t="s">
        <v>52</v>
      </c>
      <c r="B117">
        <f>B106/O106</f>
        <v>2.5815149548110053E-2</v>
      </c>
      <c r="C117">
        <f>C106/O106</f>
        <v>6.6926316139877831E-2</v>
      </c>
      <c r="D117">
        <f t="shared" si="34"/>
        <v>0.12175784912590225</v>
      </c>
      <c r="E117">
        <f t="shared" si="35"/>
        <v>6.798044861658982E-2</v>
      </c>
      <c r="F117">
        <f t="shared" si="36"/>
        <v>6.0962145547954705E-2</v>
      </c>
      <c r="G117">
        <f t="shared" si="37"/>
        <v>2.0455718113879594E-2</v>
      </c>
      <c r="H117">
        <f t="shared" si="38"/>
        <v>7.4122157309853918E-3</v>
      </c>
      <c r="I117">
        <f t="shared" si="39"/>
        <v>0</v>
      </c>
      <c r="J117">
        <f t="shared" si="40"/>
        <v>6.4507359509107146E-2</v>
      </c>
      <c r="K117">
        <f t="shared" si="41"/>
        <v>1.59007562013504E-2</v>
      </c>
      <c r="L117">
        <f t="shared" si="42"/>
        <v>9.5698584688448371E-2</v>
      </c>
      <c r="M117">
        <f>M106/O106</f>
        <v>2.0533391033216268E-2</v>
      </c>
      <c r="N117">
        <f t="shared" si="44"/>
        <v>2.0533391033216268E-2</v>
      </c>
    </row>
    <row r="119" spans="1:14" x14ac:dyDescent="0.2">
      <c r="A119" t="s">
        <v>69</v>
      </c>
      <c r="B119" t="s">
        <v>53</v>
      </c>
      <c r="C119" t="s">
        <v>28</v>
      </c>
      <c r="D119" t="s">
        <v>29</v>
      </c>
      <c r="E119" t="s">
        <v>30</v>
      </c>
      <c r="F119" t="s">
        <v>31</v>
      </c>
      <c r="G119" t="s">
        <v>32</v>
      </c>
      <c r="H119" t="s">
        <v>33</v>
      </c>
      <c r="I119" t="s">
        <v>34</v>
      </c>
      <c r="J119" t="s">
        <v>35</v>
      </c>
      <c r="K119" t="s">
        <v>36</v>
      </c>
      <c r="L119" t="s">
        <v>37</v>
      </c>
      <c r="M119" t="s">
        <v>38</v>
      </c>
      <c r="N119" t="s">
        <v>70</v>
      </c>
    </row>
    <row r="120" spans="1:14" x14ac:dyDescent="0.2">
      <c r="A120" t="s">
        <v>44</v>
      </c>
      <c r="B120">
        <f>B109/$S$23</f>
        <v>8.3320729999501103E-2</v>
      </c>
      <c r="C120">
        <f>C109/$S$24</f>
        <v>0.1388341584407437</v>
      </c>
      <c r="D120">
        <f>D109/$S$25</f>
        <v>0</v>
      </c>
      <c r="E120">
        <f>E109/$S$26</f>
        <v>0.67408562840674413</v>
      </c>
      <c r="F120">
        <f>F109/$S$27</f>
        <v>0.67848221603299297</v>
      </c>
      <c r="G120">
        <f>G109/$S$28</f>
        <v>4.3651861728274573E-2</v>
      </c>
      <c r="H120">
        <f>H109/$S$29</f>
        <v>1.1454340439176793E-2</v>
      </c>
      <c r="I120">
        <f>I109/$S$30</f>
        <v>1.108112252917913E-2</v>
      </c>
      <c r="J120">
        <f>J109/$S$31</f>
        <v>5.3189551703608463E-3</v>
      </c>
      <c r="K120">
        <f>K109/$S$32</f>
        <v>0.13398755231888315</v>
      </c>
      <c r="L120">
        <f>L109/$S$33</f>
        <v>9.7350299513192712E-2</v>
      </c>
      <c r="M120">
        <f>M109/$S$34</f>
        <v>7.5080870291008737E-3</v>
      </c>
      <c r="N120">
        <f>N109/$S$35</f>
        <v>0.12156558361572443</v>
      </c>
    </row>
    <row r="121" spans="1:14" x14ac:dyDescent="0.2">
      <c r="A121" t="s">
        <v>45</v>
      </c>
      <c r="B121">
        <f t="shared" ref="B121:B127" si="45">B110/$S$23</f>
        <v>1.1832483750112126E-2</v>
      </c>
      <c r="C121">
        <f t="shared" ref="C121:C128" si="46">C110/$S$24</f>
        <v>1.6512110593343052E-2</v>
      </c>
      <c r="D121">
        <f t="shared" ref="D121:D128" si="47">D110/$S$25</f>
        <v>0.11051058895758231</v>
      </c>
      <c r="E121">
        <f t="shared" ref="E121:E127" si="48">E110/$S$26</f>
        <v>6.5911924630177698E-2</v>
      </c>
      <c r="F121">
        <f t="shared" ref="F121:F128" si="49">F110/$S$27</f>
        <v>6.8364245142090663E-2</v>
      </c>
      <c r="G121">
        <f t="shared" ref="G121:G128" si="50">G110/$S$28</f>
        <v>0</v>
      </c>
      <c r="H121">
        <f t="shared" ref="H121:H128" si="51">H110/$S$29</f>
        <v>2.4880486863402256E-3</v>
      </c>
      <c r="I121">
        <f t="shared" ref="I121:I128" si="52">I110/$S$30</f>
        <v>2.2424696072960229E-3</v>
      </c>
      <c r="J121">
        <f t="shared" ref="J121:J128" si="53">J110/$S$31</f>
        <v>4.5779049419901723E-3</v>
      </c>
      <c r="K121">
        <f t="shared" ref="K121:K128" si="54">K110/$S$32</f>
        <v>1.7344821674222743E-2</v>
      </c>
      <c r="L121">
        <f t="shared" ref="L121:L127" si="55">L110/$S$33</f>
        <v>1.8848014428963517E-2</v>
      </c>
      <c r="M121">
        <f t="shared" ref="M121:M128" si="56">M110/$S$34</f>
        <v>2.6724809231004756E-4</v>
      </c>
      <c r="N121">
        <f t="shared" ref="N121:N128" si="57">N110/$S$35</f>
        <v>2.2256749959604877E-2</v>
      </c>
    </row>
    <row r="122" spans="1:14" x14ac:dyDescent="0.2">
      <c r="A122" t="s">
        <v>46</v>
      </c>
      <c r="B122">
        <f t="shared" si="45"/>
        <v>1.3849828217649279E-2</v>
      </c>
      <c r="C122">
        <f t="shared" si="46"/>
        <v>3.948716722592273E-3</v>
      </c>
      <c r="D122">
        <f t="shared" si="47"/>
        <v>0</v>
      </c>
      <c r="E122">
        <f t="shared" si="48"/>
        <v>2.3305101297821942E-2</v>
      </c>
      <c r="F122">
        <f t="shared" si="49"/>
        <v>2.7968555995474938E-2</v>
      </c>
      <c r="G122">
        <f t="shared" si="50"/>
        <v>3.793577448280642E-3</v>
      </c>
      <c r="H122">
        <f t="shared" si="51"/>
        <v>4.7654210668574915E-3</v>
      </c>
      <c r="I122">
        <f t="shared" si="52"/>
        <v>2.1811325160649923E-4</v>
      </c>
      <c r="J122">
        <f t="shared" si="53"/>
        <v>0</v>
      </c>
      <c r="K122">
        <f t="shared" si="54"/>
        <v>8.8198531432830372E-3</v>
      </c>
      <c r="L122">
        <f t="shared" si="55"/>
        <v>9.1957161805263383E-3</v>
      </c>
      <c r="M122">
        <f t="shared" si="56"/>
        <v>5.8287503728145854E-3</v>
      </c>
      <c r="N122">
        <f t="shared" si="57"/>
        <v>1.302876561756746E-2</v>
      </c>
    </row>
    <row r="123" spans="1:14" x14ac:dyDescent="0.2">
      <c r="A123" t="s">
        <v>47</v>
      </c>
      <c r="B123">
        <f t="shared" si="45"/>
        <v>1.4536231023799126E-2</v>
      </c>
      <c r="C123">
        <f t="shared" si="46"/>
        <v>6.4356758648614291E-3</v>
      </c>
      <c r="D123">
        <f t="shared" si="47"/>
        <v>0</v>
      </c>
      <c r="E123">
        <f t="shared" si="48"/>
        <v>3.1362033068682751E-2</v>
      </c>
      <c r="F123">
        <f t="shared" si="49"/>
        <v>3.4912595909672231E-2</v>
      </c>
      <c r="G123">
        <f t="shared" si="50"/>
        <v>0</v>
      </c>
      <c r="H123">
        <f t="shared" si="51"/>
        <v>2.3313716407068262E-3</v>
      </c>
      <c r="I123">
        <f t="shared" si="52"/>
        <v>1.1287645520017117E-3</v>
      </c>
      <c r="J123">
        <f t="shared" si="53"/>
        <v>3.8438768862124784E-3</v>
      </c>
      <c r="K123">
        <f t="shared" si="54"/>
        <v>5.8212221632595084E-3</v>
      </c>
      <c r="L123">
        <f t="shared" si="55"/>
        <v>5.7007383346365896E-3</v>
      </c>
      <c r="M123">
        <f t="shared" si="56"/>
        <v>3.8795870982070916E-3</v>
      </c>
      <c r="N123">
        <f t="shared" si="57"/>
        <v>1.821465118572041E-2</v>
      </c>
    </row>
    <row r="124" spans="1:14" x14ac:dyDescent="0.2">
      <c r="A124" t="s">
        <v>48</v>
      </c>
      <c r="B124">
        <f t="shared" si="45"/>
        <v>1.1910139564088285E-2</v>
      </c>
      <c r="C124">
        <f t="shared" si="46"/>
        <v>1.0416618125636668E-2</v>
      </c>
      <c r="D124">
        <f t="shared" si="47"/>
        <v>0</v>
      </c>
      <c r="E124">
        <f t="shared" si="48"/>
        <v>7.9769182267414626E-2</v>
      </c>
      <c r="F124">
        <f t="shared" si="49"/>
        <v>9.0175560063225774E-2</v>
      </c>
      <c r="G124">
        <f t="shared" si="50"/>
        <v>4.7227001329637561E-3</v>
      </c>
      <c r="H124">
        <f t="shared" si="51"/>
        <v>3.7345622796898037E-3</v>
      </c>
      <c r="I124">
        <f t="shared" si="52"/>
        <v>1.8733384774867245E-4</v>
      </c>
      <c r="J124">
        <f t="shared" si="53"/>
        <v>0</v>
      </c>
      <c r="K124">
        <f t="shared" si="54"/>
        <v>1.8666780674610507E-2</v>
      </c>
      <c r="L124">
        <f t="shared" si="55"/>
        <v>1.5436157677186499E-2</v>
      </c>
      <c r="M124">
        <f t="shared" si="56"/>
        <v>1.1166191058415516E-2</v>
      </c>
      <c r="N124">
        <f t="shared" si="57"/>
        <v>2.272294447202089E-2</v>
      </c>
    </row>
    <row r="125" spans="1:14" x14ac:dyDescent="0.2">
      <c r="A125" t="s">
        <v>49</v>
      </c>
      <c r="B125">
        <f t="shared" si="45"/>
        <v>1.497897370605792E-2</v>
      </c>
      <c r="C125">
        <f t="shared" si="46"/>
        <v>1.6468921336268739E-3</v>
      </c>
      <c r="D125">
        <f t="shared" si="47"/>
        <v>6.5311121988983215E-2</v>
      </c>
      <c r="E125">
        <f t="shared" si="48"/>
        <v>4.9984900674991724E-3</v>
      </c>
      <c r="F125">
        <f t="shared" si="49"/>
        <v>5.4223933593743525E-3</v>
      </c>
      <c r="G125">
        <f t="shared" si="50"/>
        <v>1.3302442928384351E-3</v>
      </c>
      <c r="H125">
        <f t="shared" si="51"/>
        <v>2.7575882505768345E-3</v>
      </c>
      <c r="I125">
        <f t="shared" si="52"/>
        <v>3.1108361627252133E-4</v>
      </c>
      <c r="J125">
        <f t="shared" si="53"/>
        <v>0</v>
      </c>
      <c r="K125">
        <f t="shared" si="54"/>
        <v>7.7397854176727721E-3</v>
      </c>
      <c r="L125">
        <f t="shared" si="55"/>
        <v>3.1585818955165925E-3</v>
      </c>
      <c r="M125">
        <f t="shared" si="56"/>
        <v>8.2916547956622261E-3</v>
      </c>
      <c r="N125">
        <f t="shared" si="57"/>
        <v>1.8541832505694085E-2</v>
      </c>
    </row>
    <row r="126" spans="1:14" x14ac:dyDescent="0.2">
      <c r="A126" t="s">
        <v>50</v>
      </c>
      <c r="B126">
        <f t="shared" si="45"/>
        <v>1.8797285390989873E-2</v>
      </c>
      <c r="C126">
        <f t="shared" si="46"/>
        <v>3.7614230608712311E-3</v>
      </c>
      <c r="D126">
        <f t="shared" si="47"/>
        <v>0</v>
      </c>
      <c r="E126">
        <f t="shared" si="48"/>
        <v>1.8114066390042032E-2</v>
      </c>
      <c r="F126">
        <f t="shared" si="49"/>
        <v>2.1199380586888205E-2</v>
      </c>
      <c r="G126">
        <f t="shared" si="50"/>
        <v>0</v>
      </c>
      <c r="H126">
        <f t="shared" si="51"/>
        <v>2.9392619872452056E-3</v>
      </c>
      <c r="I126">
        <f t="shared" si="52"/>
        <v>5.9837208161198107E-4</v>
      </c>
      <c r="J126">
        <f t="shared" si="53"/>
        <v>4.243804536922113E-3</v>
      </c>
      <c r="K126">
        <f t="shared" si="54"/>
        <v>2.2466513721573047E-3</v>
      </c>
      <c r="L126">
        <f t="shared" si="55"/>
        <v>8.268472094028147E-3</v>
      </c>
      <c r="M126">
        <f t="shared" si="56"/>
        <v>8.844210299876927E-3</v>
      </c>
      <c r="N126">
        <f t="shared" si="57"/>
        <v>2.2363599750142467E-2</v>
      </c>
    </row>
    <row r="127" spans="1:14" x14ac:dyDescent="0.2">
      <c r="A127" t="s">
        <v>51</v>
      </c>
      <c r="B127">
        <f t="shared" si="45"/>
        <v>5.7993998418344548E-4</v>
      </c>
      <c r="C127">
        <f t="shared" si="46"/>
        <v>2.3662609095309603E-3</v>
      </c>
      <c r="D127">
        <f t="shared" si="47"/>
        <v>3.5185289826156013E-2</v>
      </c>
      <c r="E127">
        <f t="shared" si="48"/>
        <v>1.867365454250707E-4</v>
      </c>
      <c r="F127">
        <f t="shared" si="49"/>
        <v>1.1022911256045923E-3</v>
      </c>
      <c r="G127">
        <f t="shared" si="50"/>
        <v>4.4057813106825495E-4</v>
      </c>
      <c r="H127">
        <f t="shared" si="51"/>
        <v>0</v>
      </c>
      <c r="I127">
        <f t="shared" si="52"/>
        <v>1.1695632517979189E-4</v>
      </c>
      <c r="J127">
        <f t="shared" si="53"/>
        <v>1.8487255931859157E-2</v>
      </c>
      <c r="K127">
        <f t="shared" si="54"/>
        <v>0</v>
      </c>
      <c r="L127">
        <f t="shared" si="55"/>
        <v>3.5419250635739465E-3</v>
      </c>
      <c r="M127">
        <f t="shared" si="56"/>
        <v>0</v>
      </c>
      <c r="N127">
        <f t="shared" si="57"/>
        <v>1.1347084812408361E-3</v>
      </c>
    </row>
    <row r="128" spans="1:14" x14ac:dyDescent="0.2">
      <c r="A128" t="s">
        <v>52</v>
      </c>
      <c r="B128">
        <f>B117/$S$23</f>
        <v>9.8081518874880598E-4</v>
      </c>
      <c r="C128">
        <f t="shared" si="46"/>
        <v>1.2803016932438794E-3</v>
      </c>
      <c r="D128">
        <f t="shared" si="47"/>
        <v>1.6173196834345604E-2</v>
      </c>
      <c r="E128">
        <f>E117/$S$26</f>
        <v>2.0276270962715391E-3</v>
      </c>
      <c r="F128">
        <f t="shared" si="49"/>
        <v>2.0630743446578251E-3</v>
      </c>
      <c r="G128">
        <f t="shared" si="50"/>
        <v>2.016160905997484E-3</v>
      </c>
      <c r="H128">
        <f t="shared" si="51"/>
        <v>4.801067389331646E-4</v>
      </c>
      <c r="I128">
        <f t="shared" si="52"/>
        <v>0</v>
      </c>
      <c r="J128">
        <f t="shared" si="53"/>
        <v>2.5797301307850476E-2</v>
      </c>
      <c r="K128">
        <f t="shared" si="54"/>
        <v>1.1488330964790636E-3</v>
      </c>
      <c r="L128">
        <f>L117/$S$33</f>
        <v>2.496021120115742E-2</v>
      </c>
      <c r="M128">
        <f t="shared" si="56"/>
        <v>3.5779814379813765E-3</v>
      </c>
      <c r="N128">
        <f t="shared" si="57"/>
        <v>6.6987261488603801E-3</v>
      </c>
    </row>
    <row r="131" spans="1:17" x14ac:dyDescent="0.2">
      <c r="A131" t="s">
        <v>0</v>
      </c>
    </row>
    <row r="132" spans="1:17" x14ac:dyDescent="0.2">
      <c r="A132" t="s">
        <v>14</v>
      </c>
      <c r="B132" t="s">
        <v>53</v>
      </c>
      <c r="C132" t="s">
        <v>28</v>
      </c>
      <c r="D132" t="s">
        <v>29</v>
      </c>
      <c r="E132" t="s">
        <v>30</v>
      </c>
      <c r="F132" t="s">
        <v>31</v>
      </c>
      <c r="G132" t="s">
        <v>32</v>
      </c>
      <c r="H132" t="s">
        <v>33</v>
      </c>
      <c r="I132" t="s">
        <v>34</v>
      </c>
      <c r="J132" t="s">
        <v>35</v>
      </c>
      <c r="K132" t="s">
        <v>36</v>
      </c>
      <c r="L132" t="s">
        <v>37</v>
      </c>
      <c r="M132" t="s">
        <v>38</v>
      </c>
      <c r="N132" t="s">
        <v>63</v>
      </c>
      <c r="O132" t="s">
        <v>71</v>
      </c>
      <c r="P132" t="s">
        <v>84</v>
      </c>
      <c r="Q132" t="s">
        <v>85</v>
      </c>
    </row>
    <row r="133" spans="1:17" x14ac:dyDescent="0.2">
      <c r="A133" t="s">
        <v>74</v>
      </c>
      <c r="B133">
        <v>37117</v>
      </c>
      <c r="C133">
        <v>111614</v>
      </c>
      <c r="E133">
        <v>36352</v>
      </c>
      <c r="F133">
        <v>37712</v>
      </c>
      <c r="G133">
        <v>5142</v>
      </c>
      <c r="H133">
        <v>8551</v>
      </c>
      <c r="I133">
        <v>4436</v>
      </c>
      <c r="J133">
        <v>1197</v>
      </c>
      <c r="K133">
        <v>14586</v>
      </c>
      <c r="L133">
        <v>4803</v>
      </c>
      <c r="M133">
        <v>19522</v>
      </c>
      <c r="N133">
        <v>6856</v>
      </c>
      <c r="O133">
        <v>23970</v>
      </c>
      <c r="P133">
        <f>O133+N133</f>
        <v>30826</v>
      </c>
      <c r="Q133">
        <v>142587</v>
      </c>
    </row>
    <row r="134" spans="1:17" x14ac:dyDescent="0.2">
      <c r="A134" t="s">
        <v>75</v>
      </c>
      <c r="B134">
        <v>78214</v>
      </c>
      <c r="C134">
        <v>163301</v>
      </c>
      <c r="D134">
        <v>52918</v>
      </c>
      <c r="E134">
        <v>477377</v>
      </c>
      <c r="F134">
        <v>458346</v>
      </c>
      <c r="G134">
        <v>10653</v>
      </c>
      <c r="H134">
        <v>3877</v>
      </c>
      <c r="I134">
        <v>2523</v>
      </c>
      <c r="J134">
        <v>2886</v>
      </c>
      <c r="K134">
        <v>7395</v>
      </c>
      <c r="L134">
        <v>5596</v>
      </c>
      <c r="M134">
        <v>2728</v>
      </c>
      <c r="N134">
        <v>1973</v>
      </c>
      <c r="O134">
        <v>13923</v>
      </c>
      <c r="P134">
        <f t="shared" ref="P134:P142" si="58">O134+N134</f>
        <v>15896</v>
      </c>
      <c r="Q134">
        <v>343732</v>
      </c>
    </row>
    <row r="135" spans="1:17" x14ac:dyDescent="0.2">
      <c r="A135" t="s">
        <v>76</v>
      </c>
      <c r="B135">
        <v>102527</v>
      </c>
      <c r="C135">
        <v>74665</v>
      </c>
      <c r="D135">
        <v>91041</v>
      </c>
      <c r="E135">
        <v>90562</v>
      </c>
      <c r="F135">
        <v>109719</v>
      </c>
      <c r="G135">
        <v>4614</v>
      </c>
      <c r="H135">
        <v>783</v>
      </c>
      <c r="I135">
        <v>2719</v>
      </c>
      <c r="J135">
        <v>4240</v>
      </c>
      <c r="K135">
        <v>14879</v>
      </c>
      <c r="L135">
        <v>6033</v>
      </c>
      <c r="M135">
        <v>7545</v>
      </c>
      <c r="N135">
        <v>4835</v>
      </c>
      <c r="O135">
        <v>22072</v>
      </c>
      <c r="P135">
        <f t="shared" si="58"/>
        <v>26907</v>
      </c>
      <c r="Q135">
        <v>234381</v>
      </c>
    </row>
    <row r="136" spans="1:17" x14ac:dyDescent="0.2">
      <c r="A136" t="s">
        <v>77</v>
      </c>
      <c r="B136">
        <v>108392</v>
      </c>
      <c r="C136">
        <v>160669</v>
      </c>
      <c r="E136">
        <v>50150</v>
      </c>
      <c r="F136">
        <v>47891</v>
      </c>
      <c r="G136">
        <v>16281</v>
      </c>
      <c r="H136">
        <v>9477</v>
      </c>
      <c r="I136">
        <v>3024</v>
      </c>
      <c r="J136">
        <v>2879</v>
      </c>
      <c r="K136">
        <v>12120</v>
      </c>
      <c r="L136">
        <v>6405</v>
      </c>
      <c r="N136">
        <v>2234</v>
      </c>
      <c r="O136">
        <v>12223</v>
      </c>
      <c r="P136">
        <f t="shared" si="58"/>
        <v>14457</v>
      </c>
      <c r="Q136">
        <v>158595</v>
      </c>
    </row>
    <row r="137" spans="1:17" x14ac:dyDescent="0.2">
      <c r="A137" t="s">
        <v>78</v>
      </c>
      <c r="B137">
        <v>224229</v>
      </c>
      <c r="C137">
        <v>481922</v>
      </c>
      <c r="E137">
        <v>1446654</v>
      </c>
      <c r="F137">
        <v>1370931</v>
      </c>
      <c r="G137">
        <v>2967</v>
      </c>
      <c r="H137">
        <v>12886</v>
      </c>
      <c r="I137">
        <v>4862</v>
      </c>
      <c r="J137">
        <v>1977</v>
      </c>
      <c r="K137">
        <v>26480</v>
      </c>
      <c r="L137">
        <v>9646</v>
      </c>
      <c r="M137">
        <v>2386</v>
      </c>
      <c r="N137">
        <v>1630</v>
      </c>
      <c r="O137">
        <v>14707</v>
      </c>
      <c r="P137">
        <f t="shared" si="58"/>
        <v>16337</v>
      </c>
      <c r="Q137">
        <v>317941</v>
      </c>
    </row>
    <row r="138" spans="1:17" x14ac:dyDescent="0.2">
      <c r="A138" t="s">
        <v>79</v>
      </c>
      <c r="B138">
        <v>60257</v>
      </c>
      <c r="D138">
        <v>114091</v>
      </c>
      <c r="E138">
        <v>118038</v>
      </c>
      <c r="F138">
        <v>128215</v>
      </c>
      <c r="G138">
        <v>7214</v>
      </c>
      <c r="H138">
        <v>4447</v>
      </c>
      <c r="I138">
        <v>7451</v>
      </c>
      <c r="J138">
        <v>1877</v>
      </c>
      <c r="K138">
        <v>8091</v>
      </c>
      <c r="L138">
        <v>10319</v>
      </c>
      <c r="M138">
        <v>661</v>
      </c>
      <c r="N138">
        <v>4075</v>
      </c>
      <c r="O138">
        <v>17219</v>
      </c>
      <c r="P138">
        <f t="shared" si="58"/>
        <v>21294</v>
      </c>
      <c r="Q138">
        <v>166445</v>
      </c>
    </row>
    <row r="139" spans="1:17" x14ac:dyDescent="0.2">
      <c r="A139" t="s">
        <v>80</v>
      </c>
      <c r="B139">
        <v>98733</v>
      </c>
      <c r="C139">
        <v>45310</v>
      </c>
      <c r="D139">
        <v>5232</v>
      </c>
      <c r="E139">
        <v>47380</v>
      </c>
      <c r="F139">
        <v>59636</v>
      </c>
      <c r="G139">
        <v>105</v>
      </c>
      <c r="H139">
        <v>4043</v>
      </c>
      <c r="I139">
        <v>3198</v>
      </c>
      <c r="K139">
        <v>40211</v>
      </c>
      <c r="L139">
        <v>10589</v>
      </c>
      <c r="N139">
        <v>3443</v>
      </c>
      <c r="O139">
        <v>13059</v>
      </c>
      <c r="P139">
        <f t="shared" si="58"/>
        <v>16502</v>
      </c>
      <c r="Q139">
        <v>229017</v>
      </c>
    </row>
    <row r="140" spans="1:17" x14ac:dyDescent="0.2">
      <c r="A140" t="s">
        <v>81</v>
      </c>
      <c r="B140">
        <v>70609</v>
      </c>
      <c r="C140">
        <v>102703</v>
      </c>
      <c r="E140">
        <v>57910</v>
      </c>
      <c r="F140">
        <v>73955</v>
      </c>
      <c r="G140">
        <v>5437</v>
      </c>
      <c r="H140">
        <v>8122</v>
      </c>
      <c r="I140">
        <v>7863</v>
      </c>
      <c r="J140">
        <v>1104</v>
      </c>
      <c r="K140">
        <v>22039</v>
      </c>
      <c r="L140">
        <v>10796</v>
      </c>
      <c r="M140">
        <v>2305</v>
      </c>
      <c r="N140">
        <v>2286</v>
      </c>
      <c r="O140">
        <v>36709</v>
      </c>
      <c r="P140">
        <f t="shared" si="58"/>
        <v>38995</v>
      </c>
      <c r="Q140">
        <v>162651</v>
      </c>
    </row>
    <row r="141" spans="1:17" x14ac:dyDescent="0.2">
      <c r="A141" t="s">
        <v>82</v>
      </c>
      <c r="B141">
        <v>117284</v>
      </c>
      <c r="C141">
        <v>55580</v>
      </c>
      <c r="E141">
        <v>37141</v>
      </c>
      <c r="F141">
        <v>45217</v>
      </c>
      <c r="G141">
        <v>5432</v>
      </c>
      <c r="H141">
        <v>4779</v>
      </c>
      <c r="I141">
        <v>3954</v>
      </c>
      <c r="J141">
        <v>3605</v>
      </c>
      <c r="K141">
        <v>8120</v>
      </c>
      <c r="L141">
        <v>12515</v>
      </c>
      <c r="M141">
        <v>11504</v>
      </c>
      <c r="N141">
        <v>3563</v>
      </c>
      <c r="O141">
        <v>12537</v>
      </c>
      <c r="P141">
        <f t="shared" si="58"/>
        <v>16100</v>
      </c>
      <c r="Q141">
        <v>265099</v>
      </c>
    </row>
    <row r="142" spans="1:17" x14ac:dyDescent="0.2">
      <c r="A142" t="s">
        <v>83</v>
      </c>
      <c r="B142">
        <v>69943</v>
      </c>
      <c r="C142">
        <v>50396</v>
      </c>
      <c r="E142">
        <v>213385</v>
      </c>
      <c r="F142">
        <v>211466</v>
      </c>
      <c r="G142">
        <v>11307</v>
      </c>
      <c r="H142">
        <v>6715</v>
      </c>
      <c r="I142">
        <v>3361</v>
      </c>
      <c r="J142">
        <v>1245</v>
      </c>
      <c r="K142">
        <v>98700</v>
      </c>
      <c r="L142">
        <v>22004</v>
      </c>
      <c r="M142">
        <v>5345</v>
      </c>
      <c r="N142">
        <v>848</v>
      </c>
      <c r="O142">
        <v>8798</v>
      </c>
      <c r="P142">
        <f t="shared" si="58"/>
        <v>9646</v>
      </c>
      <c r="Q142">
        <v>217594</v>
      </c>
    </row>
    <row r="144" spans="1:17" x14ac:dyDescent="0.2">
      <c r="A144" t="s">
        <v>67</v>
      </c>
    </row>
    <row r="146" spans="1:16" x14ac:dyDescent="0.2">
      <c r="A146" t="s">
        <v>14</v>
      </c>
      <c r="B146" t="s">
        <v>53</v>
      </c>
      <c r="C146" t="s">
        <v>28</v>
      </c>
      <c r="D146" t="s">
        <v>29</v>
      </c>
      <c r="E146" t="s">
        <v>30</v>
      </c>
      <c r="F146" t="s">
        <v>31</v>
      </c>
      <c r="G146" t="s">
        <v>32</v>
      </c>
      <c r="H146" t="s">
        <v>33</v>
      </c>
      <c r="I146" t="s">
        <v>34</v>
      </c>
      <c r="J146" t="s">
        <v>35</v>
      </c>
      <c r="K146" t="s">
        <v>36</v>
      </c>
      <c r="L146" t="s">
        <v>37</v>
      </c>
      <c r="M146" t="s">
        <v>38</v>
      </c>
      <c r="N146" t="s">
        <v>63</v>
      </c>
      <c r="O146" t="s">
        <v>71</v>
      </c>
      <c r="P146" t="s">
        <v>84</v>
      </c>
    </row>
    <row r="147" spans="1:16" x14ac:dyDescent="0.2">
      <c r="A147" t="s">
        <v>74</v>
      </c>
      <c r="B147">
        <f>B133/Q133</f>
        <v>0.26031124857104787</v>
      </c>
      <c r="C147">
        <f>C133/Q133</f>
        <v>0.78277823363981291</v>
      </c>
      <c r="D147">
        <f>D133/Q133</f>
        <v>0</v>
      </c>
      <c r="E147">
        <f>E133/Q133</f>
        <v>0.25494610308092602</v>
      </c>
      <c r="F147">
        <f>F133/Q133</f>
        <v>0.26448413950780925</v>
      </c>
      <c r="G147">
        <f>G133/Q133</f>
        <v>3.6062193608112941E-2</v>
      </c>
      <c r="H147">
        <f>H133/Q133</f>
        <v>5.9970404034028348E-2</v>
      </c>
      <c r="I147">
        <f>I133/Q133</f>
        <v>3.1110830580627968E-2</v>
      </c>
      <c r="J147">
        <f>J133/Q133</f>
        <v>8.3948747080729667E-3</v>
      </c>
      <c r="K147">
        <f>K133/Q133</f>
        <v>0.1022954406783227</v>
      </c>
      <c r="L147">
        <f>L133/Q133</f>
        <v>3.3684697763470724E-2</v>
      </c>
      <c r="M147">
        <f>M133/Q133</f>
        <v>0.13691290229824599</v>
      </c>
      <c r="N147">
        <f>N133/Q133</f>
        <v>4.8082924810817253E-2</v>
      </c>
      <c r="O147">
        <f>O133/Q133</f>
        <v>0.16810789202381704</v>
      </c>
      <c r="P147">
        <f>P133/Q133</f>
        <v>0.21619081683463429</v>
      </c>
    </row>
    <row r="148" spans="1:16" x14ac:dyDescent="0.2">
      <c r="A148" t="s">
        <v>75</v>
      </c>
      <c r="B148">
        <f t="shared" ref="B148:B155" si="59">B134/Q134</f>
        <v>0.22754355137141727</v>
      </c>
      <c r="C148">
        <f t="shared" ref="C148:C156" si="60">C134/Q134</f>
        <v>0.47508233158390839</v>
      </c>
      <c r="D148">
        <f t="shared" ref="D148:D156" si="61">D134/Q134</f>
        <v>0.15395133417895338</v>
      </c>
      <c r="E148">
        <f t="shared" ref="E148:E156" si="62">E134/Q134</f>
        <v>1.3888058138317061</v>
      </c>
      <c r="F148">
        <f t="shared" ref="F148:F156" si="63">F134/Q134</f>
        <v>1.3334400055857469</v>
      </c>
      <c r="G148">
        <f t="shared" ref="G148:G156" si="64">G134/Q134</f>
        <v>3.0992168317177337E-2</v>
      </c>
      <c r="H148">
        <f t="shared" ref="H148:H156" si="65">H134/Q134</f>
        <v>1.1279136071125179E-2</v>
      </c>
      <c r="I148">
        <f t="shared" ref="I148:I156" si="66">I134/Q134</f>
        <v>7.3400207138119228E-3</v>
      </c>
      <c r="J148">
        <f t="shared" ref="J148:J156" si="67">J134/Q134</f>
        <v>8.3960760127075752E-3</v>
      </c>
      <c r="K148">
        <f t="shared" ref="K148:K156" si="68">K134/Q134</f>
        <v>2.1513853816345293E-2</v>
      </c>
      <c r="L148">
        <f t="shared" ref="L148:L156" si="69">L134/Q134</f>
        <v>1.6280125213829377E-2</v>
      </c>
      <c r="M148">
        <f t="shared" ref="M148:M156" si="70">M134/Q134</f>
        <v>7.9364155795794405E-3</v>
      </c>
      <c r="N148">
        <f t="shared" ref="N148:N156" si="71">N134/Q134</f>
        <v>5.7399369276063912E-3</v>
      </c>
      <c r="O148">
        <f t="shared" ref="O148:O156" si="72">O134/Q134</f>
        <v>4.0505393736981136E-2</v>
      </c>
      <c r="P148">
        <f t="shared" ref="P148:P156" si="73">P134/Q134</f>
        <v>4.6245330664587525E-2</v>
      </c>
    </row>
    <row r="149" spans="1:16" x14ac:dyDescent="0.2">
      <c r="A149" t="s">
        <v>76</v>
      </c>
      <c r="B149">
        <f t="shared" si="59"/>
        <v>0.43743733493755893</v>
      </c>
      <c r="C149">
        <f t="shared" si="60"/>
        <v>0.31856251146637315</v>
      </c>
      <c r="D149">
        <f t="shared" si="61"/>
        <v>0.38843165614960257</v>
      </c>
      <c r="E149">
        <f t="shared" si="62"/>
        <v>0.38638797513450324</v>
      </c>
      <c r="F149">
        <f t="shared" si="63"/>
        <v>0.46812241606614868</v>
      </c>
      <c r="G149">
        <f t="shared" si="64"/>
        <v>1.968589604106135E-2</v>
      </c>
      <c r="H149">
        <f t="shared" si="65"/>
        <v>3.3407144777093706E-3</v>
      </c>
      <c r="I149">
        <f t="shared" si="66"/>
        <v>1.160076968696268E-2</v>
      </c>
      <c r="J149">
        <f t="shared" si="67"/>
        <v>1.8090203557455595E-2</v>
      </c>
      <c r="K149">
        <f t="shared" si="68"/>
        <v>6.3482108191363629E-2</v>
      </c>
      <c r="L149">
        <f t="shared" si="69"/>
        <v>2.5740141052389059E-2</v>
      </c>
      <c r="M149">
        <f t="shared" si="70"/>
        <v>3.2191175905896811E-2</v>
      </c>
      <c r="N149">
        <f t="shared" si="71"/>
        <v>2.0628805235919295E-2</v>
      </c>
      <c r="O149">
        <f t="shared" si="72"/>
        <v>9.4171455877396198E-2</v>
      </c>
      <c r="P149">
        <f t="shared" si="73"/>
        <v>0.1148002611133155</v>
      </c>
    </row>
    <row r="150" spans="1:16" x14ac:dyDescent="0.2">
      <c r="A150" t="s">
        <v>77</v>
      </c>
      <c r="B150">
        <f t="shared" si="59"/>
        <v>0.68345155900249066</v>
      </c>
      <c r="C150">
        <f t="shared" si="60"/>
        <v>1.0130773353510514</v>
      </c>
      <c r="D150">
        <f t="shared" si="61"/>
        <v>0</v>
      </c>
      <c r="E150">
        <f t="shared" si="62"/>
        <v>0.31621425643935813</v>
      </c>
      <c r="F150">
        <f t="shared" si="63"/>
        <v>0.30197042781928812</v>
      </c>
      <c r="G150">
        <f t="shared" si="64"/>
        <v>0.10265771304265582</v>
      </c>
      <c r="H150">
        <f t="shared" si="65"/>
        <v>5.975598221885936E-2</v>
      </c>
      <c r="I150">
        <f t="shared" si="66"/>
        <v>1.9067435921687317E-2</v>
      </c>
      <c r="J150">
        <f t="shared" si="67"/>
        <v>1.8153157413537627E-2</v>
      </c>
      <c r="K150">
        <f t="shared" si="68"/>
        <v>7.6421072543270602E-2</v>
      </c>
      <c r="L150">
        <f t="shared" si="69"/>
        <v>4.0385888584129385E-2</v>
      </c>
      <c r="M150">
        <f t="shared" si="70"/>
        <v>0</v>
      </c>
      <c r="N150">
        <f t="shared" si="71"/>
        <v>1.408619439452694E-2</v>
      </c>
      <c r="O150">
        <f t="shared" si="72"/>
        <v>7.7070525552507957E-2</v>
      </c>
      <c r="P150">
        <f t="shared" si="73"/>
        <v>9.1156719947034906E-2</v>
      </c>
    </row>
    <row r="151" spans="1:16" x14ac:dyDescent="0.2">
      <c r="A151" t="s">
        <v>78</v>
      </c>
      <c r="B151">
        <f t="shared" si="59"/>
        <v>0.70525349042746921</v>
      </c>
      <c r="C151">
        <f t="shared" si="60"/>
        <v>1.5157592131873523</v>
      </c>
      <c r="D151">
        <f t="shared" si="61"/>
        <v>0</v>
      </c>
      <c r="E151">
        <f t="shared" si="62"/>
        <v>4.5500706105849824</v>
      </c>
      <c r="F151">
        <f t="shared" si="63"/>
        <v>4.311903780890165</v>
      </c>
      <c r="G151">
        <f t="shared" si="64"/>
        <v>9.3319200732211328E-3</v>
      </c>
      <c r="H151">
        <f t="shared" si="65"/>
        <v>4.0529532208806035E-2</v>
      </c>
      <c r="I151">
        <f t="shared" si="66"/>
        <v>1.529214539804555E-2</v>
      </c>
      <c r="J151">
        <f t="shared" si="67"/>
        <v>6.2181348111756581E-3</v>
      </c>
      <c r="K151">
        <f t="shared" si="68"/>
        <v>8.3285892665620351E-2</v>
      </c>
      <c r="L151">
        <f t="shared" si="69"/>
        <v>3.0338962260293575E-2</v>
      </c>
      <c r="M151">
        <f t="shared" si="70"/>
        <v>7.5045370052934353E-3</v>
      </c>
      <c r="N151">
        <f t="shared" si="71"/>
        <v>5.126737350640528E-3</v>
      </c>
      <c r="O151">
        <f t="shared" si="72"/>
        <v>4.6257009948386649E-2</v>
      </c>
      <c r="P151">
        <f t="shared" si="73"/>
        <v>5.1383747299027178E-2</v>
      </c>
    </row>
    <row r="152" spans="1:16" x14ac:dyDescent="0.2">
      <c r="A152" t="s">
        <v>79</v>
      </c>
      <c r="B152">
        <f t="shared" si="59"/>
        <v>0.36202349124335365</v>
      </c>
      <c r="C152">
        <f t="shared" si="60"/>
        <v>0</v>
      </c>
      <c r="D152">
        <f t="shared" si="61"/>
        <v>0.68545765868605246</v>
      </c>
      <c r="E152">
        <f t="shared" si="62"/>
        <v>0.70917119769293158</v>
      </c>
      <c r="F152">
        <f t="shared" si="63"/>
        <v>0.77031451830935149</v>
      </c>
      <c r="G152">
        <f t="shared" si="64"/>
        <v>4.3341644387034757E-2</v>
      </c>
      <c r="H152">
        <f t="shared" si="65"/>
        <v>2.6717534320646458E-2</v>
      </c>
      <c r="I152">
        <f t="shared" si="66"/>
        <v>4.4765538165760461E-2</v>
      </c>
      <c r="J152">
        <f t="shared" si="67"/>
        <v>1.1276998407882483E-2</v>
      </c>
      <c r="K152">
        <f t="shared" si="68"/>
        <v>4.8610652167382619E-2</v>
      </c>
      <c r="L152">
        <f t="shared" si="69"/>
        <v>6.1996455285529752E-2</v>
      </c>
      <c r="M152">
        <f t="shared" si="70"/>
        <v>3.9712818048003844E-3</v>
      </c>
      <c r="N152">
        <f t="shared" si="71"/>
        <v>2.4482561807203582E-2</v>
      </c>
      <c r="O152">
        <f t="shared" si="72"/>
        <v>0.10345159061551865</v>
      </c>
      <c r="P152">
        <f t="shared" si="73"/>
        <v>0.12793415242272221</v>
      </c>
    </row>
    <row r="153" spans="1:16" x14ac:dyDescent="0.2">
      <c r="A153" t="s">
        <v>80</v>
      </c>
      <c r="B153">
        <f t="shared" si="59"/>
        <v>0.43111646733648595</v>
      </c>
      <c r="C153">
        <f t="shared" si="60"/>
        <v>0.19784557478265805</v>
      </c>
      <c r="D153">
        <f t="shared" si="61"/>
        <v>2.2845465620456123E-2</v>
      </c>
      <c r="E153">
        <f t="shared" si="62"/>
        <v>0.20688420510267796</v>
      </c>
      <c r="F153">
        <f t="shared" si="63"/>
        <v>0.2603998829781195</v>
      </c>
      <c r="G153">
        <f t="shared" si="64"/>
        <v>4.5848124811695201E-4</v>
      </c>
      <c r="H153">
        <f t="shared" si="65"/>
        <v>1.7653711296541304E-2</v>
      </c>
      <c r="I153">
        <f t="shared" si="66"/>
        <v>1.3964028871219168E-2</v>
      </c>
      <c r="J153">
        <f t="shared" si="67"/>
        <v>0</v>
      </c>
      <c r="K153">
        <f t="shared" si="68"/>
        <v>0.17558085207648341</v>
      </c>
      <c r="L153">
        <f t="shared" si="69"/>
        <v>4.6236742250575287E-2</v>
      </c>
      <c r="M153">
        <f t="shared" si="70"/>
        <v>0</v>
      </c>
      <c r="N153">
        <f t="shared" si="71"/>
        <v>1.5033818450158722E-2</v>
      </c>
      <c r="O153">
        <f t="shared" si="72"/>
        <v>5.7021967801516915E-2</v>
      </c>
      <c r="P153">
        <f t="shared" si="73"/>
        <v>7.2055786251675635E-2</v>
      </c>
    </row>
    <row r="154" spans="1:16" x14ac:dyDescent="0.2">
      <c r="A154" t="s">
        <v>81</v>
      </c>
      <c r="B154">
        <f t="shared" si="59"/>
        <v>0.43411353142618242</v>
      </c>
      <c r="C154">
        <f t="shared" si="60"/>
        <v>0.63143171575950963</v>
      </c>
      <c r="D154">
        <f t="shared" si="61"/>
        <v>0</v>
      </c>
      <c r="E154">
        <f t="shared" si="62"/>
        <v>0.35603838894319739</v>
      </c>
      <c r="F154">
        <f t="shared" si="63"/>
        <v>0.45468518484362225</v>
      </c>
      <c r="G154">
        <f t="shared" si="64"/>
        <v>3.3427399770059818E-2</v>
      </c>
      <c r="H154">
        <f t="shared" si="65"/>
        <v>4.9935137195590562E-2</v>
      </c>
      <c r="I154">
        <f t="shared" si="66"/>
        <v>4.8342770717671582E-2</v>
      </c>
      <c r="J154">
        <f t="shared" si="67"/>
        <v>6.7875389637936439E-3</v>
      </c>
      <c r="K154">
        <f t="shared" si="68"/>
        <v>0.13549870581797838</v>
      </c>
      <c r="L154">
        <f t="shared" si="69"/>
        <v>6.6375245156808135E-2</v>
      </c>
      <c r="M154">
        <f t="shared" si="70"/>
        <v>1.4171446840166984E-2</v>
      </c>
      <c r="N154">
        <f t="shared" si="71"/>
        <v>1.4054632310898795E-2</v>
      </c>
      <c r="O154">
        <f t="shared" si="72"/>
        <v>0.22569181867925805</v>
      </c>
      <c r="P154">
        <f t="shared" si="73"/>
        <v>0.23974645099015685</v>
      </c>
    </row>
    <row r="155" spans="1:16" x14ac:dyDescent="0.2">
      <c r="A155" t="s">
        <v>82</v>
      </c>
      <c r="B155">
        <f t="shared" si="59"/>
        <v>0.44241585219106822</v>
      </c>
      <c r="C155">
        <f t="shared" si="60"/>
        <v>0.20965752417021566</v>
      </c>
      <c r="D155">
        <f t="shared" si="61"/>
        <v>0</v>
      </c>
      <c r="E155">
        <f t="shared" si="62"/>
        <v>0.14010237684789456</v>
      </c>
      <c r="F155">
        <f t="shared" si="63"/>
        <v>0.17056646762153008</v>
      </c>
      <c r="G155">
        <f t="shared" si="64"/>
        <v>2.0490458281623092E-2</v>
      </c>
      <c r="H155">
        <f t="shared" si="65"/>
        <v>1.8027227564042111E-2</v>
      </c>
      <c r="I155">
        <f t="shared" si="66"/>
        <v>1.491518262988544E-2</v>
      </c>
      <c r="J155">
        <f t="shared" si="67"/>
        <v>1.3598693318345222E-2</v>
      </c>
      <c r="K155">
        <f t="shared" si="68"/>
        <v>3.06300665034572E-2</v>
      </c>
      <c r="L155">
        <f t="shared" si="69"/>
        <v>4.7208778607237295E-2</v>
      </c>
      <c r="M155">
        <f t="shared" si="70"/>
        <v>4.3395108997016207E-2</v>
      </c>
      <c r="N155">
        <f t="shared" si="71"/>
        <v>1.3440261939879064E-2</v>
      </c>
      <c r="O155">
        <f t="shared" si="72"/>
        <v>4.7291766472148139E-2</v>
      </c>
      <c r="P155">
        <f t="shared" si="73"/>
        <v>6.0732028412027204E-2</v>
      </c>
    </row>
    <row r="156" spans="1:16" x14ac:dyDescent="0.2">
      <c r="A156" t="s">
        <v>83</v>
      </c>
      <c r="B156">
        <f>B142/Q142</f>
        <v>0.32143809112383614</v>
      </c>
      <c r="C156">
        <f t="shared" si="60"/>
        <v>0.23160565089110913</v>
      </c>
      <c r="D156">
        <f t="shared" si="61"/>
        <v>0</v>
      </c>
      <c r="E156">
        <f t="shared" si="62"/>
        <v>0.98065663575282402</v>
      </c>
      <c r="F156">
        <f t="shared" si="63"/>
        <v>0.97183745875345828</v>
      </c>
      <c r="G156">
        <f t="shared" si="64"/>
        <v>5.1963749000431998E-2</v>
      </c>
      <c r="H156">
        <f t="shared" si="65"/>
        <v>3.0860225925347207E-2</v>
      </c>
      <c r="I156">
        <f t="shared" si="66"/>
        <v>1.5446197965017418E-2</v>
      </c>
      <c r="J156">
        <f t="shared" si="67"/>
        <v>5.7216651194426319E-3</v>
      </c>
      <c r="K156">
        <f t="shared" si="68"/>
        <v>0.45359706609557249</v>
      </c>
      <c r="L156">
        <f t="shared" si="69"/>
        <v>0.10112411187808487</v>
      </c>
      <c r="M156">
        <f t="shared" si="70"/>
        <v>2.4564096436482625E-2</v>
      </c>
      <c r="N156">
        <f t="shared" si="71"/>
        <v>3.8971662821585154E-3</v>
      </c>
      <c r="O156">
        <f t="shared" si="72"/>
        <v>4.0433100177394599E-2</v>
      </c>
      <c r="P156">
        <f t="shared" si="73"/>
        <v>4.4330266459553111E-2</v>
      </c>
    </row>
    <row r="158" spans="1:16" x14ac:dyDescent="0.2">
      <c r="A158" t="s">
        <v>69</v>
      </c>
    </row>
    <row r="159" spans="1:16" x14ac:dyDescent="0.2">
      <c r="A159" t="s">
        <v>14</v>
      </c>
      <c r="B159" t="s">
        <v>53</v>
      </c>
      <c r="C159" t="s">
        <v>28</v>
      </c>
      <c r="D159" t="s">
        <v>29</v>
      </c>
      <c r="E159" t="s">
        <v>30</v>
      </c>
      <c r="F159" t="s">
        <v>31</v>
      </c>
      <c r="G159" t="s">
        <v>32</v>
      </c>
      <c r="H159" t="s">
        <v>33</v>
      </c>
      <c r="I159" t="s">
        <v>34</v>
      </c>
      <c r="J159" t="s">
        <v>35</v>
      </c>
      <c r="K159" t="s">
        <v>36</v>
      </c>
      <c r="L159" t="s">
        <v>37</v>
      </c>
      <c r="M159" t="s">
        <v>38</v>
      </c>
      <c r="N159" t="s">
        <v>63</v>
      </c>
      <c r="O159" t="s">
        <v>71</v>
      </c>
      <c r="P159" t="s">
        <v>84</v>
      </c>
    </row>
    <row r="160" spans="1:16" x14ac:dyDescent="0.2">
      <c r="A160" t="s">
        <v>74</v>
      </c>
      <c r="B160">
        <f>B147/$S$23</f>
        <v>9.8902090776127865E-3</v>
      </c>
      <c r="C160">
        <f>C147/$S$24</f>
        <v>1.4974562410829489E-2</v>
      </c>
      <c r="D160">
        <f>D147/$S$25</f>
        <v>0</v>
      </c>
      <c r="E160">
        <f>E147/$S$26</f>
        <v>7.6041808669319449E-3</v>
      </c>
      <c r="F160">
        <f>F147/$S$27</f>
        <v>8.9506436803185822E-3</v>
      </c>
      <c r="G160">
        <f>G147/$S$28</f>
        <v>3.5543697137602054E-3</v>
      </c>
      <c r="H160">
        <f>H147/$S$29</f>
        <v>3.8844248681161862E-3</v>
      </c>
      <c r="I160">
        <f>I147/$S$30</f>
        <v>1.046122552667937E-3</v>
      </c>
      <c r="J160">
        <f>J147/$S$31</f>
        <v>3.3572155787160531E-3</v>
      </c>
      <c r="K160">
        <f>K147/$S$32</f>
        <v>7.3908678544601049E-3</v>
      </c>
      <c r="L160">
        <f>L147/$S$33</f>
        <v>8.7856803019666085E-3</v>
      </c>
      <c r="M160">
        <f>M147/$S$34</f>
        <v>2.3857326938878751E-2</v>
      </c>
      <c r="P160">
        <f>P147/$S$35</f>
        <v>7.0529172484512362E-2</v>
      </c>
    </row>
    <row r="161" spans="1:16" x14ac:dyDescent="0.2">
      <c r="A161" t="s">
        <v>75</v>
      </c>
      <c r="B161">
        <f t="shared" ref="B161:B168" si="74">B148/$S$23</f>
        <v>8.6452403024436207E-3</v>
      </c>
      <c r="C161">
        <f t="shared" ref="C161:C169" si="75">C148/$S$24</f>
        <v>9.0883339863779677E-3</v>
      </c>
      <c r="D161">
        <f t="shared" ref="D161:D169" si="76">D148/$S$25</f>
        <v>2.0449484353256723E-2</v>
      </c>
      <c r="E161">
        <f t="shared" ref="E161:E169" si="77">E148/$S$26</f>
        <v>4.14233850598245E-2</v>
      </c>
      <c r="F161">
        <f t="shared" ref="F161:F168" si="78">F148/$S$27</f>
        <v>4.5126132634231701E-2</v>
      </c>
      <c r="G161">
        <f t="shared" ref="G161:G169" si="79">G148/$S$28</f>
        <v>3.0546567862014765E-3</v>
      </c>
      <c r="H161">
        <f t="shared" ref="H161:H169" si="80">H148/$S$29</f>
        <v>7.3057631262054927E-4</v>
      </c>
      <c r="I161">
        <f t="shared" ref="I161:I169" si="81">I148/$S$30</f>
        <v>2.4681312142626409E-4</v>
      </c>
      <c r="J161">
        <f t="shared" ref="J161:J169" si="82">J148/$S$31</f>
        <v>3.3576959954910897E-3</v>
      </c>
      <c r="K161">
        <f t="shared" ref="K161:K169" si="83">K148/$S$32</f>
        <v>1.554380620899706E-3</v>
      </c>
      <c r="L161">
        <f t="shared" ref="L161:L169" si="84">L148/$S$33</f>
        <v>4.2462003491627381E-3</v>
      </c>
      <c r="M161">
        <f t="shared" ref="M161:M169" si="85">M148/$S$34</f>
        <v>1.3829351217198125E-3</v>
      </c>
      <c r="P161">
        <f t="shared" ref="P161:P169" si="86">P148/$S$35</f>
        <v>1.5086879964660361E-2</v>
      </c>
    </row>
    <row r="162" spans="1:16" x14ac:dyDescent="0.2">
      <c r="A162" t="s">
        <v>76</v>
      </c>
      <c r="B162">
        <f t="shared" si="74"/>
        <v>1.6619899157778353E-2</v>
      </c>
      <c r="C162">
        <f t="shared" si="75"/>
        <v>6.0941068679469801E-3</v>
      </c>
      <c r="D162">
        <f t="shared" si="76"/>
        <v>5.1595701440999973E-2</v>
      </c>
      <c r="E162">
        <f t="shared" si="77"/>
        <v>1.1524647806825749E-2</v>
      </c>
      <c r="F162">
        <f t="shared" si="78"/>
        <v>1.5842148239116716E-2</v>
      </c>
      <c r="G162">
        <f t="shared" si="79"/>
        <v>1.9402855366191304E-3</v>
      </c>
      <c r="H162">
        <f t="shared" si="80"/>
        <v>2.1638597577443031E-4</v>
      </c>
      <c r="I162">
        <f t="shared" si="81"/>
        <v>3.9008366447776345E-4</v>
      </c>
      <c r="J162">
        <f t="shared" si="82"/>
        <v>7.2344990624851864E-3</v>
      </c>
      <c r="K162">
        <f t="shared" si="83"/>
        <v>4.5865961342335072E-3</v>
      </c>
      <c r="L162">
        <f t="shared" si="84"/>
        <v>6.7135721923875643E-3</v>
      </c>
      <c r="M162">
        <f t="shared" si="85"/>
        <v>5.6093720550964869E-3</v>
      </c>
      <c r="P162">
        <f t="shared" si="86"/>
        <v>3.7451948865715949E-2</v>
      </c>
    </row>
    <row r="163" spans="1:16" x14ac:dyDescent="0.2">
      <c r="A163" t="s">
        <v>77</v>
      </c>
      <c r="B163">
        <f t="shared" si="74"/>
        <v>2.5966910189477083E-2</v>
      </c>
      <c r="C163">
        <f t="shared" si="75"/>
        <v>1.938018858121654E-2</v>
      </c>
      <c r="D163">
        <f t="shared" si="76"/>
        <v>0</v>
      </c>
      <c r="E163">
        <f t="shared" si="77"/>
        <v>9.4316028745260582E-3</v>
      </c>
      <c r="F163">
        <f t="shared" si="78"/>
        <v>1.0219250600182039E-2</v>
      </c>
      <c r="G163">
        <f t="shared" si="79"/>
        <v>1.0118171681065284E-2</v>
      </c>
      <c r="H163">
        <f t="shared" si="80"/>
        <v>3.8705362601515569E-3</v>
      </c>
      <c r="I163">
        <f t="shared" si="81"/>
        <v>6.411553265199012E-4</v>
      </c>
      <c r="J163">
        <f t="shared" si="82"/>
        <v>7.259675098308045E-3</v>
      </c>
      <c r="K163">
        <f t="shared" si="83"/>
        <v>5.5214391249317164E-3</v>
      </c>
      <c r="L163">
        <f t="shared" si="84"/>
        <v>1.0533492338345531E-2</v>
      </c>
      <c r="M163">
        <f t="shared" si="85"/>
        <v>0</v>
      </c>
      <c r="P163">
        <f t="shared" si="86"/>
        <v>2.973858056692831E-2</v>
      </c>
    </row>
    <row r="164" spans="1:16" x14ac:dyDescent="0.2">
      <c r="A164" t="s">
        <v>78</v>
      </c>
      <c r="B164">
        <f t="shared" si="74"/>
        <v>2.6795248039925227E-2</v>
      </c>
      <c r="C164">
        <f t="shared" si="75"/>
        <v>2.899650240927365E-2</v>
      </c>
      <c r="D164">
        <f t="shared" si="76"/>
        <v>0</v>
      </c>
      <c r="E164">
        <f t="shared" si="77"/>
        <v>0.13571323296209373</v>
      </c>
      <c r="F164">
        <f t="shared" si="78"/>
        <v>0.14592298199199505</v>
      </c>
      <c r="G164">
        <f t="shared" si="79"/>
        <v>9.1977472141423016E-4</v>
      </c>
      <c r="H164">
        <f t="shared" si="80"/>
        <v>2.6251936324402799E-3</v>
      </c>
      <c r="I164">
        <f t="shared" si="81"/>
        <v>5.1420864956057844E-4</v>
      </c>
      <c r="J164">
        <f t="shared" si="82"/>
        <v>2.486710020646335E-3</v>
      </c>
      <c r="K164">
        <f t="shared" si="83"/>
        <v>6.0174238729565352E-3</v>
      </c>
      <c r="L164">
        <f t="shared" si="84"/>
        <v>7.9130418501610345E-3</v>
      </c>
      <c r="M164">
        <f t="shared" si="85"/>
        <v>1.3076794798359426E-3</v>
      </c>
      <c r="P164">
        <f t="shared" si="86"/>
        <v>1.6763215150464715E-2</v>
      </c>
    </row>
    <row r="165" spans="1:16" x14ac:dyDescent="0.2">
      <c r="A165" t="s">
        <v>79</v>
      </c>
      <c r="B165">
        <f t="shared" si="74"/>
        <v>1.3754641949046822E-2</v>
      </c>
      <c r="C165">
        <f t="shared" si="75"/>
        <v>0</v>
      </c>
      <c r="D165">
        <f t="shared" si="76"/>
        <v>9.1049913538434987E-2</v>
      </c>
      <c r="E165">
        <f t="shared" si="77"/>
        <v>2.11521807460773E-2</v>
      </c>
      <c r="F165">
        <f t="shared" si="78"/>
        <v>2.6068900721208169E-2</v>
      </c>
      <c r="G165">
        <f t="shared" si="79"/>
        <v>4.2718485133745182E-3</v>
      </c>
      <c r="H165">
        <f t="shared" si="80"/>
        <v>1.7305578710288289E-3</v>
      </c>
      <c r="I165">
        <f t="shared" si="81"/>
        <v>1.5052712570997526E-3</v>
      </c>
      <c r="J165">
        <f t="shared" si="82"/>
        <v>4.5098129576242067E-3</v>
      </c>
      <c r="K165">
        <f t="shared" si="83"/>
        <v>3.5121301996051042E-3</v>
      </c>
      <c r="L165">
        <f t="shared" si="84"/>
        <v>1.6169984359619527E-2</v>
      </c>
      <c r="M165">
        <f t="shared" si="85"/>
        <v>6.9200321367197417E-4</v>
      </c>
      <c r="P165">
        <f t="shared" si="86"/>
        <v>4.1736693699547321E-2</v>
      </c>
    </row>
    <row r="166" spans="1:16" x14ac:dyDescent="0.2">
      <c r="A166" t="s">
        <v>80</v>
      </c>
      <c r="B166">
        <f t="shared" si="74"/>
        <v>1.6379745486088452E-2</v>
      </c>
      <c r="C166">
        <f t="shared" si="75"/>
        <v>3.7847895865900866E-3</v>
      </c>
      <c r="D166">
        <f t="shared" si="76"/>
        <v>3.0345822869279789E-3</v>
      </c>
      <c r="E166">
        <f t="shared" si="77"/>
        <v>6.1706568372721562E-3</v>
      </c>
      <c r="F166">
        <f t="shared" si="78"/>
        <v>8.8124247120118342E-3</v>
      </c>
      <c r="G166">
        <f t="shared" si="79"/>
        <v>4.5188927782453513E-5</v>
      </c>
      <c r="H166">
        <f t="shared" si="80"/>
        <v>1.1434726225275755E-3</v>
      </c>
      <c r="I166">
        <f t="shared" si="81"/>
        <v>4.6954984022138903E-4</v>
      </c>
      <c r="J166">
        <f t="shared" si="82"/>
        <v>0</v>
      </c>
      <c r="K166">
        <f t="shared" si="83"/>
        <v>1.268575477915497E-2</v>
      </c>
      <c r="L166">
        <f t="shared" si="84"/>
        <v>1.2059518493246274E-2</v>
      </c>
      <c r="M166">
        <f t="shared" si="85"/>
        <v>0</v>
      </c>
      <c r="P166">
        <f t="shared" si="86"/>
        <v>2.3507173206801218E-2</v>
      </c>
    </row>
    <row r="167" spans="1:16" x14ac:dyDescent="0.2">
      <c r="A167" t="s">
        <v>81</v>
      </c>
      <c r="B167">
        <f t="shared" si="74"/>
        <v>1.6493615288599169E-2</v>
      </c>
      <c r="C167">
        <f t="shared" si="75"/>
        <v>1.2079300662017041E-2</v>
      </c>
      <c r="D167">
        <f t="shared" si="76"/>
        <v>0</v>
      </c>
      <c r="E167">
        <f t="shared" si="77"/>
        <v>1.0619422193073286E-2</v>
      </c>
      <c r="F167">
        <f t="shared" si="78"/>
        <v>1.5387406911539548E-2</v>
      </c>
      <c r="G167">
        <f t="shared" si="79"/>
        <v>3.2946785945302541E-3</v>
      </c>
      <c r="H167">
        <f t="shared" si="80"/>
        <v>3.2344169068009559E-3</v>
      </c>
      <c r="I167">
        <f t="shared" si="81"/>
        <v>1.6255581018689276E-3</v>
      </c>
      <c r="J167">
        <f t="shared" si="82"/>
        <v>2.7144218755852066E-3</v>
      </c>
      <c r="K167">
        <f t="shared" si="83"/>
        <v>9.7898109877663335E-3</v>
      </c>
      <c r="L167">
        <f t="shared" si="84"/>
        <v>1.7312065199669716E-2</v>
      </c>
      <c r="M167">
        <f t="shared" si="85"/>
        <v>2.4694008730186366E-3</v>
      </c>
      <c r="P167">
        <f t="shared" si="86"/>
        <v>7.821386237403577E-2</v>
      </c>
    </row>
    <row r="168" spans="1:16" x14ac:dyDescent="0.2">
      <c r="A168" t="s">
        <v>82</v>
      </c>
      <c r="B168">
        <f t="shared" si="74"/>
        <v>1.680905186172027E-2</v>
      </c>
      <c r="C168">
        <f t="shared" si="75"/>
        <v>4.0107524017223856E-3</v>
      </c>
      <c r="D168">
        <f t="shared" si="76"/>
        <v>0</v>
      </c>
      <c r="E168">
        <f t="shared" si="77"/>
        <v>4.1787805366072872E-3</v>
      </c>
      <c r="F168">
        <f t="shared" si="78"/>
        <v>5.7722919730913962E-3</v>
      </c>
      <c r="G168">
        <f t="shared" si="79"/>
        <v>2.0195849739124945E-3</v>
      </c>
      <c r="H168">
        <f t="shared" si="80"/>
        <v>1.1676661543454168E-3</v>
      </c>
      <c r="I168">
        <f t="shared" si="81"/>
        <v>5.0153302355096692E-4</v>
      </c>
      <c r="J168">
        <f t="shared" si="82"/>
        <v>5.4382878418217919E-3</v>
      </c>
      <c r="K168">
        <f t="shared" si="83"/>
        <v>2.2130289717628591E-3</v>
      </c>
      <c r="L168">
        <f t="shared" si="84"/>
        <v>1.2313046095942533E-2</v>
      </c>
      <c r="M168">
        <f t="shared" si="85"/>
        <v>7.5616781582414656E-3</v>
      </c>
      <c r="P168">
        <f t="shared" si="86"/>
        <v>1.9812958616473315E-2</v>
      </c>
    </row>
    <row r="169" spans="1:16" x14ac:dyDescent="0.2">
      <c r="A169" t="s">
        <v>83</v>
      </c>
      <c r="B169">
        <f>B156/$S$23</f>
        <v>1.2212649065973066E-2</v>
      </c>
      <c r="C169">
        <f t="shared" si="75"/>
        <v>4.4306204809030914E-3</v>
      </c>
      <c r="D169">
        <f t="shared" si="76"/>
        <v>0</v>
      </c>
      <c r="E169">
        <f t="shared" si="77"/>
        <v>2.9249674093878634E-2</v>
      </c>
      <c r="F169">
        <f>F156/$S$27</f>
        <v>3.2888818303721673E-2</v>
      </c>
      <c r="G169">
        <f t="shared" si="79"/>
        <v>5.1216622501583176E-3</v>
      </c>
      <c r="H169">
        <f t="shared" si="80"/>
        <v>1.9988898015775186E-3</v>
      </c>
      <c r="I169">
        <f t="shared" si="81"/>
        <v>5.1938877048946202E-4</v>
      </c>
      <c r="J169">
        <f t="shared" si="82"/>
        <v>2.2881655704422564E-3</v>
      </c>
      <c r="K169">
        <f t="shared" si="83"/>
        <v>3.2772486754569514E-2</v>
      </c>
      <c r="L169">
        <f t="shared" si="84"/>
        <v>2.6375303231743068E-2</v>
      </c>
      <c r="M169">
        <f t="shared" si="85"/>
        <v>4.2803393238039647E-3</v>
      </c>
      <c r="P169">
        <f t="shared" si="86"/>
        <v>1.446211756441881E-2</v>
      </c>
    </row>
    <row r="185" spans="1:17" x14ac:dyDescent="0.2">
      <c r="A185" t="s">
        <v>0</v>
      </c>
    </row>
    <row r="186" spans="1:17" x14ac:dyDescent="0.2">
      <c r="A186" t="s">
        <v>14</v>
      </c>
      <c r="B186" t="s">
        <v>53</v>
      </c>
      <c r="C186" t="s">
        <v>28</v>
      </c>
      <c r="D186" t="s">
        <v>29</v>
      </c>
      <c r="E186" t="s">
        <v>30</v>
      </c>
      <c r="F186" t="s">
        <v>31</v>
      </c>
      <c r="G186" t="s">
        <v>32</v>
      </c>
      <c r="H186" t="s">
        <v>33</v>
      </c>
      <c r="I186" t="s">
        <v>34</v>
      </c>
      <c r="J186" t="s">
        <v>35</v>
      </c>
      <c r="K186" t="s">
        <v>36</v>
      </c>
      <c r="L186" t="s">
        <v>37</v>
      </c>
      <c r="M186" t="s">
        <v>38</v>
      </c>
      <c r="N186" t="s">
        <v>63</v>
      </c>
      <c r="O186" t="s">
        <v>71</v>
      </c>
      <c r="P186" t="s">
        <v>84</v>
      </c>
      <c r="Q186" t="s">
        <v>59</v>
      </c>
    </row>
    <row r="187" spans="1:17" x14ac:dyDescent="0.2">
      <c r="A187" t="s">
        <v>86</v>
      </c>
      <c r="B187">
        <v>69917</v>
      </c>
      <c r="C187">
        <v>15337</v>
      </c>
      <c r="D187">
        <v>103510</v>
      </c>
      <c r="E187">
        <v>15573</v>
      </c>
      <c r="F187">
        <v>15990</v>
      </c>
      <c r="G187">
        <v>0</v>
      </c>
      <c r="H187">
        <v>12879</v>
      </c>
      <c r="I187">
        <v>7664</v>
      </c>
      <c r="J187">
        <v>0</v>
      </c>
      <c r="K187">
        <v>8419</v>
      </c>
      <c r="L187">
        <v>6074</v>
      </c>
      <c r="M187">
        <v>2175</v>
      </c>
      <c r="N187">
        <v>5144</v>
      </c>
      <c r="O187">
        <v>11989</v>
      </c>
      <c r="P187">
        <f>O187+N187</f>
        <v>17133</v>
      </c>
      <c r="Q187">
        <v>132231</v>
      </c>
    </row>
    <row r="188" spans="1:17" x14ac:dyDescent="0.2">
      <c r="A188" t="s">
        <v>87</v>
      </c>
      <c r="B188">
        <v>13543</v>
      </c>
      <c r="C188">
        <v>265247</v>
      </c>
      <c r="D188">
        <v>0</v>
      </c>
      <c r="E188">
        <v>209712</v>
      </c>
      <c r="F188">
        <v>181523</v>
      </c>
      <c r="G188">
        <v>6496</v>
      </c>
      <c r="H188">
        <v>5549</v>
      </c>
      <c r="I188">
        <v>7963</v>
      </c>
      <c r="J188">
        <v>533</v>
      </c>
      <c r="K188">
        <v>7171</v>
      </c>
      <c r="L188">
        <v>17134</v>
      </c>
      <c r="M188">
        <v>13786</v>
      </c>
      <c r="N188">
        <v>3499</v>
      </c>
      <c r="O188">
        <v>10926</v>
      </c>
      <c r="P188">
        <f t="shared" ref="P188:P196" si="87">O188+N188</f>
        <v>14425</v>
      </c>
      <c r="Q188">
        <v>173306</v>
      </c>
    </row>
    <row r="189" spans="1:17" x14ac:dyDescent="0.2">
      <c r="A189" t="s">
        <v>88</v>
      </c>
      <c r="B189">
        <v>52097</v>
      </c>
      <c r="C189">
        <v>1583754</v>
      </c>
      <c r="D189">
        <v>0</v>
      </c>
      <c r="E189">
        <v>410554</v>
      </c>
      <c r="F189">
        <v>402199</v>
      </c>
      <c r="G189">
        <v>212782</v>
      </c>
      <c r="H189">
        <v>20308</v>
      </c>
      <c r="I189">
        <v>12318</v>
      </c>
      <c r="J189">
        <v>0</v>
      </c>
      <c r="K189">
        <v>67901</v>
      </c>
      <c r="L189">
        <v>21325</v>
      </c>
      <c r="M189">
        <v>2753</v>
      </c>
      <c r="N189">
        <v>4020</v>
      </c>
      <c r="O189">
        <v>16660</v>
      </c>
      <c r="P189">
        <f t="shared" si="87"/>
        <v>20680</v>
      </c>
      <c r="Q189">
        <v>214592</v>
      </c>
    </row>
    <row r="190" spans="1:17" x14ac:dyDescent="0.2">
      <c r="A190" t="s">
        <v>89</v>
      </c>
      <c r="B190">
        <v>88651</v>
      </c>
      <c r="C190">
        <v>18384</v>
      </c>
      <c r="D190">
        <v>112958</v>
      </c>
      <c r="E190">
        <v>20935</v>
      </c>
      <c r="F190">
        <v>23228</v>
      </c>
      <c r="G190">
        <v>0</v>
      </c>
      <c r="H190">
        <v>310</v>
      </c>
      <c r="I190">
        <v>4056</v>
      </c>
      <c r="J190">
        <v>0</v>
      </c>
      <c r="K190">
        <v>9610</v>
      </c>
      <c r="L190">
        <v>12375</v>
      </c>
      <c r="M190">
        <v>0</v>
      </c>
      <c r="N190">
        <v>4465</v>
      </c>
      <c r="O190">
        <v>6441</v>
      </c>
      <c r="P190">
        <f t="shared" si="87"/>
        <v>10906</v>
      </c>
      <c r="Q190">
        <v>159066</v>
      </c>
    </row>
    <row r="191" spans="1:17" x14ac:dyDescent="0.2">
      <c r="A191" t="s">
        <v>90</v>
      </c>
      <c r="B191">
        <v>54787</v>
      </c>
      <c r="C191">
        <v>92728</v>
      </c>
      <c r="D191">
        <v>139450</v>
      </c>
      <c r="E191">
        <v>53838</v>
      </c>
      <c r="F191">
        <v>34458</v>
      </c>
      <c r="G191">
        <v>0</v>
      </c>
      <c r="H191">
        <v>21523</v>
      </c>
      <c r="I191">
        <v>10098</v>
      </c>
      <c r="J191">
        <v>0</v>
      </c>
      <c r="K191">
        <v>1564</v>
      </c>
      <c r="L191">
        <v>2729</v>
      </c>
      <c r="M191">
        <v>25377</v>
      </c>
      <c r="N191">
        <v>0</v>
      </c>
      <c r="O191">
        <v>0</v>
      </c>
      <c r="P191">
        <f t="shared" si="87"/>
        <v>0</v>
      </c>
      <c r="Q191">
        <v>165197</v>
      </c>
    </row>
    <row r="192" spans="1:17" x14ac:dyDescent="0.2">
      <c r="A192" t="s">
        <v>91</v>
      </c>
      <c r="B192">
        <v>59989</v>
      </c>
      <c r="C192">
        <v>60706</v>
      </c>
      <c r="D192">
        <v>122220</v>
      </c>
      <c r="E192">
        <v>24944</v>
      </c>
      <c r="F192">
        <v>30796</v>
      </c>
      <c r="G192">
        <v>18467</v>
      </c>
      <c r="H192">
        <v>3405</v>
      </c>
      <c r="I192">
        <v>3003</v>
      </c>
      <c r="J192">
        <v>0</v>
      </c>
      <c r="K192">
        <v>2084</v>
      </c>
      <c r="L192">
        <v>0</v>
      </c>
      <c r="M192">
        <v>7378</v>
      </c>
      <c r="N192">
        <v>4012</v>
      </c>
      <c r="O192">
        <v>0</v>
      </c>
      <c r="P192">
        <f t="shared" si="87"/>
        <v>4012</v>
      </c>
      <c r="Q192">
        <v>189575</v>
      </c>
    </row>
    <row r="193" spans="1:17" x14ac:dyDescent="0.2">
      <c r="A193" t="s">
        <v>92</v>
      </c>
      <c r="B193">
        <v>131600</v>
      </c>
      <c r="C193">
        <v>1437920</v>
      </c>
      <c r="D193">
        <v>334396</v>
      </c>
      <c r="E193">
        <v>391098</v>
      </c>
      <c r="F193">
        <v>442961</v>
      </c>
      <c r="G193">
        <v>190121</v>
      </c>
      <c r="H193">
        <v>39207</v>
      </c>
      <c r="I193">
        <v>3089</v>
      </c>
      <c r="J193">
        <v>0</v>
      </c>
      <c r="K193">
        <v>72425</v>
      </c>
      <c r="L193">
        <v>24855</v>
      </c>
      <c r="M193">
        <v>0</v>
      </c>
      <c r="N193">
        <v>5104</v>
      </c>
      <c r="O193">
        <v>15982</v>
      </c>
      <c r="P193">
        <f t="shared" si="87"/>
        <v>21086</v>
      </c>
      <c r="Q193">
        <v>281670</v>
      </c>
    </row>
    <row r="194" spans="1:17" x14ac:dyDescent="0.2">
      <c r="A194" t="s">
        <v>93</v>
      </c>
      <c r="B194">
        <v>192901</v>
      </c>
      <c r="C194">
        <v>2396896</v>
      </c>
      <c r="D194">
        <v>354509</v>
      </c>
      <c r="E194">
        <v>617390</v>
      </c>
      <c r="F194">
        <v>623082</v>
      </c>
      <c r="G194">
        <v>339700</v>
      </c>
      <c r="H194">
        <v>47535</v>
      </c>
      <c r="I194">
        <v>8460</v>
      </c>
      <c r="J194">
        <v>0</v>
      </c>
      <c r="K194">
        <v>164055</v>
      </c>
      <c r="L194">
        <v>51491</v>
      </c>
      <c r="M194">
        <v>0</v>
      </c>
      <c r="N194">
        <v>3625</v>
      </c>
      <c r="O194">
        <v>11432</v>
      </c>
      <c r="P194">
        <f t="shared" si="87"/>
        <v>15057</v>
      </c>
      <c r="Q194">
        <v>491109</v>
      </c>
    </row>
    <row r="195" spans="1:17" x14ac:dyDescent="0.2">
      <c r="A195" t="s">
        <v>94</v>
      </c>
      <c r="B195">
        <v>87</v>
      </c>
      <c r="C195">
        <v>3861</v>
      </c>
      <c r="D195">
        <v>24692</v>
      </c>
      <c r="E195">
        <v>6114</v>
      </c>
      <c r="F195">
        <v>6223</v>
      </c>
      <c r="G195">
        <v>3467</v>
      </c>
      <c r="H195">
        <v>0</v>
      </c>
      <c r="I195">
        <v>0</v>
      </c>
      <c r="J195">
        <v>2495</v>
      </c>
      <c r="K195">
        <v>0</v>
      </c>
      <c r="L195">
        <v>5104</v>
      </c>
      <c r="M195">
        <v>0</v>
      </c>
      <c r="N195">
        <v>206</v>
      </c>
      <c r="O195">
        <v>30049</v>
      </c>
      <c r="P195">
        <f t="shared" si="87"/>
        <v>30255</v>
      </c>
      <c r="Q195">
        <v>175597</v>
      </c>
    </row>
    <row r="196" spans="1:17" x14ac:dyDescent="0.2">
      <c r="A196" t="s">
        <v>95</v>
      </c>
      <c r="B196">
        <v>76638</v>
      </c>
      <c r="C196">
        <v>99498</v>
      </c>
      <c r="D196">
        <v>32477</v>
      </c>
      <c r="E196">
        <v>16064</v>
      </c>
      <c r="F196">
        <v>15919</v>
      </c>
      <c r="G196">
        <v>1818</v>
      </c>
      <c r="H196">
        <v>13945</v>
      </c>
      <c r="I196">
        <v>4137</v>
      </c>
      <c r="J196">
        <v>0</v>
      </c>
      <c r="K196">
        <v>9510</v>
      </c>
      <c r="L196">
        <v>3680</v>
      </c>
      <c r="M196">
        <v>0</v>
      </c>
      <c r="N196">
        <v>611</v>
      </c>
      <c r="O196">
        <v>8726</v>
      </c>
      <c r="P196">
        <f t="shared" si="87"/>
        <v>9337</v>
      </c>
      <c r="Q196">
        <v>251862</v>
      </c>
    </row>
    <row r="198" spans="1:17" x14ac:dyDescent="0.2">
      <c r="A198" t="s">
        <v>67</v>
      </c>
    </row>
    <row r="199" spans="1:17" x14ac:dyDescent="0.2">
      <c r="B199" t="s">
        <v>53</v>
      </c>
      <c r="C199" t="s">
        <v>28</v>
      </c>
      <c r="D199" t="s">
        <v>29</v>
      </c>
      <c r="E199" t="s">
        <v>30</v>
      </c>
      <c r="F199" t="s">
        <v>31</v>
      </c>
      <c r="G199" t="s">
        <v>32</v>
      </c>
      <c r="H199" t="s">
        <v>33</v>
      </c>
      <c r="I199" t="s">
        <v>34</v>
      </c>
      <c r="J199" t="s">
        <v>35</v>
      </c>
      <c r="K199" t="s">
        <v>36</v>
      </c>
      <c r="L199" t="s">
        <v>37</v>
      </c>
      <c r="M199" t="s">
        <v>38</v>
      </c>
      <c r="N199" t="s">
        <v>63</v>
      </c>
      <c r="O199" t="s">
        <v>71</v>
      </c>
      <c r="P199" t="s">
        <v>84</v>
      </c>
    </row>
    <row r="200" spans="1:17" x14ac:dyDescent="0.2">
      <c r="A200" t="s">
        <v>86</v>
      </c>
      <c r="B200">
        <f>B187/Q187</f>
        <v>0.5287489317936036</v>
      </c>
      <c r="C200">
        <f>C187/Q187</f>
        <v>0.11598641770840423</v>
      </c>
      <c r="D200">
        <f>D187/Q187</f>
        <v>0.78279677231511524</v>
      </c>
      <c r="E200">
        <f>E187/Q187</f>
        <v>0.11777117317421784</v>
      </c>
      <c r="F200">
        <f>F187/Q187</f>
        <v>0.12092474533203258</v>
      </c>
      <c r="G200">
        <f>G187/Q187</f>
        <v>0</v>
      </c>
      <c r="H200">
        <f>H187/Q187</f>
        <v>9.7397735780565833E-2</v>
      </c>
      <c r="I200">
        <f>I187/Q187</f>
        <v>5.7959177499981092E-2</v>
      </c>
      <c r="J200">
        <f>J187/Q187</f>
        <v>0</v>
      </c>
      <c r="K200">
        <f>K187/Q187</f>
        <v>6.3668882485952608E-2</v>
      </c>
      <c r="L200">
        <f>L187/Q187</f>
        <v>4.5934765675219882E-2</v>
      </c>
      <c r="M200">
        <f>M187/Q187</f>
        <v>1.6448487873494112E-2</v>
      </c>
      <c r="N200">
        <f>N187/Q187</f>
        <v>3.8901619136208605E-2</v>
      </c>
      <c r="O200">
        <f>O187/Q187</f>
        <v>9.0667090167963635E-2</v>
      </c>
      <c r="P200">
        <f>P187/Q187</f>
        <v>0.12956870930417225</v>
      </c>
    </row>
    <row r="201" spans="1:17" x14ac:dyDescent="0.2">
      <c r="A201" t="s">
        <v>87</v>
      </c>
      <c r="B201">
        <f t="shared" ref="B201:B209" si="88">B188/Q188</f>
        <v>7.8145015175469984E-2</v>
      </c>
      <c r="C201">
        <f t="shared" ref="C201:C209" si="89">C188/Q188</f>
        <v>1.5305125038948451</v>
      </c>
      <c r="D201">
        <f t="shared" ref="D201:D209" si="90">D188/Q188</f>
        <v>0</v>
      </c>
      <c r="E201">
        <f t="shared" ref="E201:E209" si="91">E188/Q188</f>
        <v>1.2100677414515366</v>
      </c>
      <c r="F201">
        <f t="shared" ref="F201:F209" si="92">F188/Q188</f>
        <v>1.0474132459349359</v>
      </c>
      <c r="G201">
        <f t="shared" ref="G201:G209" si="93">G188/Q188</f>
        <v>3.7482833831488808E-2</v>
      </c>
      <c r="H201">
        <f t="shared" ref="H201:H209" si="94">H188/Q188</f>
        <v>3.20185106112887E-2</v>
      </c>
      <c r="I201">
        <f t="shared" ref="I201:I209" si="95">I188/Q188</f>
        <v>4.5947630203224357E-2</v>
      </c>
      <c r="J201">
        <f t="shared" ref="J201:J209" si="96">J188/Q188</f>
        <v>3.0754849803238202E-3</v>
      </c>
      <c r="K201">
        <f t="shared" ref="K201:K209" si="97">K188/Q188</f>
        <v>4.1377678787808847E-2</v>
      </c>
      <c r="L201">
        <f t="shared" ref="L201:L209" si="98">L188/Q188</f>
        <v>9.8865590343092571E-2</v>
      </c>
      <c r="M201">
        <f t="shared" ref="M201:M209" si="99">M188/Q188</f>
        <v>7.9547159359745184E-2</v>
      </c>
      <c r="N201">
        <f t="shared" ref="N201:N209" si="100">N188/Q188</f>
        <v>2.0189722225427857E-2</v>
      </c>
      <c r="O201">
        <f t="shared" ref="O201:O209" si="101">O188/Q188</f>
        <v>6.3044557026300296E-2</v>
      </c>
      <c r="P201">
        <f t="shared" ref="P201:P208" si="102">P188/Q188</f>
        <v>8.323427925172816E-2</v>
      </c>
    </row>
    <row r="202" spans="1:17" x14ac:dyDescent="0.2">
      <c r="A202" t="s">
        <v>88</v>
      </c>
      <c r="B202">
        <f t="shared" si="88"/>
        <v>0.24277233074858337</v>
      </c>
      <c r="C202">
        <f t="shared" si="89"/>
        <v>7.3803030867879507</v>
      </c>
      <c r="D202">
        <f t="shared" si="90"/>
        <v>0</v>
      </c>
      <c r="E202">
        <f t="shared" si="91"/>
        <v>1.9131840888756337</v>
      </c>
      <c r="F202">
        <f t="shared" si="92"/>
        <v>1.874249739039666</v>
      </c>
      <c r="G202">
        <f t="shared" si="93"/>
        <v>0.99156538920369819</v>
      </c>
      <c r="H202">
        <f t="shared" si="94"/>
        <v>9.4635401133313451E-2</v>
      </c>
      <c r="I202">
        <f t="shared" si="95"/>
        <v>5.7401953474500444E-2</v>
      </c>
      <c r="J202">
        <f t="shared" si="96"/>
        <v>0</v>
      </c>
      <c r="K202">
        <f t="shared" si="97"/>
        <v>0.31641906501640321</v>
      </c>
      <c r="L202">
        <f t="shared" si="98"/>
        <v>9.9374627199522822E-2</v>
      </c>
      <c r="M202">
        <f t="shared" si="99"/>
        <v>1.2828996421115419E-2</v>
      </c>
      <c r="N202">
        <f t="shared" si="100"/>
        <v>1.8733223978526694E-2</v>
      </c>
      <c r="O202">
        <f t="shared" si="101"/>
        <v>7.7635699373695202E-2</v>
      </c>
      <c r="P202">
        <f t="shared" si="102"/>
        <v>9.6368923352221886E-2</v>
      </c>
    </row>
    <row r="203" spans="1:17" x14ac:dyDescent="0.2">
      <c r="A203" t="s">
        <v>89</v>
      </c>
      <c r="B203">
        <f t="shared" si="88"/>
        <v>0.55732211786302543</v>
      </c>
      <c r="C203">
        <f t="shared" si="89"/>
        <v>0.11557466711930897</v>
      </c>
      <c r="D203">
        <f t="shared" si="90"/>
        <v>0.71013290080846947</v>
      </c>
      <c r="E203">
        <f t="shared" si="91"/>
        <v>0.13161203525580575</v>
      </c>
      <c r="F203">
        <f t="shared" si="92"/>
        <v>0.14602743515270392</v>
      </c>
      <c r="G203">
        <f t="shared" si="93"/>
        <v>0</v>
      </c>
      <c r="H203">
        <f t="shared" si="94"/>
        <v>1.9488765669596268E-3</v>
      </c>
      <c r="I203">
        <f t="shared" si="95"/>
        <v>2.5498849534155633E-2</v>
      </c>
      <c r="J203">
        <f t="shared" si="96"/>
        <v>0</v>
      </c>
      <c r="K203">
        <f t="shared" si="97"/>
        <v>6.0415173575748431E-2</v>
      </c>
      <c r="L203">
        <f t="shared" si="98"/>
        <v>7.7797895213307683E-2</v>
      </c>
      <c r="M203">
        <f t="shared" si="99"/>
        <v>0</v>
      </c>
      <c r="N203">
        <f t="shared" si="100"/>
        <v>2.8070109262821722E-2</v>
      </c>
      <c r="O203">
        <f t="shared" si="101"/>
        <v>4.0492625702538566E-2</v>
      </c>
      <c r="P203">
        <f t="shared" si="102"/>
        <v>6.8562734965360292E-2</v>
      </c>
    </row>
    <row r="204" spans="1:17" x14ac:dyDescent="0.2">
      <c r="A204" t="s">
        <v>90</v>
      </c>
      <c r="B204">
        <f t="shared" si="88"/>
        <v>0.33164645847079549</v>
      </c>
      <c r="C204">
        <f t="shared" si="89"/>
        <v>0.56131769947396137</v>
      </c>
      <c r="D204">
        <f t="shared" si="90"/>
        <v>0.84414365878314979</v>
      </c>
      <c r="E204">
        <f t="shared" si="91"/>
        <v>0.32590180209083702</v>
      </c>
      <c r="F204">
        <f t="shared" si="92"/>
        <v>0.20858732301434046</v>
      </c>
      <c r="G204">
        <f t="shared" si="93"/>
        <v>0</v>
      </c>
      <c r="H204">
        <f t="shared" si="94"/>
        <v>0.13028686961627634</v>
      </c>
      <c r="I204">
        <f t="shared" si="95"/>
        <v>6.1127018045121884E-2</v>
      </c>
      <c r="J204">
        <f t="shared" si="96"/>
        <v>0</v>
      </c>
      <c r="K204">
        <f t="shared" si="97"/>
        <v>9.4674842763488448E-3</v>
      </c>
      <c r="L204">
        <f t="shared" si="98"/>
        <v>1.6519670454063936E-2</v>
      </c>
      <c r="M204">
        <f t="shared" si="99"/>
        <v>0.15361659110032264</v>
      </c>
      <c r="N204">
        <f t="shared" si="100"/>
        <v>0</v>
      </c>
      <c r="O204">
        <f t="shared" si="101"/>
        <v>0</v>
      </c>
      <c r="P204">
        <f t="shared" si="102"/>
        <v>0</v>
      </c>
    </row>
    <row r="205" spans="1:17" x14ac:dyDescent="0.2">
      <c r="A205" t="s">
        <v>91</v>
      </c>
      <c r="B205">
        <f t="shared" si="88"/>
        <v>0.31643940392984304</v>
      </c>
      <c r="C205">
        <f t="shared" si="89"/>
        <v>0.32022154819992088</v>
      </c>
      <c r="D205">
        <f t="shared" si="90"/>
        <v>0.64470526176974807</v>
      </c>
      <c r="E205">
        <f t="shared" si="91"/>
        <v>0.13157853092443625</v>
      </c>
      <c r="F205">
        <f t="shared" si="92"/>
        <v>0.16244758011341157</v>
      </c>
      <c r="G205">
        <f t="shared" si="93"/>
        <v>9.7412633522352632E-2</v>
      </c>
      <c r="H205">
        <f t="shared" si="94"/>
        <v>1.7961229065013847E-2</v>
      </c>
      <c r="I205">
        <f t="shared" si="95"/>
        <v>1.5840696294342607E-2</v>
      </c>
      <c r="J205">
        <f t="shared" si="96"/>
        <v>0</v>
      </c>
      <c r="K205">
        <f t="shared" si="97"/>
        <v>1.099301068178821E-2</v>
      </c>
      <c r="L205">
        <f t="shared" si="98"/>
        <v>0</v>
      </c>
      <c r="M205">
        <f t="shared" si="99"/>
        <v>3.8918633786100491E-2</v>
      </c>
      <c r="N205">
        <f t="shared" si="100"/>
        <v>2.1163128049584597E-2</v>
      </c>
      <c r="O205">
        <f t="shared" si="101"/>
        <v>0</v>
      </c>
      <c r="P205">
        <f t="shared" si="102"/>
        <v>2.1163128049584597E-2</v>
      </c>
    </row>
    <row r="206" spans="1:17" x14ac:dyDescent="0.2">
      <c r="A206" t="s">
        <v>92</v>
      </c>
      <c r="B206">
        <f t="shared" si="88"/>
        <v>0.46721340575851172</v>
      </c>
      <c r="C206">
        <f t="shared" si="89"/>
        <v>5.1049810061419389</v>
      </c>
      <c r="D206">
        <f t="shared" si="90"/>
        <v>1.1871906841339155</v>
      </c>
      <c r="E206">
        <f t="shared" si="91"/>
        <v>1.3884971775481947</v>
      </c>
      <c r="F206">
        <f t="shared" si="92"/>
        <v>1.5726239926154719</v>
      </c>
      <c r="G206">
        <f t="shared" si="93"/>
        <v>0.6749778109134803</v>
      </c>
      <c r="H206">
        <f t="shared" si="94"/>
        <v>0.13919480242837362</v>
      </c>
      <c r="I206">
        <f t="shared" si="95"/>
        <v>1.0966734121489687E-2</v>
      </c>
      <c r="J206">
        <f t="shared" si="96"/>
        <v>0</v>
      </c>
      <c r="K206">
        <f t="shared" si="97"/>
        <v>0.25712713459012321</v>
      </c>
      <c r="L206">
        <f t="shared" si="98"/>
        <v>8.8241559271487913E-2</v>
      </c>
      <c r="M206">
        <f t="shared" si="99"/>
        <v>0</v>
      </c>
      <c r="N206">
        <f t="shared" si="100"/>
        <v>1.8120495615436504E-2</v>
      </c>
      <c r="O206">
        <f t="shared" si="101"/>
        <v>5.6740156921219864E-2</v>
      </c>
      <c r="P206">
        <f t="shared" si="102"/>
        <v>7.4860652536656372E-2</v>
      </c>
    </row>
    <row r="207" spans="1:17" x14ac:dyDescent="0.2">
      <c r="A207" t="s">
        <v>93</v>
      </c>
      <c r="B207">
        <f t="shared" si="88"/>
        <v>0.39278653007784425</v>
      </c>
      <c r="C207">
        <f t="shared" si="89"/>
        <v>4.8805784459254467</v>
      </c>
      <c r="D207">
        <f t="shared" si="90"/>
        <v>0.72185400796971755</v>
      </c>
      <c r="E207">
        <f t="shared" si="91"/>
        <v>1.2571343632472629</v>
      </c>
      <c r="F207">
        <f t="shared" si="92"/>
        <v>1.2687244583178072</v>
      </c>
      <c r="G207">
        <f t="shared" si="93"/>
        <v>0.69169980594939207</v>
      </c>
      <c r="H207">
        <f t="shared" si="94"/>
        <v>9.6791140052411989E-2</v>
      </c>
      <c r="I207">
        <f t="shared" si="95"/>
        <v>1.7226318393676353E-2</v>
      </c>
      <c r="J207">
        <f t="shared" si="96"/>
        <v>0</v>
      </c>
      <c r="K207">
        <f t="shared" si="97"/>
        <v>0.33405007849581253</v>
      </c>
      <c r="L207">
        <f t="shared" si="98"/>
        <v>0.10484637829891123</v>
      </c>
      <c r="M207">
        <f t="shared" si="99"/>
        <v>0</v>
      </c>
      <c r="N207">
        <f t="shared" si="100"/>
        <v>7.3812534488270423E-3</v>
      </c>
      <c r="O207">
        <f t="shared" si="101"/>
        <v>2.3277928117790551E-2</v>
      </c>
      <c r="P207">
        <f t="shared" si="102"/>
        <v>3.0659181566617594E-2</v>
      </c>
    </row>
    <row r="208" spans="1:17" x14ac:dyDescent="0.2">
      <c r="A208" t="s">
        <v>94</v>
      </c>
      <c r="B208">
        <f t="shared" si="88"/>
        <v>4.9545265579708077E-4</v>
      </c>
      <c r="C208">
        <f t="shared" si="89"/>
        <v>2.1987847172787688E-2</v>
      </c>
      <c r="D208">
        <f t="shared" si="90"/>
        <v>0.14061743651656919</v>
      </c>
      <c r="E208">
        <f t="shared" si="91"/>
        <v>3.4818362500498301E-2</v>
      </c>
      <c r="F208">
        <f t="shared" si="92"/>
        <v>3.5439102034772803E-2</v>
      </c>
      <c r="G208">
        <f t="shared" si="93"/>
        <v>1.9744073076419302E-2</v>
      </c>
      <c r="H208">
        <f t="shared" si="94"/>
        <v>0</v>
      </c>
      <c r="I208">
        <f t="shared" si="95"/>
        <v>0</v>
      </c>
      <c r="J208">
        <f t="shared" si="96"/>
        <v>1.420867099096226E-2</v>
      </c>
      <c r="K208">
        <f t="shared" si="97"/>
        <v>0</v>
      </c>
      <c r="L208">
        <f t="shared" si="98"/>
        <v>2.9066555806762075E-2</v>
      </c>
      <c r="M208">
        <f t="shared" si="99"/>
        <v>0</v>
      </c>
      <c r="N208">
        <f t="shared" si="100"/>
        <v>1.1731407711976856E-3</v>
      </c>
      <c r="O208">
        <f t="shared" si="101"/>
        <v>0.17112479142582163</v>
      </c>
      <c r="P208">
        <f t="shared" si="102"/>
        <v>0.1722979321970193</v>
      </c>
    </row>
    <row r="209" spans="1:16" x14ac:dyDescent="0.2">
      <c r="A209" t="s">
        <v>95</v>
      </c>
      <c r="B209">
        <f t="shared" si="88"/>
        <v>0.30428568025347213</v>
      </c>
      <c r="C209">
        <f t="shared" si="89"/>
        <v>0.39504967005741237</v>
      </c>
      <c r="D209">
        <f t="shared" si="90"/>
        <v>0.12894759828795133</v>
      </c>
      <c r="E209">
        <f t="shared" si="91"/>
        <v>6.3780959414282426E-2</v>
      </c>
      <c r="F209">
        <f t="shared" si="92"/>
        <v>6.3205247317975721E-2</v>
      </c>
      <c r="G209">
        <f t="shared" si="93"/>
        <v>7.2182385592109962E-3</v>
      </c>
      <c r="H209">
        <f t="shared" si="94"/>
        <v>5.5367621951703708E-2</v>
      </c>
      <c r="I209">
        <f t="shared" si="95"/>
        <v>1.6425661671867927E-2</v>
      </c>
      <c r="J209">
        <f t="shared" si="96"/>
        <v>0</v>
      </c>
      <c r="K209">
        <f t="shared" si="97"/>
        <v>3.7758772661219242E-2</v>
      </c>
      <c r="L209">
        <f t="shared" si="98"/>
        <v>1.4611175961439201E-2</v>
      </c>
      <c r="M209">
        <f t="shared" si="99"/>
        <v>0</v>
      </c>
      <c r="N209">
        <f t="shared" si="100"/>
        <v>2.4259316609889542E-3</v>
      </c>
      <c r="O209">
        <f t="shared" si="101"/>
        <v>3.4645956912912626E-2</v>
      </c>
      <c r="P209">
        <f>P196/Q196</f>
        <v>3.7071888573901583E-2</v>
      </c>
    </row>
    <row r="211" spans="1:16" x14ac:dyDescent="0.2">
      <c r="A211" t="s">
        <v>69</v>
      </c>
    </row>
    <row r="212" spans="1:16" x14ac:dyDescent="0.2">
      <c r="B212" t="s">
        <v>53</v>
      </c>
      <c r="C212" t="s">
        <v>28</v>
      </c>
      <c r="D212" t="s">
        <v>29</v>
      </c>
      <c r="E212" t="s">
        <v>30</v>
      </c>
      <c r="F212" t="s">
        <v>31</v>
      </c>
      <c r="G212" t="s">
        <v>32</v>
      </c>
      <c r="H212" t="s">
        <v>33</v>
      </c>
      <c r="I212" t="s">
        <v>34</v>
      </c>
      <c r="J212" t="s">
        <v>35</v>
      </c>
      <c r="K212" t="s">
        <v>36</v>
      </c>
      <c r="L212" t="s">
        <v>37</v>
      </c>
      <c r="M212" t="s">
        <v>38</v>
      </c>
      <c r="N212" t="s">
        <v>63</v>
      </c>
      <c r="O212" t="s">
        <v>71</v>
      </c>
      <c r="P212" t="s">
        <v>84</v>
      </c>
    </row>
    <row r="213" spans="1:16" x14ac:dyDescent="0.2">
      <c r="A213" t="s">
        <v>86</v>
      </c>
      <c r="B213">
        <f>B200/$S$23</f>
        <v>2.0089172149531102E-2</v>
      </c>
      <c r="C213">
        <f>C200/$S$24</f>
        <v>2.2188223639113464E-3</v>
      </c>
      <c r="D213">
        <f>D200/$S$25</f>
        <v>0.10397954933362463</v>
      </c>
      <c r="E213">
        <f>E200/$S$26</f>
        <v>3.5127161815971977E-3</v>
      </c>
      <c r="F213">
        <f>F200/$S$27</f>
        <v>4.0923221695429246E-3</v>
      </c>
      <c r="G213">
        <f>G200/$S$28</f>
        <v>0</v>
      </c>
      <c r="H213">
        <f>H200/S$29</f>
        <v>6.308681641523802E-3</v>
      </c>
      <c r="I213">
        <f>I200/$S$30</f>
        <v>1.9489162322322807E-3</v>
      </c>
      <c r="J213">
        <f>J200/$S$31</f>
        <v>0</v>
      </c>
      <c r="K213">
        <f>K200/$S$32</f>
        <v>4.6000906176705356E-3</v>
      </c>
      <c r="L213">
        <f>L200/$S$33</f>
        <v>1.1980756627297978E-2</v>
      </c>
      <c r="M213">
        <f>M200/$S$34</f>
        <v>2.8661794926624594E-3</v>
      </c>
      <c r="P213">
        <f>P200/$S$35</f>
        <v>4.2269944583722095E-2</v>
      </c>
    </row>
    <row r="214" spans="1:16" x14ac:dyDescent="0.2">
      <c r="A214" t="s">
        <v>87</v>
      </c>
      <c r="B214">
        <f t="shared" ref="B214:B222" si="103">B201/$S$23</f>
        <v>2.969024745189524E-3</v>
      </c>
      <c r="C214">
        <f t="shared" ref="C214:C222" si="104">C201/$S$24</f>
        <v>2.9278733139473177E-2</v>
      </c>
      <c r="D214">
        <f t="shared" ref="D214:D222" si="105">D201/$S$25</f>
        <v>0</v>
      </c>
      <c r="E214">
        <f t="shared" ref="E214:E222" si="106">E201/$S$26</f>
        <v>3.6092232264152417E-2</v>
      </c>
      <c r="F214">
        <f t="shared" ref="F214:F222" si="107">F201/$S$27</f>
        <v>3.544644593001274E-2</v>
      </c>
      <c r="G214">
        <f t="shared" ref="G214:G222" si="108">G201/$S$28</f>
        <v>3.694391162233066E-3</v>
      </c>
      <c r="H214">
        <f t="shared" ref="H214:H222" si="109">H201/S$29</f>
        <v>2.0739146394271402E-3</v>
      </c>
      <c r="I214">
        <f t="shared" ref="I214:I222" si="110">I201/$S$30</f>
        <v>1.545019895006263E-3</v>
      </c>
      <c r="J214">
        <f t="shared" ref="J214:J222" si="111">J201/$S$31</f>
        <v>1.2299249776915931E-3</v>
      </c>
      <c r="K214">
        <f t="shared" ref="K214:K222" si="112">K201/$S$32</f>
        <v>2.9895462986142397E-3</v>
      </c>
      <c r="L214">
        <f t="shared" ref="L214:L222" si="113">L201/$S$33</f>
        <v>2.5786233135259448E-2</v>
      </c>
      <c r="M214">
        <f t="shared" ref="M214:M222" si="114">M201/$S$34</f>
        <v>1.3861239927340599E-2</v>
      </c>
      <c r="P214">
        <f t="shared" ref="P214:P222" si="115">P201/$S$35</f>
        <v>2.7153997213764838E-2</v>
      </c>
    </row>
    <row r="215" spans="1:16" x14ac:dyDescent="0.2">
      <c r="A215" t="s">
        <v>88</v>
      </c>
      <c r="B215">
        <f t="shared" si="103"/>
        <v>9.223839240690819E-3</v>
      </c>
      <c r="C215">
        <f t="shared" si="104"/>
        <v>0.1411853376020121</v>
      </c>
      <c r="D215">
        <f t="shared" si="105"/>
        <v>0</v>
      </c>
      <c r="E215">
        <f t="shared" si="106"/>
        <v>5.706381728427036E-2</v>
      </c>
      <c r="F215">
        <f t="shared" si="107"/>
        <v>6.3428157216886008E-2</v>
      </c>
      <c r="G215">
        <f t="shared" si="108"/>
        <v>9.7730882011725168E-2</v>
      </c>
      <c r="H215">
        <f t="shared" si="109"/>
        <v>6.1297586949357209E-3</v>
      </c>
      <c r="I215">
        <f t="shared" si="110"/>
        <v>1.9301792004956001E-3</v>
      </c>
      <c r="J215">
        <f t="shared" si="111"/>
        <v>0</v>
      </c>
      <c r="K215">
        <f t="shared" si="112"/>
        <v>2.2861346318669592E-2</v>
      </c>
      <c r="L215">
        <f t="shared" si="113"/>
        <v>2.5919000693808369E-2</v>
      </c>
      <c r="M215">
        <f t="shared" si="114"/>
        <v>2.23547639980295E-3</v>
      </c>
      <c r="P215">
        <f t="shared" si="115"/>
        <v>3.1438987634958331E-2</v>
      </c>
    </row>
    <row r="216" spans="1:16" x14ac:dyDescent="0.2">
      <c r="A216" t="s">
        <v>89</v>
      </c>
      <c r="B216">
        <f t="shared" si="103"/>
        <v>2.1174775579238386E-2</v>
      </c>
      <c r="C216">
        <f t="shared" si="104"/>
        <v>2.2109455673562954E-3</v>
      </c>
      <c r="D216">
        <f t="shared" si="105"/>
        <v>9.4327546566990911E-2</v>
      </c>
      <c r="E216">
        <f t="shared" si="106"/>
        <v>3.9255423332848205E-3</v>
      </c>
      <c r="F216">
        <f t="shared" si="107"/>
        <v>4.9418446869253152E-3</v>
      </c>
      <c r="G216">
        <f t="shared" si="108"/>
        <v>0</v>
      </c>
      <c r="H216">
        <f t="shared" si="109"/>
        <v>1.2623334332200533E-4</v>
      </c>
      <c r="I216">
        <f t="shared" si="110"/>
        <v>8.5741592451653846E-4</v>
      </c>
      <c r="J216">
        <f t="shared" si="111"/>
        <v>0</v>
      </c>
      <c r="K216">
        <f t="shared" si="112"/>
        <v>4.3650094407115467E-3</v>
      </c>
      <c r="L216">
        <f t="shared" si="113"/>
        <v>2.0291333480546986E-2</v>
      </c>
      <c r="M216">
        <f t="shared" si="114"/>
        <v>0</v>
      </c>
      <c r="P216">
        <f t="shared" si="115"/>
        <v>2.2367615013364046E-2</v>
      </c>
    </row>
    <row r="217" spans="1:16" x14ac:dyDescent="0.2">
      <c r="A217" t="s">
        <v>90</v>
      </c>
      <c r="B217">
        <f t="shared" si="103"/>
        <v>1.2600503559225774E-2</v>
      </c>
      <c r="C217">
        <f t="shared" si="104"/>
        <v>1.0738018204711298E-2</v>
      </c>
      <c r="D217">
        <f t="shared" si="105"/>
        <v>0.11212830752165592</v>
      </c>
      <c r="E217">
        <f t="shared" si="106"/>
        <v>9.7205496299393873E-3</v>
      </c>
      <c r="F217">
        <f t="shared" si="107"/>
        <v>7.0589896543786961E-3</v>
      </c>
      <c r="G217">
        <f t="shared" si="108"/>
        <v>0</v>
      </c>
      <c r="H217">
        <f t="shared" si="109"/>
        <v>8.4389886057681072E-3</v>
      </c>
      <c r="I217">
        <f t="shared" si="110"/>
        <v>2.0554369960845706E-3</v>
      </c>
      <c r="J217">
        <f t="shared" si="111"/>
        <v>0</v>
      </c>
      <c r="K217">
        <f t="shared" si="112"/>
        <v>6.8402779964269746E-4</v>
      </c>
      <c r="L217">
        <f t="shared" si="113"/>
        <v>4.3086788049095173E-3</v>
      </c>
      <c r="M217">
        <f t="shared" si="114"/>
        <v>2.6767975666259766E-2</v>
      </c>
      <c r="P217">
        <f t="shared" si="115"/>
        <v>0</v>
      </c>
    </row>
    <row r="218" spans="1:16" x14ac:dyDescent="0.2">
      <c r="A218" t="s">
        <v>91</v>
      </c>
      <c r="B218">
        <f t="shared" si="103"/>
        <v>1.2022730029690299E-2</v>
      </c>
      <c r="C218">
        <f t="shared" si="104"/>
        <v>6.1258442720299351E-3</v>
      </c>
      <c r="D218">
        <f t="shared" si="105"/>
        <v>8.5636738605316398E-2</v>
      </c>
      <c r="E218">
        <f t="shared" si="106"/>
        <v>3.924543012281359E-3</v>
      </c>
      <c r="F218">
        <f t="shared" si="107"/>
        <v>5.497533459023248E-3</v>
      </c>
      <c r="G218">
        <f t="shared" si="108"/>
        <v>9.6012050207499935E-3</v>
      </c>
      <c r="H218">
        <f t="shared" si="109"/>
        <v>1.1633912755112127E-3</v>
      </c>
      <c r="I218">
        <f t="shared" si="110"/>
        <v>5.3265404150906238E-4</v>
      </c>
      <c r="J218">
        <f t="shared" si="111"/>
        <v>0</v>
      </c>
      <c r="K218">
        <f t="shared" si="112"/>
        <v>7.9424741447916929E-4</v>
      </c>
      <c r="L218">
        <f t="shared" si="113"/>
        <v>0</v>
      </c>
      <c r="M218">
        <f t="shared" si="114"/>
        <v>6.7816440573795879E-3</v>
      </c>
      <c r="P218">
        <f t="shared" si="115"/>
        <v>6.9041688744008326E-3</v>
      </c>
    </row>
    <row r="219" spans="1:16" x14ac:dyDescent="0.2">
      <c r="A219" t="s">
        <v>92</v>
      </c>
      <c r="B219">
        <f t="shared" si="103"/>
        <v>1.775120472964899E-2</v>
      </c>
      <c r="C219">
        <f t="shared" si="104"/>
        <v>9.7658383175926261E-2</v>
      </c>
      <c r="D219">
        <f t="shared" si="105"/>
        <v>0.15769553053245061</v>
      </c>
      <c r="E219">
        <f t="shared" si="106"/>
        <v>4.1414179482278671E-2</v>
      </c>
      <c r="F219">
        <f t="shared" si="107"/>
        <v>5.3220571287245139E-2</v>
      </c>
      <c r="G219">
        <f t="shared" si="108"/>
        <v>6.6527308755596745E-2</v>
      </c>
      <c r="H219">
        <f t="shared" si="109"/>
        <v>9.0159764766382933E-3</v>
      </c>
      <c r="I219">
        <f t="shared" si="110"/>
        <v>3.6876379317069924E-4</v>
      </c>
      <c r="J219">
        <f t="shared" si="111"/>
        <v>0</v>
      </c>
      <c r="K219">
        <f t="shared" si="112"/>
        <v>1.857749143999033E-2</v>
      </c>
      <c r="L219">
        <f t="shared" si="113"/>
        <v>2.3015261545468318E-2</v>
      </c>
      <c r="M219">
        <f t="shared" si="114"/>
        <v>0</v>
      </c>
      <c r="P219">
        <f t="shared" si="115"/>
        <v>2.442222085269969E-2</v>
      </c>
    </row>
    <row r="220" spans="1:16" x14ac:dyDescent="0.2">
      <c r="A220" t="s">
        <v>93</v>
      </c>
      <c r="B220">
        <f t="shared" si="103"/>
        <v>1.4923446169402258E-2</v>
      </c>
      <c r="C220">
        <f t="shared" si="104"/>
        <v>9.3365557955829501E-2</v>
      </c>
      <c r="D220">
        <f t="shared" si="105"/>
        <v>9.588447102480803E-2</v>
      </c>
      <c r="E220">
        <f t="shared" si="106"/>
        <v>3.7496070568033363E-2</v>
      </c>
      <c r="F220">
        <f t="shared" si="107"/>
        <v>4.2936036073999061E-2</v>
      </c>
      <c r="G220">
        <f t="shared" si="108"/>
        <v>6.8175465641314367E-2</v>
      </c>
      <c r="H220">
        <f t="shared" si="109"/>
        <v>6.2693910019276959E-3</v>
      </c>
      <c r="I220">
        <f t="shared" si="110"/>
        <v>5.7924651430825262E-4</v>
      </c>
      <c r="J220">
        <f t="shared" si="111"/>
        <v>0</v>
      </c>
      <c r="K220">
        <f t="shared" si="112"/>
        <v>2.4135190880093263E-2</v>
      </c>
      <c r="L220">
        <f t="shared" si="113"/>
        <v>2.7346148895900702E-2</v>
      </c>
      <c r="M220">
        <f t="shared" si="114"/>
        <v>0</v>
      </c>
      <c r="P220">
        <f t="shared" si="115"/>
        <v>1.000212098092937E-2</v>
      </c>
    </row>
    <row r="221" spans="1:16" x14ac:dyDescent="0.2">
      <c r="A221" t="s">
        <v>94</v>
      </c>
      <c r="B221">
        <f t="shared" si="103"/>
        <v>1.882412066628092E-5</v>
      </c>
      <c r="C221">
        <f t="shared" si="104"/>
        <v>4.206279321765029E-4</v>
      </c>
      <c r="D221">
        <f t="shared" si="105"/>
        <v>1.86783315856042E-2</v>
      </c>
      <c r="E221">
        <f t="shared" si="106"/>
        <v>1.0385141123735752E-3</v>
      </c>
      <c r="F221">
        <f t="shared" si="107"/>
        <v>1.1993262630190299E-3</v>
      </c>
      <c r="G221">
        <f t="shared" si="108"/>
        <v>1.9460195941409706E-3</v>
      </c>
      <c r="H221">
        <f t="shared" si="109"/>
        <v>0</v>
      </c>
      <c r="I221">
        <f t="shared" si="110"/>
        <v>0</v>
      </c>
      <c r="J221">
        <f t="shared" si="111"/>
        <v>5.6822255557711825E-3</v>
      </c>
      <c r="K221">
        <f t="shared" si="112"/>
        <v>0</v>
      </c>
      <c r="L221">
        <f t="shared" si="113"/>
        <v>7.5811713850203353E-3</v>
      </c>
      <c r="M221">
        <f t="shared" si="114"/>
        <v>0</v>
      </c>
      <c r="P221">
        <f t="shared" si="115"/>
        <v>5.6209744505214362E-2</v>
      </c>
    </row>
    <row r="222" spans="1:16" x14ac:dyDescent="0.2">
      <c r="A222" t="s">
        <v>95</v>
      </c>
      <c r="B222">
        <f t="shared" si="103"/>
        <v>1.1560964090297813E-2</v>
      </c>
      <c r="C222">
        <f t="shared" si="104"/>
        <v>7.5573076580644468E-3</v>
      </c>
      <c r="D222">
        <f t="shared" si="105"/>
        <v>1.712821722294619E-2</v>
      </c>
      <c r="E222">
        <f t="shared" si="106"/>
        <v>1.9023705222067978E-3</v>
      </c>
      <c r="F222">
        <f t="shared" si="107"/>
        <v>2.1389851524647231E-3</v>
      </c>
      <c r="G222">
        <f t="shared" si="108"/>
        <v>7.1144558759686071E-4</v>
      </c>
      <c r="H222">
        <f t="shared" si="109"/>
        <v>3.5862917894569787E-3</v>
      </c>
      <c r="I222">
        <f t="shared" si="110"/>
        <v>5.5232389482182467E-4</v>
      </c>
      <c r="J222">
        <f t="shared" si="111"/>
        <v>0</v>
      </c>
      <c r="K222">
        <f t="shared" si="112"/>
        <v>2.7280795432832006E-3</v>
      </c>
      <c r="L222">
        <f t="shared" si="113"/>
        <v>3.8109031505752134E-3</v>
      </c>
      <c r="M222">
        <f t="shared" si="114"/>
        <v>0</v>
      </c>
      <c r="P222">
        <f t="shared" si="115"/>
        <v>1.2094175237587865E-2</v>
      </c>
    </row>
    <row r="225" spans="1:17" x14ac:dyDescent="0.2">
      <c r="A225" t="s">
        <v>0</v>
      </c>
    </row>
    <row r="226" spans="1:17" x14ac:dyDescent="0.2">
      <c r="A226" t="s">
        <v>14</v>
      </c>
      <c r="B226" t="s">
        <v>53</v>
      </c>
      <c r="C226" t="s">
        <v>28</v>
      </c>
      <c r="D226" t="s">
        <v>29</v>
      </c>
      <c r="E226" t="s">
        <v>30</v>
      </c>
      <c r="F226" t="s">
        <v>31</v>
      </c>
      <c r="G226" t="s">
        <v>32</v>
      </c>
      <c r="H226" t="s">
        <v>33</v>
      </c>
      <c r="I226" t="s">
        <v>34</v>
      </c>
      <c r="J226" t="s">
        <v>35</v>
      </c>
      <c r="K226" t="s">
        <v>36</v>
      </c>
      <c r="L226" t="s">
        <v>37</v>
      </c>
      <c r="M226" t="s">
        <v>38</v>
      </c>
      <c r="N226" t="s">
        <v>63</v>
      </c>
      <c r="O226" t="s">
        <v>71</v>
      </c>
      <c r="P226" t="s">
        <v>72</v>
      </c>
      <c r="Q226" t="s">
        <v>59</v>
      </c>
    </row>
    <row r="227" spans="1:17" x14ac:dyDescent="0.2">
      <c r="A227" t="s">
        <v>96</v>
      </c>
      <c r="B227">
        <v>38006</v>
      </c>
      <c r="C227">
        <v>135383</v>
      </c>
      <c r="D227">
        <v>29198</v>
      </c>
      <c r="E227">
        <v>19039</v>
      </c>
      <c r="F227">
        <v>22273</v>
      </c>
      <c r="G227">
        <v>4747</v>
      </c>
      <c r="H227">
        <v>4284</v>
      </c>
      <c r="I227">
        <v>3535</v>
      </c>
      <c r="J227">
        <v>4810</v>
      </c>
      <c r="K227">
        <v>2606</v>
      </c>
      <c r="L227">
        <v>26557</v>
      </c>
      <c r="M227">
        <v>9523</v>
      </c>
      <c r="N227">
        <v>1150</v>
      </c>
      <c r="O227">
        <v>14650</v>
      </c>
      <c r="P227">
        <f>N227+O227</f>
        <v>15800</v>
      </c>
      <c r="Q227">
        <v>181600</v>
      </c>
    </row>
    <row r="228" spans="1:17" x14ac:dyDescent="0.2">
      <c r="A228" t="s">
        <v>97</v>
      </c>
      <c r="B228">
        <v>68090</v>
      </c>
      <c r="C228">
        <v>238842</v>
      </c>
      <c r="D228">
        <v>34714</v>
      </c>
      <c r="E228">
        <v>116715</v>
      </c>
      <c r="F228">
        <v>116842</v>
      </c>
      <c r="G228">
        <v>95513</v>
      </c>
      <c r="H228">
        <v>1312</v>
      </c>
      <c r="I228">
        <v>4698</v>
      </c>
      <c r="J228">
        <v>2330</v>
      </c>
      <c r="K228">
        <v>1246</v>
      </c>
      <c r="L228">
        <v>26643</v>
      </c>
      <c r="M228">
        <v>9971</v>
      </c>
      <c r="N228">
        <v>4069</v>
      </c>
      <c r="O228">
        <v>9557</v>
      </c>
      <c r="P228">
        <f t="shared" ref="P228:P236" si="116">N228+O228</f>
        <v>13626</v>
      </c>
      <c r="Q228">
        <v>123663</v>
      </c>
    </row>
    <row r="229" spans="1:17" x14ac:dyDescent="0.2">
      <c r="A229" t="s">
        <v>98</v>
      </c>
      <c r="B229">
        <v>60780</v>
      </c>
      <c r="C229">
        <v>139755</v>
      </c>
      <c r="E229">
        <v>59530</v>
      </c>
      <c r="F229">
        <v>60179</v>
      </c>
      <c r="G229">
        <v>21812</v>
      </c>
      <c r="H229">
        <v>17085</v>
      </c>
      <c r="I229">
        <v>1343</v>
      </c>
      <c r="K229">
        <v>14475</v>
      </c>
      <c r="L229">
        <v>6086</v>
      </c>
      <c r="M229">
        <v>1648</v>
      </c>
      <c r="O229">
        <v>32669</v>
      </c>
      <c r="P229">
        <f t="shared" si="116"/>
        <v>32669</v>
      </c>
      <c r="Q229">
        <v>200688</v>
      </c>
    </row>
    <row r="230" spans="1:17" x14ac:dyDescent="0.2">
      <c r="A230" t="s">
        <v>99</v>
      </c>
      <c r="B230">
        <v>75913</v>
      </c>
      <c r="C230">
        <v>290883</v>
      </c>
      <c r="E230">
        <v>125092</v>
      </c>
      <c r="F230">
        <v>120498</v>
      </c>
      <c r="G230">
        <v>32981</v>
      </c>
      <c r="H230">
        <v>15748</v>
      </c>
      <c r="I230">
        <v>13762</v>
      </c>
      <c r="J230">
        <v>2898</v>
      </c>
      <c r="K230">
        <v>14935</v>
      </c>
      <c r="L230">
        <v>6622</v>
      </c>
      <c r="M230">
        <v>3202</v>
      </c>
      <c r="N230">
        <v>4599</v>
      </c>
      <c r="O230">
        <v>18836</v>
      </c>
      <c r="P230">
        <f t="shared" si="116"/>
        <v>23435</v>
      </c>
      <c r="Q230">
        <v>141769</v>
      </c>
    </row>
    <row r="231" spans="1:17" x14ac:dyDescent="0.2">
      <c r="A231" t="s">
        <v>100</v>
      </c>
      <c r="B231">
        <v>96317</v>
      </c>
      <c r="C231">
        <v>388186</v>
      </c>
      <c r="E231">
        <v>194150</v>
      </c>
      <c r="F231">
        <v>205411</v>
      </c>
      <c r="G231">
        <v>46195</v>
      </c>
      <c r="K231">
        <v>20642</v>
      </c>
      <c r="L231">
        <v>18283</v>
      </c>
      <c r="M231">
        <v>5977</v>
      </c>
      <c r="N231">
        <v>1919</v>
      </c>
      <c r="O231">
        <v>32196</v>
      </c>
      <c r="P231">
        <f t="shared" si="116"/>
        <v>34115</v>
      </c>
      <c r="Q231">
        <v>358608</v>
      </c>
    </row>
    <row r="232" spans="1:17" x14ac:dyDescent="0.2">
      <c r="A232" t="s">
        <v>101</v>
      </c>
      <c r="B232">
        <v>104826</v>
      </c>
      <c r="C232">
        <v>251633</v>
      </c>
      <c r="E232">
        <v>176235</v>
      </c>
      <c r="F232">
        <v>155708</v>
      </c>
      <c r="G232">
        <v>39372</v>
      </c>
      <c r="H232">
        <v>17841</v>
      </c>
      <c r="I232">
        <v>2120</v>
      </c>
      <c r="K232">
        <v>17461</v>
      </c>
      <c r="L232">
        <v>10583</v>
      </c>
      <c r="M232">
        <v>639</v>
      </c>
      <c r="O232">
        <v>19186</v>
      </c>
      <c r="P232">
        <f t="shared" si="116"/>
        <v>19186</v>
      </c>
      <c r="Q232">
        <v>325621</v>
      </c>
    </row>
    <row r="233" spans="1:17" x14ac:dyDescent="0.2">
      <c r="A233" t="s">
        <v>102</v>
      </c>
      <c r="B233">
        <v>111181</v>
      </c>
      <c r="C233">
        <v>647627</v>
      </c>
      <c r="D233">
        <v>31067</v>
      </c>
      <c r="E233">
        <v>350865</v>
      </c>
      <c r="F233">
        <v>345047</v>
      </c>
      <c r="G233">
        <v>215881</v>
      </c>
      <c r="H233">
        <v>16554</v>
      </c>
      <c r="I233">
        <v>4221</v>
      </c>
      <c r="J233">
        <v>5914</v>
      </c>
      <c r="K233">
        <v>36255</v>
      </c>
      <c r="M233">
        <v>10077</v>
      </c>
      <c r="N233">
        <v>3976</v>
      </c>
      <c r="O233">
        <v>11506</v>
      </c>
      <c r="P233">
        <f t="shared" si="116"/>
        <v>15482</v>
      </c>
      <c r="Q233">
        <v>202421</v>
      </c>
    </row>
    <row r="234" spans="1:17" x14ac:dyDescent="0.2">
      <c r="A234" t="s">
        <v>103</v>
      </c>
      <c r="B234">
        <v>504</v>
      </c>
      <c r="C234">
        <v>615</v>
      </c>
      <c r="D234">
        <v>69715</v>
      </c>
      <c r="E234">
        <v>6977</v>
      </c>
      <c r="F234">
        <v>14356</v>
      </c>
      <c r="G234">
        <v>9069</v>
      </c>
      <c r="H234">
        <v>1019</v>
      </c>
      <c r="J234">
        <v>4042</v>
      </c>
      <c r="K234">
        <v>394</v>
      </c>
      <c r="L234">
        <v>6523</v>
      </c>
      <c r="N234">
        <v>23712</v>
      </c>
      <c r="O234">
        <v>10008</v>
      </c>
      <c r="P234">
        <f t="shared" si="116"/>
        <v>33720</v>
      </c>
      <c r="Q234">
        <v>75927</v>
      </c>
    </row>
    <row r="235" spans="1:17" x14ac:dyDescent="0.2">
      <c r="A235" t="s">
        <v>104</v>
      </c>
      <c r="B235">
        <v>95126</v>
      </c>
      <c r="C235">
        <v>509854</v>
      </c>
      <c r="E235">
        <v>273228</v>
      </c>
      <c r="F235">
        <v>275318</v>
      </c>
      <c r="G235">
        <v>41297</v>
      </c>
      <c r="H235">
        <v>13952</v>
      </c>
      <c r="I235">
        <v>3686</v>
      </c>
      <c r="K235">
        <v>23747</v>
      </c>
      <c r="L235">
        <v>34387</v>
      </c>
      <c r="N235">
        <v>6333</v>
      </c>
      <c r="O235">
        <v>13895</v>
      </c>
      <c r="P235">
        <f t="shared" si="116"/>
        <v>20228</v>
      </c>
      <c r="Q235">
        <v>220504</v>
      </c>
    </row>
    <row r="236" spans="1:17" x14ac:dyDescent="0.2">
      <c r="A236" t="s">
        <v>105</v>
      </c>
      <c r="B236">
        <v>68048</v>
      </c>
      <c r="C236">
        <v>100335</v>
      </c>
      <c r="E236">
        <v>22333</v>
      </c>
      <c r="F236">
        <v>26607</v>
      </c>
      <c r="G236">
        <v>13234</v>
      </c>
      <c r="H236">
        <v>1948</v>
      </c>
      <c r="I236">
        <v>425</v>
      </c>
      <c r="J236">
        <v>1254</v>
      </c>
      <c r="K236">
        <v>2573</v>
      </c>
      <c r="L236">
        <v>21540</v>
      </c>
      <c r="M236">
        <v>5625</v>
      </c>
      <c r="N236">
        <v>2948</v>
      </c>
      <c r="O236">
        <v>24558</v>
      </c>
      <c r="P236">
        <f t="shared" si="116"/>
        <v>27506</v>
      </c>
      <c r="Q236">
        <v>241119</v>
      </c>
    </row>
    <row r="238" spans="1:17" x14ac:dyDescent="0.2">
      <c r="A238" t="s">
        <v>67</v>
      </c>
      <c r="B238" t="s">
        <v>53</v>
      </c>
      <c r="C238" t="s">
        <v>28</v>
      </c>
      <c r="D238" t="s">
        <v>29</v>
      </c>
      <c r="E238" t="s">
        <v>30</v>
      </c>
      <c r="F238" t="s">
        <v>31</v>
      </c>
      <c r="G238" t="s">
        <v>32</v>
      </c>
      <c r="H238" t="s">
        <v>33</v>
      </c>
      <c r="I238" t="s">
        <v>34</v>
      </c>
      <c r="J238" t="s">
        <v>35</v>
      </c>
      <c r="K238" t="s">
        <v>36</v>
      </c>
      <c r="L238" t="s">
        <v>37</v>
      </c>
      <c r="M238" t="s">
        <v>38</v>
      </c>
      <c r="N238" t="s">
        <v>63</v>
      </c>
      <c r="O238" t="s">
        <v>71</v>
      </c>
      <c r="P238" t="s">
        <v>72</v>
      </c>
    </row>
    <row r="239" spans="1:17" x14ac:dyDescent="0.2">
      <c r="A239" t="s">
        <v>96</v>
      </c>
      <c r="B239">
        <f>B227/Q227</f>
        <v>0.20928414096916301</v>
      </c>
      <c r="C239">
        <f>C227/Q227</f>
        <v>0.74550110132158587</v>
      </c>
      <c r="D239">
        <f>D227/Q227</f>
        <v>0.16078193832599119</v>
      </c>
      <c r="E239">
        <f>E227/Q227</f>
        <v>0.10484030837004406</v>
      </c>
      <c r="F239">
        <f>F227/Q227</f>
        <v>0.12264867841409692</v>
      </c>
      <c r="G239">
        <f>G227/Q227</f>
        <v>2.6139867841409693E-2</v>
      </c>
      <c r="H239">
        <f>H227/Q227</f>
        <v>2.3590308370044052E-2</v>
      </c>
      <c r="I239">
        <f>I227/Q227</f>
        <v>1.9465859030837005E-2</v>
      </c>
      <c r="J239">
        <f>J227/Q227</f>
        <v>2.6486784140969163E-2</v>
      </c>
      <c r="K239">
        <f>K227/Q227</f>
        <v>1.4350220264317181E-2</v>
      </c>
      <c r="L239">
        <f>L227/Q227</f>
        <v>0.14623898678414096</v>
      </c>
      <c r="M239">
        <f>M227/Q227</f>
        <v>5.243942731277533E-2</v>
      </c>
      <c r="N239">
        <f>N227/Q227</f>
        <v>6.3325991189427311E-3</v>
      </c>
      <c r="O239">
        <f>O227/Q227</f>
        <v>8.0671806167400884E-2</v>
      </c>
      <c r="P239">
        <f>P227/Q227</f>
        <v>8.7004405286343608E-2</v>
      </c>
    </row>
    <row r="240" spans="1:17" x14ac:dyDescent="0.2">
      <c r="A240" t="s">
        <v>97</v>
      </c>
      <c r="B240">
        <f t="shared" ref="B240:B248" si="117">B228/Q228</f>
        <v>0.55060931725738504</v>
      </c>
      <c r="C240">
        <f t="shared" ref="C240:C248" si="118">C228/Q228</f>
        <v>1.9313941922806337</v>
      </c>
      <c r="D240">
        <f t="shared" ref="D240:D248" si="119">D228/Q228</f>
        <v>0.2807145225330131</v>
      </c>
      <c r="E240">
        <f t="shared" ref="E240:E248" si="120">E228/Q228</f>
        <v>0.94381504572911867</v>
      </c>
      <c r="F240">
        <f t="shared" ref="F240:F248" si="121">F228/Q228</f>
        <v>0.94484203035669523</v>
      </c>
      <c r="G240">
        <f t="shared" ref="G240:G248" si="122">G228/Q228</f>
        <v>0.77236521837574701</v>
      </c>
      <c r="H240">
        <f t="shared" ref="H240:H248" si="123">H228/Q228</f>
        <v>1.06094789872476E-2</v>
      </c>
      <c r="I240">
        <f t="shared" ref="I240:I248" si="124">I228/Q228</f>
        <v>3.7990344727202155E-2</v>
      </c>
      <c r="J240">
        <f t="shared" ref="J240:J248" si="125">J228/Q228</f>
        <v>1.8841528994121119E-2</v>
      </c>
      <c r="K240">
        <f t="shared" ref="K240:K248" si="126">K228/Q228</f>
        <v>1.007577044063301E-2</v>
      </c>
      <c r="L240">
        <f t="shared" ref="L240:L248" si="127">L228/Q228</f>
        <v>0.21544843647655321</v>
      </c>
      <c r="M240">
        <f t="shared" ref="M240:M248" si="128">M228/Q228</f>
        <v>8.0630423004455651E-2</v>
      </c>
      <c r="N240">
        <f t="shared" ref="N240:N248" si="129">N228/Q228</f>
        <v>3.2903940548102507E-2</v>
      </c>
      <c r="O240">
        <f t="shared" ref="O240:O248" si="130">O228/Q228</f>
        <v>7.7282614848418682E-2</v>
      </c>
      <c r="P240">
        <f t="shared" ref="P240:P248" si="131">P228/Q228</f>
        <v>0.1101865553965212</v>
      </c>
    </row>
    <row r="241" spans="1:16" x14ac:dyDescent="0.2">
      <c r="A241" t="s">
        <v>98</v>
      </c>
      <c r="B241">
        <f t="shared" si="117"/>
        <v>0.30285816790241571</v>
      </c>
      <c r="C241">
        <f t="shared" si="118"/>
        <v>0.69637945467591489</v>
      </c>
      <c r="D241">
        <f t="shared" si="119"/>
        <v>0</v>
      </c>
      <c r="E241">
        <f t="shared" si="120"/>
        <v>0.29662959419596585</v>
      </c>
      <c r="F241">
        <f t="shared" si="121"/>
        <v>0.29986346966435462</v>
      </c>
      <c r="G241">
        <f t="shared" si="122"/>
        <v>0.10868611974806665</v>
      </c>
      <c r="H241">
        <f t="shared" si="123"/>
        <v>8.5132145419756042E-2</v>
      </c>
      <c r="I241">
        <f t="shared" si="124"/>
        <v>6.6919795902096787E-3</v>
      </c>
      <c r="J241">
        <f t="shared" si="125"/>
        <v>0</v>
      </c>
      <c r="K241">
        <f t="shared" si="126"/>
        <v>7.2126883520688828E-2</v>
      </c>
      <c r="L241">
        <f t="shared" si="127"/>
        <v>3.0325679661962847E-2</v>
      </c>
      <c r="M241">
        <f t="shared" si="128"/>
        <v>8.2117515745834327E-3</v>
      </c>
      <c r="N241">
        <f t="shared" si="129"/>
        <v>0</v>
      </c>
      <c r="O241">
        <f t="shared" si="130"/>
        <v>0.16278501953280713</v>
      </c>
      <c r="P241">
        <f t="shared" si="131"/>
        <v>0.16278501953280713</v>
      </c>
    </row>
    <row r="242" spans="1:16" x14ac:dyDescent="0.2">
      <c r="A242" t="s">
        <v>99</v>
      </c>
      <c r="B242">
        <f t="shared" si="117"/>
        <v>0.53546967249539745</v>
      </c>
      <c r="C242">
        <f t="shared" si="118"/>
        <v>2.0518096339820411</v>
      </c>
      <c r="D242">
        <f t="shared" si="119"/>
        <v>0</v>
      </c>
      <c r="E242">
        <f t="shared" si="120"/>
        <v>0.88236497400701142</v>
      </c>
      <c r="F242">
        <f t="shared" si="121"/>
        <v>0.84996014643539841</v>
      </c>
      <c r="G242">
        <f t="shared" si="122"/>
        <v>0.23263901134944875</v>
      </c>
      <c r="H242">
        <f t="shared" si="123"/>
        <v>0.11108211245053573</v>
      </c>
      <c r="I242">
        <f t="shared" si="124"/>
        <v>9.7073408149877624E-2</v>
      </c>
      <c r="J242">
        <f t="shared" si="125"/>
        <v>2.0441704462893864E-2</v>
      </c>
      <c r="K242">
        <f t="shared" si="126"/>
        <v>0.10534743138485847</v>
      </c>
      <c r="L242">
        <f t="shared" si="127"/>
        <v>4.6709788458689838E-2</v>
      </c>
      <c r="M242">
        <f t="shared" si="128"/>
        <v>2.258603785030578E-2</v>
      </c>
      <c r="N242">
        <f t="shared" si="129"/>
        <v>3.2440096212853306E-2</v>
      </c>
      <c r="O242">
        <f t="shared" si="130"/>
        <v>0.13286402528056204</v>
      </c>
      <c r="P242">
        <f t="shared" si="131"/>
        <v>0.16530412149341533</v>
      </c>
    </row>
    <row r="243" spans="1:16" x14ac:dyDescent="0.2">
      <c r="A243" t="s">
        <v>100</v>
      </c>
      <c r="B243">
        <f t="shared" si="117"/>
        <v>0.26858575380359612</v>
      </c>
      <c r="C243">
        <f t="shared" si="118"/>
        <v>1.0824800339088922</v>
      </c>
      <c r="D243">
        <f t="shared" si="119"/>
        <v>0</v>
      </c>
      <c r="E243">
        <f t="shared" si="120"/>
        <v>0.54139896488644979</v>
      </c>
      <c r="F243">
        <f t="shared" si="121"/>
        <v>0.57280094141792715</v>
      </c>
      <c r="G243">
        <f t="shared" si="122"/>
        <v>0.12881753892830053</v>
      </c>
      <c r="H243">
        <f t="shared" si="123"/>
        <v>0</v>
      </c>
      <c r="I243">
        <f t="shared" si="124"/>
        <v>0</v>
      </c>
      <c r="J243">
        <f t="shared" si="125"/>
        <v>0</v>
      </c>
      <c r="K243">
        <f t="shared" si="126"/>
        <v>5.7561459867041448E-2</v>
      </c>
      <c r="L243">
        <f t="shared" si="127"/>
        <v>5.0983246330254764E-2</v>
      </c>
      <c r="M243">
        <f t="shared" si="128"/>
        <v>1.6667224378708784E-2</v>
      </c>
      <c r="N243">
        <f t="shared" si="129"/>
        <v>5.3512470441261766E-3</v>
      </c>
      <c r="O243">
        <f t="shared" si="130"/>
        <v>8.9780484540222194E-2</v>
      </c>
      <c r="P243">
        <f t="shared" si="131"/>
        <v>9.5131731584348372E-2</v>
      </c>
    </row>
    <row r="244" spans="1:16" x14ac:dyDescent="0.2">
      <c r="A244" t="s">
        <v>101</v>
      </c>
      <c r="B244">
        <f t="shared" si="117"/>
        <v>0.32192641138010142</v>
      </c>
      <c r="C244">
        <f t="shared" si="118"/>
        <v>0.77277878269521927</v>
      </c>
      <c r="D244">
        <f t="shared" si="119"/>
        <v>0</v>
      </c>
      <c r="E244">
        <f t="shared" si="120"/>
        <v>0.54122737784110975</v>
      </c>
      <c r="F244">
        <f t="shared" si="121"/>
        <v>0.47818783186588087</v>
      </c>
      <c r="G244">
        <f t="shared" si="122"/>
        <v>0.1209135774412584</v>
      </c>
      <c r="H244">
        <f t="shared" si="123"/>
        <v>5.4790692246507441E-2</v>
      </c>
      <c r="I244">
        <f t="shared" si="124"/>
        <v>6.510636598990851E-3</v>
      </c>
      <c r="J244">
        <f t="shared" si="125"/>
        <v>0</v>
      </c>
      <c r="K244">
        <f t="shared" si="126"/>
        <v>5.3623691346688325E-2</v>
      </c>
      <c r="L244">
        <f t="shared" si="127"/>
        <v>3.2500975059962349E-2</v>
      </c>
      <c r="M244">
        <f t="shared" si="128"/>
        <v>1.9624041446958274E-3</v>
      </c>
      <c r="N244">
        <f t="shared" si="129"/>
        <v>0</v>
      </c>
      <c r="O244">
        <f t="shared" si="130"/>
        <v>5.8921261220867202E-2</v>
      </c>
      <c r="P244">
        <f t="shared" si="131"/>
        <v>5.8921261220867202E-2</v>
      </c>
    </row>
    <row r="245" spans="1:16" x14ac:dyDescent="0.2">
      <c r="A245" t="s">
        <v>102</v>
      </c>
      <c r="B245">
        <f t="shared" si="117"/>
        <v>0.54925625305674808</v>
      </c>
      <c r="C245">
        <f t="shared" si="118"/>
        <v>3.1994061880931328</v>
      </c>
      <c r="D245">
        <f t="shared" si="119"/>
        <v>0.15347715899042094</v>
      </c>
      <c r="E245">
        <f t="shared" si="120"/>
        <v>1.7333428843845253</v>
      </c>
      <c r="F245">
        <f t="shared" si="121"/>
        <v>1.704600807228499</v>
      </c>
      <c r="G245">
        <f t="shared" si="122"/>
        <v>1.0664950770918038</v>
      </c>
      <c r="H245">
        <f t="shared" si="123"/>
        <v>8.178005246491224E-2</v>
      </c>
      <c r="I245">
        <f t="shared" si="124"/>
        <v>2.0852579524851672E-2</v>
      </c>
      <c r="J245">
        <f t="shared" si="125"/>
        <v>2.9216336249697415E-2</v>
      </c>
      <c r="K245">
        <f t="shared" si="126"/>
        <v>0.17910691084423058</v>
      </c>
      <c r="L245">
        <f t="shared" si="127"/>
        <v>0</v>
      </c>
      <c r="M245">
        <f t="shared" si="128"/>
        <v>4.9782384238789452E-2</v>
      </c>
      <c r="N245">
        <f t="shared" si="129"/>
        <v>1.9642230796211857E-2</v>
      </c>
      <c r="O245">
        <f t="shared" si="130"/>
        <v>5.6841928456039643E-2</v>
      </c>
      <c r="P245">
        <f t="shared" si="131"/>
        <v>7.6484159252251493E-2</v>
      </c>
    </row>
    <row r="246" spans="1:16" x14ac:dyDescent="0.2">
      <c r="A246" t="s">
        <v>103</v>
      </c>
      <c r="B246">
        <f t="shared" si="117"/>
        <v>6.6379548777114857E-3</v>
      </c>
      <c r="C246">
        <f t="shared" si="118"/>
        <v>8.0998854162550871E-3</v>
      </c>
      <c r="D246">
        <f t="shared" si="119"/>
        <v>0.91818457202312753</v>
      </c>
      <c r="E246">
        <f t="shared" si="120"/>
        <v>9.1890895201970316E-2</v>
      </c>
      <c r="F246">
        <f t="shared" si="121"/>
        <v>0.18907634965163908</v>
      </c>
      <c r="G246">
        <f t="shared" si="122"/>
        <v>0.11944367616262989</v>
      </c>
      <c r="H246">
        <f t="shared" si="123"/>
        <v>1.3420785754738103E-2</v>
      </c>
      <c r="I246">
        <f t="shared" si="124"/>
        <v>0</v>
      </c>
      <c r="J246">
        <f t="shared" si="125"/>
        <v>5.3235344475614732E-2</v>
      </c>
      <c r="K246">
        <f t="shared" si="126"/>
        <v>5.1891948845601693E-3</v>
      </c>
      <c r="L246">
        <f t="shared" si="127"/>
        <v>8.5911467593873067E-2</v>
      </c>
      <c r="M246">
        <f t="shared" si="128"/>
        <v>0</v>
      </c>
      <c r="N246">
        <f t="shared" si="129"/>
        <v>0.31229997234185469</v>
      </c>
      <c r="O246">
        <f t="shared" si="130"/>
        <v>0.13181081828598523</v>
      </c>
      <c r="P246">
        <f t="shared" si="131"/>
        <v>0.44411079062783992</v>
      </c>
    </row>
    <row r="247" spans="1:16" x14ac:dyDescent="0.2">
      <c r="A247" t="s">
        <v>104</v>
      </c>
      <c r="B247">
        <f t="shared" si="117"/>
        <v>0.43140260494140698</v>
      </c>
      <c r="C247">
        <f t="shared" si="118"/>
        <v>2.3122210934949026</v>
      </c>
      <c r="D247">
        <f t="shared" si="119"/>
        <v>0</v>
      </c>
      <c r="E247">
        <f t="shared" si="120"/>
        <v>1.2391067735732686</v>
      </c>
      <c r="F247">
        <f t="shared" si="121"/>
        <v>1.2485850596814569</v>
      </c>
      <c r="G247">
        <f t="shared" si="122"/>
        <v>0.18728458440663209</v>
      </c>
      <c r="H247">
        <f t="shared" si="123"/>
        <v>6.3273228603562742E-2</v>
      </c>
      <c r="I247">
        <f t="shared" si="124"/>
        <v>1.6716250045350652E-2</v>
      </c>
      <c r="J247">
        <f t="shared" si="125"/>
        <v>0</v>
      </c>
      <c r="K247">
        <f t="shared" si="126"/>
        <v>0.10769419148858977</v>
      </c>
      <c r="L247">
        <f t="shared" si="127"/>
        <v>0.15594728440300404</v>
      </c>
      <c r="M247">
        <f t="shared" si="128"/>
        <v>0</v>
      </c>
      <c r="N247">
        <f t="shared" si="129"/>
        <v>2.8720567427348256E-2</v>
      </c>
      <c r="O247">
        <f t="shared" si="130"/>
        <v>6.3014729891521237E-2</v>
      </c>
      <c r="P247">
        <f t="shared" si="131"/>
        <v>9.1735297318869494E-2</v>
      </c>
    </row>
    <row r="248" spans="1:16" x14ac:dyDescent="0.2">
      <c r="A248" t="s">
        <v>105</v>
      </c>
      <c r="B248">
        <f t="shared" si="117"/>
        <v>0.28221749426631665</v>
      </c>
      <c r="C248">
        <f t="shared" si="118"/>
        <v>0.41612232963806256</v>
      </c>
      <c r="D248">
        <f t="shared" si="119"/>
        <v>0</v>
      </c>
      <c r="E248">
        <f t="shared" si="120"/>
        <v>9.2622315122408441E-2</v>
      </c>
      <c r="F248">
        <f t="shared" si="121"/>
        <v>0.11034800243862988</v>
      </c>
      <c r="G248">
        <f t="shared" si="122"/>
        <v>5.4885761802263615E-2</v>
      </c>
      <c r="H248">
        <f t="shared" si="123"/>
        <v>8.078998336920773E-3</v>
      </c>
      <c r="I248">
        <f t="shared" si="124"/>
        <v>1.7626151402419551E-3</v>
      </c>
      <c r="J248">
        <f t="shared" si="125"/>
        <v>5.2007514961492042E-3</v>
      </c>
      <c r="K248">
        <f t="shared" si="126"/>
        <v>1.0671079425511884E-2</v>
      </c>
      <c r="L248">
        <f t="shared" si="127"/>
        <v>8.9333482637204031E-2</v>
      </c>
      <c r="M248">
        <f t="shared" si="128"/>
        <v>2.3328729797319994E-2</v>
      </c>
      <c r="N248">
        <f t="shared" si="129"/>
        <v>1.2226328078666551E-2</v>
      </c>
      <c r="O248">
        <f t="shared" si="130"/>
        <v>0.10185012379779279</v>
      </c>
      <c r="P248">
        <f t="shared" si="131"/>
        <v>0.11407645187645934</v>
      </c>
    </row>
    <row r="250" spans="1:16" x14ac:dyDescent="0.2">
      <c r="A250" t="s">
        <v>69</v>
      </c>
      <c r="B250" t="s">
        <v>53</v>
      </c>
      <c r="C250" t="s">
        <v>28</v>
      </c>
      <c r="D250" t="s">
        <v>29</v>
      </c>
      <c r="E250" t="s">
        <v>30</v>
      </c>
      <c r="F250" t="s">
        <v>31</v>
      </c>
      <c r="G250" t="s">
        <v>32</v>
      </c>
      <c r="H250" t="s">
        <v>33</v>
      </c>
      <c r="I250" t="s">
        <v>34</v>
      </c>
      <c r="J250" t="s">
        <v>35</v>
      </c>
      <c r="K250" t="s">
        <v>36</v>
      </c>
      <c r="L250" t="s">
        <v>37</v>
      </c>
      <c r="M250" t="s">
        <v>38</v>
      </c>
      <c r="N250" t="s">
        <v>63</v>
      </c>
      <c r="O250" t="s">
        <v>71</v>
      </c>
      <c r="P250" t="s">
        <v>72</v>
      </c>
    </row>
    <row r="251" spans="1:16" x14ac:dyDescent="0.2">
      <c r="A251" t="s">
        <v>96</v>
      </c>
      <c r="B251">
        <f>B239/$S$23</f>
        <v>7.9514962268281437E-3</v>
      </c>
      <c r="C251">
        <f>C239/$S$24</f>
        <v>1.4261450164720595E-2</v>
      </c>
      <c r="D251">
        <f>D239/$S$25</f>
        <v>2.1356799209429213E-2</v>
      </c>
      <c r="E251">
        <f>E239/$S$26</f>
        <v>3.1270321740814208E-3</v>
      </c>
      <c r="F251">
        <f>F239/$S$27</f>
        <v>4.1506633266912745E-3</v>
      </c>
      <c r="G251">
        <f>G239/$S$28</f>
        <v>2.5764032988913562E-3</v>
      </c>
      <c r="H251">
        <f>H239/$S$29</f>
        <v>1.5280000519445093E-3</v>
      </c>
      <c r="I251">
        <f>I239/$S$30</f>
        <v>6.5455257089450493E-4</v>
      </c>
      <c r="J251">
        <f>J239/$S$31</f>
        <v>1.0592396842163575E-2</v>
      </c>
      <c r="K251">
        <f>K239/$S$32</f>
        <v>1.0368065375414039E-3</v>
      </c>
      <c r="L251">
        <f>L239/$S$33</f>
        <v>3.8142215037544142E-2</v>
      </c>
      <c r="M251">
        <f>M239/$S$34</f>
        <v>9.1376673847960391E-3</v>
      </c>
      <c r="P251">
        <f>P239/$S$35</f>
        <v>2.8383947094509008E-2</v>
      </c>
    </row>
    <row r="252" spans="1:16" x14ac:dyDescent="0.2">
      <c r="A252" t="s">
        <v>97</v>
      </c>
      <c r="B252">
        <f t="shared" ref="B252:B260" si="132">B240/$S$23</f>
        <v>2.0919730890042065E-2</v>
      </c>
      <c r="C252">
        <f t="shared" ref="C252:C260" si="133">C240/$S$24</f>
        <v>3.6947607418435204E-2</v>
      </c>
      <c r="D252">
        <f t="shared" ref="D252:D260" si="134">D240/$S$25</f>
        <v>3.7287544579497123E-2</v>
      </c>
      <c r="E252">
        <f t="shared" ref="E252:E260" si="135">E240/$S$26</f>
        <v>2.8150813940379115E-2</v>
      </c>
      <c r="F252">
        <f t="shared" ref="F252:F260" si="136">F240/$S$27</f>
        <v>3.1975241931895992E-2</v>
      </c>
      <c r="G252">
        <f t="shared" ref="G252:G260" si="137">G240/$S$28</f>
        <v>7.6126027439965174E-2</v>
      </c>
      <c r="H252">
        <f t="shared" ref="H252:H260" si="138">H240/$S$29</f>
        <v>6.8720103990689129E-4</v>
      </c>
      <c r="I252">
        <f t="shared" ref="I252:I260" si="139">I240/$S$30</f>
        <v>1.277450831785328E-3</v>
      </c>
      <c r="J252">
        <f t="shared" ref="J252:J260" si="140">J240/$S$31</f>
        <v>7.5349635182838538E-3</v>
      </c>
      <c r="K252">
        <f t="shared" ref="K252:K260" si="141">K240/$S$32</f>
        <v>7.2797660741075827E-4</v>
      </c>
      <c r="L252">
        <f t="shared" ref="L252:L260" si="142">L240/$S$33</f>
        <v>5.619350061363073E-2</v>
      </c>
      <c r="M252">
        <f t="shared" ref="M252:M260" si="143">M240/$S$34</f>
        <v>1.405000062482813E-2</v>
      </c>
      <c r="P252">
        <f t="shared" ref="P252:P260" si="144">P240/$S$35</f>
        <v>3.5946793137748706E-2</v>
      </c>
    </row>
    <row r="253" spans="1:16" x14ac:dyDescent="0.2">
      <c r="A253" t="s">
        <v>98</v>
      </c>
      <c r="B253">
        <f t="shared" si="132"/>
        <v>1.1506727495873545E-2</v>
      </c>
      <c r="C253">
        <f t="shared" si="133"/>
        <v>1.3321752135563615E-2</v>
      </c>
      <c r="D253">
        <f t="shared" si="134"/>
        <v>0</v>
      </c>
      <c r="E253">
        <f t="shared" si="135"/>
        <v>8.847458570624871E-3</v>
      </c>
      <c r="F253">
        <f t="shared" si="136"/>
        <v>1.0147947149891047E-2</v>
      </c>
      <c r="G253">
        <f t="shared" si="137"/>
        <v>1.0712344804552722E-2</v>
      </c>
      <c r="H253">
        <f t="shared" si="138"/>
        <v>5.5142103521087565E-3</v>
      </c>
      <c r="I253">
        <f t="shared" si="139"/>
        <v>2.2502230382981234E-4</v>
      </c>
      <c r="J253">
        <f t="shared" si="140"/>
        <v>0</v>
      </c>
      <c r="K253">
        <f t="shared" si="141"/>
        <v>5.2111830333843191E-3</v>
      </c>
      <c r="L253">
        <f t="shared" si="142"/>
        <v>7.9095774681044503E-3</v>
      </c>
      <c r="M253">
        <f t="shared" si="143"/>
        <v>1.4309129290746121E-3</v>
      </c>
      <c r="P253">
        <f t="shared" si="144"/>
        <v>5.3106292342222972E-2</v>
      </c>
    </row>
    <row r="254" spans="1:16" x14ac:dyDescent="0.2">
      <c r="A254" t="s">
        <v>99</v>
      </c>
      <c r="B254">
        <f t="shared" si="132"/>
        <v>2.0344518513017277E-2</v>
      </c>
      <c r="C254">
        <f t="shared" si="133"/>
        <v>3.9251157095079682E-2</v>
      </c>
      <c r="D254">
        <f t="shared" si="134"/>
        <v>0</v>
      </c>
      <c r="E254">
        <f t="shared" si="135"/>
        <v>2.6317965922645268E-2</v>
      </c>
      <c r="F254">
        <f t="shared" si="136"/>
        <v>2.8764259465131475E-2</v>
      </c>
      <c r="G254">
        <f t="shared" si="137"/>
        <v>2.2929416473255589E-2</v>
      </c>
      <c r="H254">
        <f t="shared" si="138"/>
        <v>7.1950510748752649E-3</v>
      </c>
      <c r="I254">
        <f t="shared" si="139"/>
        <v>3.2641584822605115E-3</v>
      </c>
      <c r="J254">
        <f t="shared" si="140"/>
        <v>8.1748937375254807E-3</v>
      </c>
      <c r="K254">
        <f t="shared" si="141"/>
        <v>7.61137484729841E-3</v>
      </c>
      <c r="L254">
        <f t="shared" si="142"/>
        <v>1.2182898930907763E-2</v>
      </c>
      <c r="M254">
        <f t="shared" si="143"/>
        <v>3.9356589496206918E-3</v>
      </c>
      <c r="P254">
        <f t="shared" si="144"/>
        <v>5.3928113450478973E-2</v>
      </c>
    </row>
    <row r="255" spans="1:16" x14ac:dyDescent="0.2">
      <c r="A255" t="s">
        <v>100</v>
      </c>
      <c r="B255">
        <f t="shared" si="132"/>
        <v>1.0204588833435621E-2</v>
      </c>
      <c r="C255">
        <f t="shared" si="133"/>
        <v>2.0707863516941163E-2</v>
      </c>
      <c r="D255">
        <f t="shared" si="134"/>
        <v>0</v>
      </c>
      <c r="E255">
        <f t="shared" si="135"/>
        <v>1.6148101894538469E-2</v>
      </c>
      <c r="F255">
        <f t="shared" si="136"/>
        <v>1.9384667586963281E-2</v>
      </c>
      <c r="G255">
        <f t="shared" si="137"/>
        <v>1.2696542089022321E-2</v>
      </c>
      <c r="H255">
        <f t="shared" si="138"/>
        <v>0</v>
      </c>
      <c r="I255">
        <f t="shared" si="139"/>
        <v>0</v>
      </c>
      <c r="J255">
        <f t="shared" si="140"/>
        <v>0</v>
      </c>
      <c r="K255">
        <f t="shared" si="141"/>
        <v>4.1588280041230047E-3</v>
      </c>
      <c r="L255">
        <f t="shared" si="142"/>
        <v>1.3297506961745075E-2</v>
      </c>
      <c r="M255">
        <f t="shared" si="143"/>
        <v>2.9042947340369098E-3</v>
      </c>
      <c r="P255">
        <f t="shared" si="144"/>
        <v>3.1035371455185465E-2</v>
      </c>
    </row>
    <row r="256" spans="1:16" x14ac:dyDescent="0.2">
      <c r="A256" t="s">
        <v>101</v>
      </c>
      <c r="B256">
        <f t="shared" si="132"/>
        <v>1.2231202199799625E-2</v>
      </c>
      <c r="C256">
        <f t="shared" si="133"/>
        <v>1.4783272725183035E-2</v>
      </c>
      <c r="D256">
        <f t="shared" si="134"/>
        <v>0</v>
      </c>
      <c r="E256">
        <f t="shared" si="135"/>
        <v>1.6142984032718185E-2</v>
      </c>
      <c r="F256">
        <f t="shared" si="136"/>
        <v>1.6182780953370612E-2</v>
      </c>
      <c r="G256">
        <f t="shared" si="137"/>
        <v>1.1917510130135898E-2</v>
      </c>
      <c r="H256">
        <f t="shared" si="138"/>
        <v>3.5489226883125588E-3</v>
      </c>
      <c r="I256">
        <f t="shared" si="139"/>
        <v>2.1892452407460371E-4</v>
      </c>
      <c r="J256">
        <f t="shared" si="140"/>
        <v>0</v>
      </c>
      <c r="K256">
        <f t="shared" si="141"/>
        <v>3.8743233714395062E-3</v>
      </c>
      <c r="L256">
        <f t="shared" si="142"/>
        <v>8.4769404310545936E-3</v>
      </c>
      <c r="M256">
        <f t="shared" si="143"/>
        <v>3.419525587459471E-4</v>
      </c>
      <c r="P256">
        <f t="shared" si="144"/>
        <v>1.9222221630395376E-2</v>
      </c>
    </row>
    <row r="257" spans="1:17" x14ac:dyDescent="0.2">
      <c r="A257" t="s">
        <v>102</v>
      </c>
      <c r="B257">
        <f t="shared" si="132"/>
        <v>2.0868322862485852E-2</v>
      </c>
      <c r="C257">
        <f t="shared" si="133"/>
        <v>6.1204700874756095E-2</v>
      </c>
      <c r="D257">
        <f t="shared" si="134"/>
        <v>2.0386499266766174E-2</v>
      </c>
      <c r="E257">
        <f t="shared" si="135"/>
        <v>5.1699761784888242E-2</v>
      </c>
      <c r="F257">
        <f t="shared" si="136"/>
        <v>5.7686916391579045E-2</v>
      </c>
      <c r="G257">
        <f t="shared" si="137"/>
        <v>0.1051161180898508</v>
      </c>
      <c r="H257">
        <f t="shared" si="138"/>
        <v>5.297087365466145E-3</v>
      </c>
      <c r="I257">
        <f t="shared" si="139"/>
        <v>7.0118197795182959E-4</v>
      </c>
      <c r="J257">
        <f t="shared" si="140"/>
        <v>1.168397893016394E-2</v>
      </c>
      <c r="K257">
        <f t="shared" si="141"/>
        <v>1.2940513292600646E-2</v>
      </c>
      <c r="L257">
        <f t="shared" si="142"/>
        <v>0</v>
      </c>
      <c r="M257">
        <f t="shared" si="143"/>
        <v>8.6746727053853435E-3</v>
      </c>
      <c r="P257">
        <f t="shared" si="144"/>
        <v>2.4951866777769477E-2</v>
      </c>
    </row>
    <row r="258" spans="1:17" x14ac:dyDescent="0.2">
      <c r="A258" t="s">
        <v>103</v>
      </c>
      <c r="B258">
        <f t="shared" si="132"/>
        <v>2.5220101685466683E-4</v>
      </c>
      <c r="C258">
        <f t="shared" si="133"/>
        <v>1.5495096117106743E-4</v>
      </c>
      <c r="D258">
        <f t="shared" si="134"/>
        <v>0.1219632238923174</v>
      </c>
      <c r="E258">
        <f t="shared" si="135"/>
        <v>2.7407949315399792E-3</v>
      </c>
      <c r="F258">
        <f t="shared" si="136"/>
        <v>6.3987014013639218E-3</v>
      </c>
      <c r="G258">
        <f t="shared" si="137"/>
        <v>1.1772633402897676E-2</v>
      </c>
      <c r="H258">
        <f t="shared" si="138"/>
        <v>8.6929602651640364E-4</v>
      </c>
      <c r="I258">
        <f t="shared" si="139"/>
        <v>0</v>
      </c>
      <c r="J258">
        <f t="shared" si="140"/>
        <v>2.1289481264083678E-2</v>
      </c>
      <c r="K258">
        <f t="shared" si="141"/>
        <v>3.7492045988078753E-4</v>
      </c>
      <c r="L258">
        <f t="shared" si="142"/>
        <v>2.240752444485531E-2</v>
      </c>
      <c r="M258">
        <f t="shared" si="143"/>
        <v>0</v>
      </c>
      <c r="P258">
        <f t="shared" si="144"/>
        <v>0.14488481524348493</v>
      </c>
    </row>
    <row r="259" spans="1:17" x14ac:dyDescent="0.2">
      <c r="A259" t="s">
        <v>104</v>
      </c>
      <c r="B259">
        <f t="shared" si="132"/>
        <v>1.6390616936143611E-2</v>
      </c>
      <c r="C259">
        <f t="shared" si="133"/>
        <v>4.4232833239596592E-2</v>
      </c>
      <c r="D259">
        <f t="shared" si="134"/>
        <v>0</v>
      </c>
      <c r="E259">
        <f t="shared" si="135"/>
        <v>3.6958368477986614E-2</v>
      </c>
      <c r="F259">
        <f t="shared" si="136"/>
        <v>4.2254480720754363E-2</v>
      </c>
      <c r="G259">
        <f t="shared" si="137"/>
        <v>1.8459183650972957E-2</v>
      </c>
      <c r="H259">
        <f t="shared" si="138"/>
        <v>4.0983566249481861E-3</v>
      </c>
      <c r="I259">
        <f t="shared" si="139"/>
        <v>5.6209512385589167E-4</v>
      </c>
      <c r="J259">
        <f t="shared" si="140"/>
        <v>0</v>
      </c>
      <c r="K259">
        <f t="shared" si="141"/>
        <v>7.7809287755848016E-3</v>
      </c>
      <c r="L259">
        <f t="shared" si="142"/>
        <v>4.0674344010604768E-2</v>
      </c>
      <c r="M259">
        <f t="shared" si="143"/>
        <v>0</v>
      </c>
      <c r="P259">
        <f t="shared" si="144"/>
        <v>2.992733318765119E-2</v>
      </c>
    </row>
    <row r="260" spans="1:17" x14ac:dyDescent="0.2">
      <c r="A260" t="s">
        <v>105</v>
      </c>
      <c r="B260">
        <f t="shared" si="132"/>
        <v>1.0722510221804911E-2</v>
      </c>
      <c r="C260">
        <f t="shared" si="133"/>
        <v>7.9604280342983735E-3</v>
      </c>
      <c r="D260">
        <f t="shared" si="134"/>
        <v>0</v>
      </c>
      <c r="E260">
        <f t="shared" si="135"/>
        <v>2.7626107165136487E-3</v>
      </c>
      <c r="F260">
        <f t="shared" si="136"/>
        <v>3.7343851790172821E-3</v>
      </c>
      <c r="G260">
        <f t="shared" si="137"/>
        <v>5.4096623069189624E-3</v>
      </c>
      <c r="H260">
        <f t="shared" si="138"/>
        <v>5.2329582491386032E-4</v>
      </c>
      <c r="I260">
        <f t="shared" si="139"/>
        <v>5.9269116750268664E-5</v>
      </c>
      <c r="J260">
        <f t="shared" si="140"/>
        <v>2.0798456857387525E-3</v>
      </c>
      <c r="K260">
        <f t="shared" si="141"/>
        <v>7.7098781114219605E-4</v>
      </c>
      <c r="L260">
        <f t="shared" si="142"/>
        <v>2.3300058211087583E-2</v>
      </c>
      <c r="M260">
        <f t="shared" si="143"/>
        <v>4.0650743976709631E-3</v>
      </c>
      <c r="P260">
        <f t="shared" si="144"/>
        <v>3.7215816419113652E-2</v>
      </c>
    </row>
    <row r="262" spans="1:17" x14ac:dyDescent="0.2">
      <c r="A262" t="s">
        <v>0</v>
      </c>
    </row>
    <row r="263" spans="1:17" x14ac:dyDescent="0.2">
      <c r="A263" t="s">
        <v>14</v>
      </c>
      <c r="B263" t="s">
        <v>53</v>
      </c>
      <c r="C263" t="s">
        <v>28</v>
      </c>
      <c r="D263" t="s">
        <v>29</v>
      </c>
      <c r="E263" t="s">
        <v>30</v>
      </c>
      <c r="F263" t="s">
        <v>31</v>
      </c>
      <c r="G263" t="s">
        <v>32</v>
      </c>
      <c r="H263" t="s">
        <v>33</v>
      </c>
      <c r="I263" t="s">
        <v>34</v>
      </c>
      <c r="J263" t="s">
        <v>35</v>
      </c>
      <c r="K263" t="s">
        <v>36</v>
      </c>
      <c r="L263" t="s">
        <v>37</v>
      </c>
      <c r="M263" t="s">
        <v>38</v>
      </c>
      <c r="N263" t="s">
        <v>63</v>
      </c>
      <c r="O263" t="s">
        <v>71</v>
      </c>
      <c r="P263" t="s">
        <v>72</v>
      </c>
      <c r="Q263" t="s">
        <v>59</v>
      </c>
    </row>
    <row r="264" spans="1:17" x14ac:dyDescent="0.2">
      <c r="A264" t="s">
        <v>106</v>
      </c>
      <c r="B264">
        <v>65763</v>
      </c>
      <c r="C264">
        <v>772321</v>
      </c>
      <c r="E264" t="s">
        <v>116</v>
      </c>
      <c r="F264">
        <v>354010</v>
      </c>
      <c r="G264">
        <v>23320</v>
      </c>
      <c r="H264">
        <v>3580</v>
      </c>
      <c r="I264">
        <v>4696</v>
      </c>
      <c r="K264">
        <v>7494</v>
      </c>
      <c r="L264">
        <v>8525</v>
      </c>
      <c r="M264">
        <v>2435</v>
      </c>
      <c r="O264">
        <v>22544</v>
      </c>
      <c r="P264">
        <f>O264+N264</f>
        <v>22544</v>
      </c>
      <c r="Q264">
        <v>154879</v>
      </c>
    </row>
    <row r="265" spans="1:17" x14ac:dyDescent="0.2">
      <c r="A265" t="s">
        <v>107</v>
      </c>
      <c r="B265">
        <v>17901</v>
      </c>
      <c r="C265">
        <v>15078</v>
      </c>
      <c r="D265">
        <v>43751</v>
      </c>
      <c r="E265">
        <v>30782</v>
      </c>
      <c r="F265">
        <v>29419</v>
      </c>
      <c r="G265">
        <v>4228</v>
      </c>
      <c r="H265">
        <v>4009</v>
      </c>
      <c r="I265">
        <v>2491</v>
      </c>
      <c r="K265">
        <v>1684</v>
      </c>
      <c r="M265">
        <v>2814</v>
      </c>
      <c r="N265">
        <v>152</v>
      </c>
      <c r="P265">
        <f t="shared" ref="P265:P273" si="145">O265+N265</f>
        <v>152</v>
      </c>
      <c r="Q265">
        <v>140209</v>
      </c>
    </row>
    <row r="266" spans="1:17" x14ac:dyDescent="0.2">
      <c r="A266" t="s">
        <v>108</v>
      </c>
      <c r="B266">
        <v>71664</v>
      </c>
      <c r="C266">
        <v>81929</v>
      </c>
      <c r="E266">
        <v>31316</v>
      </c>
      <c r="F266">
        <v>22455</v>
      </c>
      <c r="G266">
        <v>4961</v>
      </c>
      <c r="H266">
        <v>5320</v>
      </c>
      <c r="I266">
        <v>1152</v>
      </c>
      <c r="K266">
        <v>9891</v>
      </c>
      <c r="L266">
        <v>1984</v>
      </c>
      <c r="N266">
        <v>4511</v>
      </c>
      <c r="O266">
        <v>15737</v>
      </c>
      <c r="P266">
        <f t="shared" si="145"/>
        <v>20248</v>
      </c>
      <c r="Q266">
        <v>158825</v>
      </c>
    </row>
    <row r="267" spans="1:17" x14ac:dyDescent="0.2">
      <c r="A267" t="s">
        <v>109</v>
      </c>
      <c r="B267">
        <v>67633</v>
      </c>
      <c r="C267">
        <v>109488</v>
      </c>
      <c r="E267">
        <v>22212</v>
      </c>
      <c r="F267">
        <v>17543</v>
      </c>
      <c r="G267">
        <v>1114</v>
      </c>
      <c r="H267">
        <v>7748</v>
      </c>
      <c r="I267">
        <v>2965</v>
      </c>
      <c r="J267">
        <v>446</v>
      </c>
      <c r="K267">
        <v>15638</v>
      </c>
      <c r="O267">
        <v>21643</v>
      </c>
      <c r="P267">
        <f t="shared" si="145"/>
        <v>21643</v>
      </c>
      <c r="Q267">
        <v>153437</v>
      </c>
    </row>
    <row r="268" spans="1:17" x14ac:dyDescent="0.2">
      <c r="A268" t="s">
        <v>110</v>
      </c>
      <c r="B268">
        <v>111966</v>
      </c>
      <c r="C268">
        <v>93391</v>
      </c>
      <c r="E268">
        <v>27678</v>
      </c>
      <c r="F268">
        <v>24236</v>
      </c>
      <c r="G268">
        <v>12139</v>
      </c>
      <c r="H268">
        <v>14353</v>
      </c>
      <c r="I268">
        <v>1222</v>
      </c>
      <c r="P268">
        <f t="shared" si="145"/>
        <v>0</v>
      </c>
      <c r="Q268">
        <v>241899</v>
      </c>
    </row>
    <row r="269" spans="1:17" x14ac:dyDescent="0.2">
      <c r="A269" t="s">
        <v>111</v>
      </c>
      <c r="B269">
        <v>111957</v>
      </c>
      <c r="C269">
        <v>220553</v>
      </c>
      <c r="E269">
        <v>41303</v>
      </c>
      <c r="F269">
        <v>52355</v>
      </c>
      <c r="G269">
        <v>1274</v>
      </c>
      <c r="H269">
        <v>9384</v>
      </c>
      <c r="I269">
        <v>914</v>
      </c>
      <c r="K269">
        <v>8248</v>
      </c>
      <c r="L269">
        <v>6555</v>
      </c>
      <c r="O269">
        <v>12303</v>
      </c>
      <c r="P269">
        <f t="shared" si="145"/>
        <v>12303</v>
      </c>
      <c r="Q269">
        <v>247425</v>
      </c>
    </row>
    <row r="270" spans="1:17" x14ac:dyDescent="0.2">
      <c r="A270" t="s">
        <v>112</v>
      </c>
      <c r="B270">
        <v>57562</v>
      </c>
      <c r="C270">
        <v>333026</v>
      </c>
      <c r="D270">
        <v>117271</v>
      </c>
      <c r="E270">
        <v>125263</v>
      </c>
      <c r="F270">
        <v>113544</v>
      </c>
      <c r="H270">
        <v>15921</v>
      </c>
      <c r="I270">
        <v>17897</v>
      </c>
      <c r="M270">
        <v>1853</v>
      </c>
      <c r="O270">
        <v>18939</v>
      </c>
      <c r="P270">
        <f t="shared" si="145"/>
        <v>18939</v>
      </c>
      <c r="Q270">
        <v>170723</v>
      </c>
    </row>
    <row r="271" spans="1:17" x14ac:dyDescent="0.2">
      <c r="A271" t="s">
        <v>113</v>
      </c>
      <c r="B271">
        <v>81682</v>
      </c>
      <c r="C271">
        <v>30056</v>
      </c>
      <c r="D271">
        <v>106697</v>
      </c>
      <c r="E271">
        <v>37360</v>
      </c>
      <c r="F271">
        <v>31331</v>
      </c>
      <c r="G271">
        <v>696</v>
      </c>
      <c r="H271">
        <v>8765</v>
      </c>
      <c r="I271">
        <v>872</v>
      </c>
      <c r="K271">
        <v>1513</v>
      </c>
      <c r="M271">
        <v>4093</v>
      </c>
      <c r="O271">
        <v>24381</v>
      </c>
      <c r="P271">
        <f t="shared" si="145"/>
        <v>24381</v>
      </c>
      <c r="Q271">
        <v>268910</v>
      </c>
    </row>
    <row r="272" spans="1:17" x14ac:dyDescent="0.2">
      <c r="A272" s="1" t="s">
        <v>114</v>
      </c>
      <c r="E272">
        <v>673</v>
      </c>
      <c r="F272">
        <v>416</v>
      </c>
      <c r="G272">
        <v>629</v>
      </c>
      <c r="J272">
        <v>456</v>
      </c>
      <c r="L272">
        <v>1769</v>
      </c>
      <c r="N272">
        <v>1024</v>
      </c>
      <c r="O272">
        <v>19863</v>
      </c>
      <c r="P272">
        <f t="shared" si="145"/>
        <v>20887</v>
      </c>
      <c r="Q272">
        <v>6043</v>
      </c>
    </row>
    <row r="273" spans="1:17" x14ac:dyDescent="0.2">
      <c r="A273" t="s">
        <v>115</v>
      </c>
      <c r="B273">
        <v>34752</v>
      </c>
      <c r="C273">
        <v>168536</v>
      </c>
      <c r="E273">
        <v>53938</v>
      </c>
      <c r="F273">
        <v>49113</v>
      </c>
      <c r="G273">
        <v>172</v>
      </c>
      <c r="H273">
        <v>5938</v>
      </c>
      <c r="K273">
        <v>1341</v>
      </c>
      <c r="L273">
        <v>27186</v>
      </c>
      <c r="M273">
        <v>10846</v>
      </c>
      <c r="O273">
        <v>27032</v>
      </c>
      <c r="P273">
        <f t="shared" si="145"/>
        <v>27032</v>
      </c>
      <c r="Q273">
        <v>260204</v>
      </c>
    </row>
    <row r="275" spans="1:17" x14ac:dyDescent="0.2">
      <c r="A275" t="s">
        <v>67</v>
      </c>
      <c r="B275" t="s">
        <v>53</v>
      </c>
      <c r="C275" t="s">
        <v>28</v>
      </c>
      <c r="D275" t="s">
        <v>29</v>
      </c>
      <c r="E275" t="s">
        <v>30</v>
      </c>
      <c r="F275" t="s">
        <v>31</v>
      </c>
      <c r="G275" t="s">
        <v>32</v>
      </c>
      <c r="H275" t="s">
        <v>33</v>
      </c>
      <c r="I275" t="s">
        <v>34</v>
      </c>
      <c r="J275" t="s">
        <v>35</v>
      </c>
      <c r="K275" t="s">
        <v>36</v>
      </c>
      <c r="L275" t="s">
        <v>37</v>
      </c>
      <c r="M275" t="s">
        <v>38</v>
      </c>
      <c r="N275" t="s">
        <v>63</v>
      </c>
      <c r="O275" t="s">
        <v>71</v>
      </c>
      <c r="P275" t="s">
        <v>72</v>
      </c>
    </row>
    <row r="276" spans="1:17" x14ac:dyDescent="0.2">
      <c r="A276" t="s">
        <v>106</v>
      </c>
      <c r="B276">
        <f>B264/Q264</f>
        <v>0.42460888822887544</v>
      </c>
      <c r="C276">
        <f>C264/Q264</f>
        <v>4.9866089011421817</v>
      </c>
      <c r="D276">
        <f>D264/Q264</f>
        <v>0</v>
      </c>
      <c r="E276" t="e">
        <f>E264/Q264</f>
        <v>#VALUE!</v>
      </c>
      <c r="F276">
        <f>F264/Q264</f>
        <v>2.2857198199885072</v>
      </c>
      <c r="G276">
        <f>G264/Q264</f>
        <v>0.15056915398472356</v>
      </c>
      <c r="H276">
        <f>H264/Q264</f>
        <v>2.311481866489324E-2</v>
      </c>
      <c r="I276">
        <f>I264/Q264</f>
        <v>3.0320443701211914E-2</v>
      </c>
      <c r="J276">
        <f>J264/Q264</f>
        <v>0</v>
      </c>
      <c r="K276">
        <f>K264/Q264</f>
        <v>4.83861595180754E-2</v>
      </c>
      <c r="L276">
        <f>L264/Q264</f>
        <v>5.5042969027434323E-2</v>
      </c>
      <c r="M276">
        <f>M264/Q264</f>
        <v>1.5721950684082414E-2</v>
      </c>
      <c r="N276" t="e">
        <f t="shared" ref="N276:O276" si="146">N264/R264</f>
        <v>#DIV/0!</v>
      </c>
      <c r="O276" t="e">
        <f t="shared" si="146"/>
        <v>#DIV/0!</v>
      </c>
      <c r="P276">
        <f>P264/Q264</f>
        <v>0.14555879105624392</v>
      </c>
    </row>
    <row r="277" spans="1:17" x14ac:dyDescent="0.2">
      <c r="A277" t="s">
        <v>107</v>
      </c>
      <c r="B277">
        <f t="shared" ref="B277:B285" si="147">B265/Q265</f>
        <v>0.12767368713848612</v>
      </c>
      <c r="C277">
        <f t="shared" ref="C277:C285" si="148">C265/Q265</f>
        <v>0.10753945895056666</v>
      </c>
      <c r="D277">
        <f t="shared" ref="D277:D285" si="149">D265/Q265</f>
        <v>0.31204130975900263</v>
      </c>
      <c r="E277">
        <f t="shared" ref="E277:E285" si="150">E265/Q265</f>
        <v>0.21954368121875201</v>
      </c>
      <c r="F277">
        <f t="shared" ref="F277:F285" si="151">F265/Q265</f>
        <v>0.20982247929876113</v>
      </c>
      <c r="G277">
        <f t="shared" ref="G277:G285" si="152">G265/Q265</f>
        <v>3.0154982918357595E-2</v>
      </c>
      <c r="H277">
        <f t="shared" ref="H277:H285" si="153">H265/Q265</f>
        <v>2.8593028978168306E-2</v>
      </c>
      <c r="I277">
        <f t="shared" ref="I277:I285" si="154">I265/Q265</f>
        <v>1.7766334543431593E-2</v>
      </c>
      <c r="J277">
        <f t="shared" ref="J277:J285" si="155">J265/Q265</f>
        <v>0</v>
      </c>
      <c r="K277">
        <f t="shared" ref="K277:K284" si="156">K265/Q265</f>
        <v>1.2010641256980651E-2</v>
      </c>
      <c r="L277">
        <f t="shared" ref="L277:L285" si="157">L265/Q265</f>
        <v>0</v>
      </c>
      <c r="M277">
        <f t="shared" ref="M277:M285" si="158">M265/Q265</f>
        <v>2.0070038299966477E-2</v>
      </c>
      <c r="P277">
        <f t="shared" ref="P277:P285" si="159">P265/Q265</f>
        <v>1.0840958854281821E-3</v>
      </c>
    </row>
    <row r="278" spans="1:17" x14ac:dyDescent="0.2">
      <c r="A278" t="s">
        <v>108</v>
      </c>
      <c r="B278">
        <f t="shared" si="147"/>
        <v>0.45121359987407522</v>
      </c>
      <c r="C278">
        <f t="shared" si="148"/>
        <v>0.51584448292145446</v>
      </c>
      <c r="D278">
        <f t="shared" si="149"/>
        <v>0</v>
      </c>
      <c r="E278">
        <f t="shared" si="150"/>
        <v>0.19717298913898945</v>
      </c>
      <c r="F278">
        <f t="shared" si="151"/>
        <v>0.1413820242405163</v>
      </c>
      <c r="G278">
        <f t="shared" si="152"/>
        <v>3.1235636707067527E-2</v>
      </c>
      <c r="H278">
        <f t="shared" si="153"/>
        <v>3.3495986148276403E-2</v>
      </c>
      <c r="I278">
        <f t="shared" si="154"/>
        <v>7.2532661734613568E-3</v>
      </c>
      <c r="J278">
        <f t="shared" si="155"/>
        <v>0</v>
      </c>
      <c r="K278">
        <f t="shared" si="156"/>
        <v>6.2276090036203366E-2</v>
      </c>
      <c r="L278">
        <f t="shared" si="157"/>
        <v>1.2491736187627892E-2</v>
      </c>
      <c r="M278">
        <f t="shared" si="158"/>
        <v>0</v>
      </c>
      <c r="P278">
        <f t="shared" si="159"/>
        <v>0.12748622697937981</v>
      </c>
    </row>
    <row r="279" spans="1:17" x14ac:dyDescent="0.2">
      <c r="A279" t="s">
        <v>109</v>
      </c>
      <c r="B279">
        <f t="shared" si="147"/>
        <v>0.4407867724212543</v>
      </c>
      <c r="C279">
        <f t="shared" si="148"/>
        <v>0.71356973872012619</v>
      </c>
      <c r="D279">
        <f t="shared" si="149"/>
        <v>0</v>
      </c>
      <c r="E279">
        <f t="shared" si="150"/>
        <v>0.14476299719102953</v>
      </c>
      <c r="F279">
        <f t="shared" si="151"/>
        <v>0.1143335701297601</v>
      </c>
      <c r="G279">
        <f t="shared" si="152"/>
        <v>7.2603087912302766E-3</v>
      </c>
      <c r="H279">
        <f t="shared" si="153"/>
        <v>5.0496294896276647E-2</v>
      </c>
      <c r="I279">
        <f t="shared" si="154"/>
        <v>1.9323891890482739E-2</v>
      </c>
      <c r="J279">
        <f t="shared" si="155"/>
        <v>2.9067304496307933E-3</v>
      </c>
      <c r="K279">
        <f t="shared" si="156"/>
        <v>0.10191805105678552</v>
      </c>
      <c r="L279">
        <f t="shared" si="157"/>
        <v>0</v>
      </c>
      <c r="M279">
        <f t="shared" si="158"/>
        <v>0</v>
      </c>
      <c r="P279">
        <f t="shared" si="159"/>
        <v>0.14105463480125394</v>
      </c>
    </row>
    <row r="280" spans="1:17" x14ac:dyDescent="0.2">
      <c r="A280" t="s">
        <v>110</v>
      </c>
      <c r="B280">
        <f t="shared" si="147"/>
        <v>0.46286259968003174</v>
      </c>
      <c r="C280">
        <f t="shared" si="148"/>
        <v>0.38607435334581786</v>
      </c>
      <c r="D280">
        <f t="shared" si="149"/>
        <v>0</v>
      </c>
      <c r="E280">
        <f t="shared" si="150"/>
        <v>0.11441965448389617</v>
      </c>
      <c r="F280">
        <f t="shared" si="151"/>
        <v>0.10019057540543781</v>
      </c>
      <c r="G280">
        <f t="shared" si="152"/>
        <v>5.0182100794133086E-2</v>
      </c>
      <c r="H280">
        <f t="shared" si="153"/>
        <v>5.9334681003228619E-2</v>
      </c>
      <c r="I280">
        <f t="shared" si="154"/>
        <v>5.0516951289587804E-3</v>
      </c>
      <c r="J280">
        <f t="shared" si="155"/>
        <v>0</v>
      </c>
      <c r="K280">
        <f t="shared" si="156"/>
        <v>0</v>
      </c>
      <c r="L280">
        <f t="shared" si="157"/>
        <v>0</v>
      </c>
      <c r="M280">
        <f t="shared" si="158"/>
        <v>0</v>
      </c>
      <c r="P280">
        <f t="shared" si="159"/>
        <v>0</v>
      </c>
    </row>
    <row r="281" spans="1:17" x14ac:dyDescent="0.2">
      <c r="A281" t="s">
        <v>111</v>
      </c>
      <c r="B281">
        <f t="shared" si="147"/>
        <v>0.45248863291906638</v>
      </c>
      <c r="C281">
        <f t="shared" si="148"/>
        <v>0.89139335152066279</v>
      </c>
      <c r="D281">
        <f t="shared" si="149"/>
        <v>0</v>
      </c>
      <c r="E281">
        <f t="shared" si="150"/>
        <v>0.16693139335152066</v>
      </c>
      <c r="F281">
        <f t="shared" si="151"/>
        <v>0.21159947458825906</v>
      </c>
      <c r="G281">
        <f t="shared" si="152"/>
        <v>5.1490350611296349E-3</v>
      </c>
      <c r="H281">
        <f t="shared" si="153"/>
        <v>3.79266444377084E-2</v>
      </c>
      <c r="I281">
        <f t="shared" si="154"/>
        <v>3.6940487016267555E-3</v>
      </c>
      <c r="J281">
        <f t="shared" si="155"/>
        <v>0</v>
      </c>
      <c r="K281">
        <f t="shared" si="156"/>
        <v>3.3335354147721534E-2</v>
      </c>
      <c r="L281">
        <f t="shared" si="157"/>
        <v>2.6492876629281601E-2</v>
      </c>
      <c r="M281">
        <f t="shared" si="158"/>
        <v>0</v>
      </c>
      <c r="P281">
        <f t="shared" si="159"/>
        <v>4.9724158836010911E-2</v>
      </c>
    </row>
    <row r="282" spans="1:17" x14ac:dyDescent="0.2">
      <c r="A282" t="s">
        <v>112</v>
      </c>
      <c r="B282">
        <f t="shared" si="147"/>
        <v>0.33716605261154031</v>
      </c>
      <c r="C282">
        <f t="shared" si="148"/>
        <v>1.9506803418402909</v>
      </c>
      <c r="D282">
        <f t="shared" si="149"/>
        <v>0.68690803230964781</v>
      </c>
      <c r="E282">
        <f t="shared" si="150"/>
        <v>0.73372070547026469</v>
      </c>
      <c r="F282">
        <f t="shared" si="151"/>
        <v>0.66507734751615188</v>
      </c>
      <c r="G282">
        <f t="shared" si="152"/>
        <v>0</v>
      </c>
      <c r="H282">
        <f t="shared" si="153"/>
        <v>9.3256327501273995E-2</v>
      </c>
      <c r="I282">
        <f t="shared" si="154"/>
        <v>0.10483063207652162</v>
      </c>
      <c r="J282">
        <f t="shared" si="155"/>
        <v>0</v>
      </c>
      <c r="K282">
        <f t="shared" si="156"/>
        <v>0</v>
      </c>
      <c r="L282">
        <f t="shared" si="157"/>
        <v>0</v>
      </c>
      <c r="M282">
        <f t="shared" si="158"/>
        <v>1.0853839260087979E-2</v>
      </c>
      <c r="P282">
        <f t="shared" si="159"/>
        <v>0.11093408620982527</v>
      </c>
    </row>
    <row r="283" spans="1:17" x14ac:dyDescent="0.2">
      <c r="A283" t="s">
        <v>113</v>
      </c>
      <c r="B283">
        <f t="shared" si="147"/>
        <v>0.30375218474582572</v>
      </c>
      <c r="C283">
        <f t="shared" si="148"/>
        <v>0.11176973708675765</v>
      </c>
      <c r="D283">
        <f t="shared" si="149"/>
        <v>0.39677587296865124</v>
      </c>
      <c r="E283">
        <f t="shared" si="150"/>
        <v>0.13893124093562903</v>
      </c>
      <c r="F283">
        <f t="shared" si="151"/>
        <v>0.11651110036815292</v>
      </c>
      <c r="G283">
        <f t="shared" si="152"/>
        <v>2.588226544196943E-3</v>
      </c>
      <c r="H283">
        <f t="shared" si="153"/>
        <v>3.2594548361905472E-2</v>
      </c>
      <c r="I283">
        <f t="shared" si="154"/>
        <v>3.2427206128444459E-3</v>
      </c>
      <c r="J283">
        <f t="shared" si="155"/>
        <v>0</v>
      </c>
      <c r="K283">
        <f t="shared" si="156"/>
        <v>5.6264177605890447E-3</v>
      </c>
      <c r="L283">
        <f t="shared" si="157"/>
        <v>0</v>
      </c>
      <c r="M283">
        <f t="shared" si="158"/>
        <v>1.5220705812353576E-2</v>
      </c>
      <c r="P283">
        <f t="shared" si="159"/>
        <v>9.0666022089174819E-2</v>
      </c>
    </row>
    <row r="284" spans="1:17" x14ac:dyDescent="0.2">
      <c r="A284" t="s">
        <v>114</v>
      </c>
      <c r="B284">
        <f t="shared" si="147"/>
        <v>0</v>
      </c>
      <c r="C284">
        <f t="shared" si="148"/>
        <v>0</v>
      </c>
      <c r="D284">
        <f t="shared" si="149"/>
        <v>0</v>
      </c>
      <c r="E284">
        <f t="shared" si="150"/>
        <v>0.11136852556677147</v>
      </c>
      <c r="F284">
        <f t="shared" si="151"/>
        <v>6.883998014231342E-2</v>
      </c>
      <c r="G284">
        <f t="shared" si="152"/>
        <v>0.10408737382094986</v>
      </c>
      <c r="H284">
        <f t="shared" si="153"/>
        <v>0</v>
      </c>
      <c r="I284">
        <f t="shared" si="154"/>
        <v>0</v>
      </c>
      <c r="J284">
        <f t="shared" si="155"/>
        <v>7.5459209002151251E-2</v>
      </c>
      <c r="K284">
        <f t="shared" si="156"/>
        <v>0</v>
      </c>
      <c r="L284">
        <f t="shared" si="157"/>
        <v>0.292735396326328</v>
      </c>
      <c r="M284">
        <f t="shared" si="158"/>
        <v>0</v>
      </c>
      <c r="P284">
        <f t="shared" si="159"/>
        <v>3.4563958298858184</v>
      </c>
    </row>
    <row r="285" spans="1:17" x14ac:dyDescent="0.2">
      <c r="A285" t="s">
        <v>115</v>
      </c>
      <c r="B285">
        <f t="shared" si="147"/>
        <v>0.13355674778250912</v>
      </c>
      <c r="C285">
        <f t="shared" si="148"/>
        <v>0.64770718359441048</v>
      </c>
      <c r="D285">
        <f t="shared" si="149"/>
        <v>0</v>
      </c>
      <c r="E285">
        <f t="shared" si="150"/>
        <v>0.207291202287436</v>
      </c>
      <c r="F285">
        <f t="shared" si="151"/>
        <v>0.1887480592150774</v>
      </c>
      <c r="G285">
        <f t="shared" si="152"/>
        <v>6.6101981522190278E-4</v>
      </c>
      <c r="H285">
        <f t="shared" si="153"/>
        <v>2.2820556178998017E-2</v>
      </c>
      <c r="I285">
        <f t="shared" si="154"/>
        <v>0</v>
      </c>
      <c r="J285">
        <f t="shared" si="155"/>
        <v>0</v>
      </c>
      <c r="K285">
        <f>K273/Q273</f>
        <v>5.1536486756544866E-3</v>
      </c>
      <c r="L285">
        <f t="shared" si="157"/>
        <v>0.10447956218966657</v>
      </c>
      <c r="M285">
        <f t="shared" si="158"/>
        <v>4.1682679743585804E-2</v>
      </c>
      <c r="P285">
        <f t="shared" si="159"/>
        <v>0.10388771886673533</v>
      </c>
    </row>
    <row r="287" spans="1:17" x14ac:dyDescent="0.2">
      <c r="A287" t="s">
        <v>69</v>
      </c>
      <c r="B287" t="s">
        <v>53</v>
      </c>
      <c r="C287" t="s">
        <v>28</v>
      </c>
      <c r="D287" t="s">
        <v>29</v>
      </c>
      <c r="E287" t="s">
        <v>30</v>
      </c>
      <c r="F287" t="s">
        <v>31</v>
      </c>
      <c r="G287" t="s">
        <v>32</v>
      </c>
      <c r="H287" t="s">
        <v>33</v>
      </c>
      <c r="I287" t="s">
        <v>34</v>
      </c>
      <c r="J287" t="s">
        <v>35</v>
      </c>
      <c r="K287" t="s">
        <v>36</v>
      </c>
      <c r="L287" t="s">
        <v>37</v>
      </c>
      <c r="M287" t="s">
        <v>38</v>
      </c>
      <c r="N287" t="s">
        <v>63</v>
      </c>
      <c r="O287" t="s">
        <v>71</v>
      </c>
      <c r="P287" t="s">
        <v>72</v>
      </c>
    </row>
    <row r="288" spans="1:17" x14ac:dyDescent="0.2">
      <c r="A288" t="s">
        <v>106</v>
      </c>
      <c r="B288">
        <f>B276/$S$23</f>
        <v>1.6132497937944919E-2</v>
      </c>
      <c r="C288">
        <f>C276/$S$24</f>
        <v>9.5393922569021142E-2</v>
      </c>
      <c r="D288">
        <f>D276/$S$25</f>
        <v>0</v>
      </c>
      <c r="E288" t="e">
        <f>E276/$S$26</f>
        <v>#VALUE!</v>
      </c>
      <c r="F288">
        <f>F276/$S$27</f>
        <v>7.7353083250404089E-2</v>
      </c>
      <c r="G288">
        <f>G276/$S$28</f>
        <v>1.4840429469309893E-2</v>
      </c>
      <c r="H288">
        <f>H276/$S$29</f>
        <v>1.4972014594559042E-3</v>
      </c>
      <c r="I288">
        <f>I276/$S$30</f>
        <v>1.0195452635226956E-3</v>
      </c>
      <c r="J288">
        <f>J276/$S$31</f>
        <v>0</v>
      </c>
      <c r="K288">
        <f>K276/$S$32</f>
        <v>3.4959105568299702E-3</v>
      </c>
      <c r="L288">
        <f>L276/$S$33</f>
        <v>1.4356368346891201E-2</v>
      </c>
      <c r="M288">
        <f>M276/$S$34</f>
        <v>2.7395790410608208E-3</v>
      </c>
      <c r="P288">
        <f>P276/$S$35</f>
        <v>4.7486480838339944E-2</v>
      </c>
    </row>
    <row r="289" spans="1:17" x14ac:dyDescent="0.2">
      <c r="A289" t="s">
        <v>107</v>
      </c>
      <c r="B289">
        <f t="shared" ref="B289:B297" si="160">B277/$S$23</f>
        <v>4.8508063575466694E-3</v>
      </c>
      <c r="C289">
        <f t="shared" ref="C289:C297" si="161">C277/$S$24</f>
        <v>2.0572318831531084E-3</v>
      </c>
      <c r="D289">
        <f t="shared" ref="D289:D297" si="162">D277/$S$25</f>
        <v>4.1448707901868991E-2</v>
      </c>
      <c r="E289">
        <f t="shared" ref="E289:E297" si="163">E277/$S$26</f>
        <v>6.5482462371645534E-3</v>
      </c>
      <c r="F289">
        <f t="shared" ref="F289:F297" si="164">F277/$S$27</f>
        <v>7.1007896799376172E-3</v>
      </c>
      <c r="G289">
        <f t="shared" ref="G289:G297" si="165">G277/$S$28</f>
        <v>2.9721419381391638E-3</v>
      </c>
      <c r="H289">
        <f t="shared" ref="H289:H297" si="166">H277/$S$29</f>
        <v>1.8520380945664784E-3</v>
      </c>
      <c r="I289">
        <f t="shared" ref="I289:I297" si="167">I277/$S$30</f>
        <v>5.9740491967771989E-4</v>
      </c>
      <c r="J289">
        <f t="shared" ref="J289:J297" si="168">J277/$S$31</f>
        <v>0</v>
      </c>
      <c r="K289">
        <f t="shared" ref="K289:K297" si="169">K277/$S$32</f>
        <v>8.6777144503255989E-4</v>
      </c>
      <c r="L289">
        <f t="shared" ref="L289:L297" si="170">L277/$S$33</f>
        <v>0</v>
      </c>
      <c r="M289">
        <f t="shared" ref="M289:M297" si="171">M277/$S$34</f>
        <v>3.4972413655732777E-3</v>
      </c>
      <c r="P289">
        <f t="shared" ref="P289:P297" si="172">P277/$S$35</f>
        <v>3.5367083029988011E-4</v>
      </c>
    </row>
    <row r="290" spans="1:17" x14ac:dyDescent="0.2">
      <c r="A290" t="s">
        <v>108</v>
      </c>
      <c r="B290">
        <f t="shared" si="160"/>
        <v>1.7143311577635982E-2</v>
      </c>
      <c r="C290">
        <f t="shared" si="161"/>
        <v>9.8681147122235309E-3</v>
      </c>
      <c r="D290">
        <f t="shared" si="162"/>
        <v>0</v>
      </c>
      <c r="E290">
        <f t="shared" si="163"/>
        <v>5.8810040764206446E-3</v>
      </c>
      <c r="F290">
        <f t="shared" si="164"/>
        <v>4.7846351926205443E-3</v>
      </c>
      <c r="G290">
        <f t="shared" si="165"/>
        <v>3.078653570220987E-3</v>
      </c>
      <c r="H290">
        <f t="shared" si="166"/>
        <v>2.1696142234194685E-3</v>
      </c>
      <c r="I290">
        <f t="shared" si="167"/>
        <v>2.4389594179739302E-4</v>
      </c>
      <c r="J290">
        <f t="shared" si="168"/>
        <v>0</v>
      </c>
      <c r="K290">
        <f t="shared" si="169"/>
        <v>4.499461060023322E-3</v>
      </c>
      <c r="L290">
        <f t="shared" si="170"/>
        <v>3.2581085135940328E-3</v>
      </c>
      <c r="M290">
        <f t="shared" si="171"/>
        <v>0</v>
      </c>
      <c r="P290">
        <f t="shared" si="172"/>
        <v>4.1590564408228427E-2</v>
      </c>
    </row>
    <row r="291" spans="1:17" x14ac:dyDescent="0.2">
      <c r="A291" t="s">
        <v>109</v>
      </c>
      <c r="B291">
        <f t="shared" si="160"/>
        <v>1.6747156958537967E-2</v>
      </c>
      <c r="C291">
        <f t="shared" si="161"/>
        <v>1.3650602594374886E-2</v>
      </c>
      <c r="D291">
        <f t="shared" si="162"/>
        <v>0</v>
      </c>
      <c r="E291">
        <f t="shared" si="163"/>
        <v>4.3177910945762839E-3</v>
      </c>
      <c r="F291">
        <f t="shared" si="164"/>
        <v>3.8692643303096163E-3</v>
      </c>
      <c r="G291">
        <f t="shared" si="165"/>
        <v>7.1559212288989274E-4</v>
      </c>
      <c r="H291">
        <f t="shared" si="166"/>
        <v>3.2707644179206588E-3</v>
      </c>
      <c r="I291">
        <f t="shared" si="167"/>
        <v>6.4977883054458162E-4</v>
      </c>
      <c r="J291">
        <f t="shared" si="168"/>
        <v>1.1624379264701227E-3</v>
      </c>
      <c r="K291">
        <f t="shared" si="169"/>
        <v>7.3636013721620607E-3</v>
      </c>
      <c r="L291">
        <f t="shared" si="170"/>
        <v>0</v>
      </c>
      <c r="M291">
        <f t="shared" si="171"/>
        <v>0</v>
      </c>
      <c r="P291">
        <f t="shared" si="172"/>
        <v>4.6017064060806905E-2</v>
      </c>
    </row>
    <row r="292" spans="1:17" x14ac:dyDescent="0.2">
      <c r="A292" t="s">
        <v>110</v>
      </c>
      <c r="B292">
        <f t="shared" si="160"/>
        <v>1.7585901147846333E-2</v>
      </c>
      <c r="C292">
        <f t="shared" si="161"/>
        <v>7.3856096796602894E-3</v>
      </c>
      <c r="D292">
        <f t="shared" si="162"/>
        <v>0</v>
      </c>
      <c r="E292">
        <f t="shared" si="163"/>
        <v>3.4127517028617878E-3</v>
      </c>
      <c r="F292">
        <f t="shared" si="164"/>
        <v>3.3906386305394545E-3</v>
      </c>
      <c r="G292">
        <f t="shared" si="165"/>
        <v>4.946059054915658E-3</v>
      </c>
      <c r="H292">
        <f t="shared" si="166"/>
        <v>3.8432475842567768E-3</v>
      </c>
      <c r="I292">
        <f t="shared" si="167"/>
        <v>1.6986663824067764E-4</v>
      </c>
      <c r="J292">
        <f t="shared" si="168"/>
        <v>0</v>
      </c>
      <c r="K292">
        <f t="shared" si="169"/>
        <v>0</v>
      </c>
      <c r="L292">
        <f t="shared" si="170"/>
        <v>0</v>
      </c>
      <c r="M292">
        <f t="shared" si="171"/>
        <v>0</v>
      </c>
      <c r="P292">
        <f t="shared" si="172"/>
        <v>0</v>
      </c>
    </row>
    <row r="293" spans="1:17" x14ac:dyDescent="0.2">
      <c r="A293" t="s">
        <v>111</v>
      </c>
      <c r="B293">
        <f t="shared" si="160"/>
        <v>1.719175490640126E-2</v>
      </c>
      <c r="C293">
        <f t="shared" si="161"/>
        <v>1.7052371669658201E-2</v>
      </c>
      <c r="D293">
        <f t="shared" si="162"/>
        <v>0</v>
      </c>
      <c r="E293">
        <f t="shared" si="163"/>
        <v>4.9789994515467969E-3</v>
      </c>
      <c r="F293">
        <f t="shared" si="164"/>
        <v>7.1609265625782901E-3</v>
      </c>
      <c r="G293">
        <f t="shared" si="165"/>
        <v>5.0750030559015358E-4</v>
      </c>
      <c r="H293">
        <f t="shared" si="166"/>
        <v>2.4565984370297214E-3</v>
      </c>
      <c r="I293">
        <f t="shared" si="167"/>
        <v>1.2421486618334625E-4</v>
      </c>
      <c r="J293">
        <f t="shared" si="168"/>
        <v>0</v>
      </c>
      <c r="K293">
        <f t="shared" si="169"/>
        <v>2.4084865928892555E-3</v>
      </c>
      <c r="L293">
        <f t="shared" si="170"/>
        <v>6.9099015220117129E-3</v>
      </c>
      <c r="M293">
        <f t="shared" si="171"/>
        <v>0</v>
      </c>
      <c r="P293">
        <f t="shared" si="172"/>
        <v>1.6221798069595304E-2</v>
      </c>
    </row>
    <row r="294" spans="1:17" x14ac:dyDescent="0.2">
      <c r="A294" t="s">
        <v>112</v>
      </c>
      <c r="B294">
        <f t="shared" si="160"/>
        <v>1.2810213820980495E-2</v>
      </c>
      <c r="C294">
        <f t="shared" si="161"/>
        <v>3.7316551824187E-2</v>
      </c>
      <c r="D294">
        <f t="shared" si="162"/>
        <v>9.1242567878718997E-2</v>
      </c>
      <c r="E294">
        <f t="shared" si="163"/>
        <v>2.1884409617501693E-2</v>
      </c>
      <c r="F294">
        <f t="shared" si="164"/>
        <v>2.2507475754676487E-2</v>
      </c>
      <c r="G294">
        <f t="shared" si="165"/>
        <v>0</v>
      </c>
      <c r="H294">
        <f t="shared" si="166"/>
        <v>6.040432834996245E-3</v>
      </c>
      <c r="I294">
        <f t="shared" si="167"/>
        <v>3.5250003416485614E-3</v>
      </c>
      <c r="J294">
        <f t="shared" si="168"/>
        <v>0</v>
      </c>
      <c r="K294">
        <f t="shared" si="169"/>
        <v>0</v>
      </c>
      <c r="L294">
        <f t="shared" si="170"/>
        <v>0</v>
      </c>
      <c r="M294">
        <f t="shared" si="171"/>
        <v>1.8913016043285947E-3</v>
      </c>
      <c r="P294">
        <f t="shared" si="172"/>
        <v>3.6190664410548135E-2</v>
      </c>
    </row>
    <row r="295" spans="1:17" x14ac:dyDescent="0.2">
      <c r="A295" t="s">
        <v>113</v>
      </c>
      <c r="B295">
        <f t="shared" si="160"/>
        <v>1.1540694577775575E-2</v>
      </c>
      <c r="C295">
        <f t="shared" si="161"/>
        <v>2.1381571838874E-3</v>
      </c>
      <c r="D295">
        <f t="shared" si="162"/>
        <v>5.2704070733096985E-2</v>
      </c>
      <c r="E295">
        <f t="shared" si="163"/>
        <v>4.1438495092685421E-3</v>
      </c>
      <c r="F295">
        <f t="shared" si="164"/>
        <v>3.9429560734260231E-3</v>
      </c>
      <c r="G295">
        <f t="shared" si="165"/>
        <v>2.5510134355704396E-4</v>
      </c>
      <c r="H295">
        <f t="shared" si="166"/>
        <v>2.111225966564437E-3</v>
      </c>
      <c r="I295">
        <f t="shared" si="167"/>
        <v>1.090386563710089E-4</v>
      </c>
      <c r="J295">
        <f t="shared" si="168"/>
        <v>0</v>
      </c>
      <c r="K295">
        <f t="shared" si="169"/>
        <v>4.0650990783905989E-4</v>
      </c>
      <c r="L295">
        <f t="shared" si="170"/>
        <v>0</v>
      </c>
      <c r="M295">
        <f t="shared" si="171"/>
        <v>2.6522361933047959E-3</v>
      </c>
      <c r="P295">
        <f t="shared" si="172"/>
        <v>2.957849738503596E-2</v>
      </c>
    </row>
    <row r="296" spans="1:17" x14ac:dyDescent="0.2">
      <c r="A296" t="s">
        <v>114</v>
      </c>
      <c r="B296">
        <f t="shared" si="160"/>
        <v>0</v>
      </c>
      <c r="C296">
        <f t="shared" si="161"/>
        <v>0</v>
      </c>
      <c r="D296">
        <f t="shared" si="162"/>
        <v>0</v>
      </c>
      <c r="E296">
        <f t="shared" si="163"/>
        <v>3.3217468361320629E-3</v>
      </c>
      <c r="F296">
        <f t="shared" si="164"/>
        <v>2.3296751720564375E-3</v>
      </c>
      <c r="G296">
        <f t="shared" si="165"/>
        <v>1.025908221541991E-2</v>
      </c>
      <c r="H296">
        <f t="shared" si="166"/>
        <v>0</v>
      </c>
      <c r="I296">
        <f t="shared" si="167"/>
        <v>0</v>
      </c>
      <c r="J296">
        <f t="shared" si="168"/>
        <v>3.0177083140501694E-2</v>
      </c>
      <c r="K296">
        <f t="shared" si="169"/>
        <v>0</v>
      </c>
      <c r="L296">
        <f t="shared" si="170"/>
        <v>7.635157136489662E-2</v>
      </c>
      <c r="M296">
        <f t="shared" si="171"/>
        <v>0</v>
      </c>
      <c r="P296">
        <f t="shared" si="172"/>
        <v>1.1275998732510109</v>
      </c>
    </row>
    <row r="297" spans="1:17" x14ac:dyDescent="0.2">
      <c r="A297" t="s">
        <v>115</v>
      </c>
      <c r="B297">
        <f t="shared" si="160"/>
        <v>5.0743260867364822E-3</v>
      </c>
      <c r="C297">
        <f t="shared" si="161"/>
        <v>1.2390650669446241E-2</v>
      </c>
      <c r="D297">
        <f t="shared" si="162"/>
        <v>0</v>
      </c>
      <c r="E297">
        <f t="shared" si="163"/>
        <v>6.1827961881695875E-3</v>
      </c>
      <c r="F297">
        <f t="shared" si="164"/>
        <v>6.3875914318708999E-3</v>
      </c>
      <c r="G297">
        <f t="shared" si="165"/>
        <v>6.5151577770120104E-5</v>
      </c>
      <c r="H297">
        <f t="shared" si="166"/>
        <v>1.4781413824666526E-3</v>
      </c>
      <c r="I297">
        <f t="shared" si="167"/>
        <v>0</v>
      </c>
      <c r="J297">
        <f t="shared" si="168"/>
        <v>0</v>
      </c>
      <c r="K297">
        <f t="shared" si="169"/>
        <v>3.723522385504247E-4</v>
      </c>
      <c r="L297">
        <f t="shared" si="170"/>
        <v>2.7250475510672063E-2</v>
      </c>
      <c r="M297">
        <f t="shared" si="171"/>
        <v>7.2632841875271909E-3</v>
      </c>
      <c r="P297">
        <f t="shared" si="172"/>
        <v>3.3891887501304278E-2</v>
      </c>
    </row>
    <row r="300" spans="1:17" x14ac:dyDescent="0.2">
      <c r="A300" t="s">
        <v>0</v>
      </c>
    </row>
    <row r="301" spans="1:17" x14ac:dyDescent="0.2">
      <c r="A301" t="s">
        <v>14</v>
      </c>
      <c r="B301" t="s">
        <v>53</v>
      </c>
      <c r="C301" t="s">
        <v>28</v>
      </c>
      <c r="D301" t="s">
        <v>29</v>
      </c>
      <c r="E301" t="s">
        <v>30</v>
      </c>
      <c r="F301" t="s">
        <v>31</v>
      </c>
      <c r="G301" t="s">
        <v>32</v>
      </c>
      <c r="H301" t="s">
        <v>33</v>
      </c>
      <c r="I301" t="s">
        <v>34</v>
      </c>
      <c r="J301" t="s">
        <v>35</v>
      </c>
      <c r="K301" t="s">
        <v>36</v>
      </c>
      <c r="L301" t="s">
        <v>37</v>
      </c>
      <c r="M301" t="s">
        <v>38</v>
      </c>
      <c r="N301" t="s">
        <v>63</v>
      </c>
      <c r="O301" t="s">
        <v>71</v>
      </c>
      <c r="P301" t="s">
        <v>72</v>
      </c>
      <c r="Q301" t="s">
        <v>59</v>
      </c>
    </row>
    <row r="302" spans="1:17" x14ac:dyDescent="0.2">
      <c r="A302" t="s">
        <v>117</v>
      </c>
      <c r="B302">
        <v>83191</v>
      </c>
      <c r="C302">
        <v>93427</v>
      </c>
      <c r="E302">
        <v>52986</v>
      </c>
      <c r="F302">
        <v>41885</v>
      </c>
      <c r="G302">
        <v>26009</v>
      </c>
      <c r="H302">
        <v>11611</v>
      </c>
      <c r="I302">
        <v>6899</v>
      </c>
      <c r="K302">
        <v>27013</v>
      </c>
      <c r="L302">
        <v>22245</v>
      </c>
      <c r="M302">
        <v>0</v>
      </c>
      <c r="O302">
        <v>25953</v>
      </c>
      <c r="P302">
        <f>O302+N302</f>
        <v>25953</v>
      </c>
      <c r="Q302">
        <v>164862</v>
      </c>
    </row>
    <row r="303" spans="1:17" x14ac:dyDescent="0.2">
      <c r="A303" t="s">
        <v>118</v>
      </c>
      <c r="B303">
        <v>60659</v>
      </c>
      <c r="C303">
        <v>262680</v>
      </c>
      <c r="E303">
        <v>116269</v>
      </c>
      <c r="F303">
        <v>99235</v>
      </c>
      <c r="G303">
        <v>37268</v>
      </c>
      <c r="H303">
        <v>12974</v>
      </c>
      <c r="I303">
        <v>15469</v>
      </c>
      <c r="K303">
        <v>41365</v>
      </c>
      <c r="L303">
        <v>8554</v>
      </c>
      <c r="M303">
        <v>34134</v>
      </c>
      <c r="N303">
        <v>3360</v>
      </c>
      <c r="O303">
        <v>12707</v>
      </c>
      <c r="P303">
        <f t="shared" ref="P303:P311" si="173">O303+N303</f>
        <v>16067</v>
      </c>
      <c r="Q303">
        <v>160679</v>
      </c>
    </row>
    <row r="304" spans="1:17" x14ac:dyDescent="0.2">
      <c r="A304" t="s">
        <v>119</v>
      </c>
      <c r="B304">
        <v>34953</v>
      </c>
      <c r="C304">
        <v>79700</v>
      </c>
      <c r="E304">
        <v>23595</v>
      </c>
      <c r="F304">
        <v>32684</v>
      </c>
      <c r="G304">
        <v>9092</v>
      </c>
      <c r="H304">
        <v>8150</v>
      </c>
      <c r="I304">
        <v>2574</v>
      </c>
      <c r="J304">
        <v>14193</v>
      </c>
      <c r="K304">
        <v>6982</v>
      </c>
      <c r="L304">
        <v>2756</v>
      </c>
      <c r="M304">
        <v>15944</v>
      </c>
      <c r="N304">
        <v>3399</v>
      </c>
      <c r="O304">
        <v>14549</v>
      </c>
      <c r="P304">
        <f t="shared" si="173"/>
        <v>17948</v>
      </c>
      <c r="Q304">
        <v>153194</v>
      </c>
    </row>
    <row r="305" spans="1:17" x14ac:dyDescent="0.2">
      <c r="A305" t="s">
        <v>120</v>
      </c>
      <c r="B305">
        <v>73612</v>
      </c>
      <c r="C305">
        <v>10482</v>
      </c>
      <c r="D305">
        <v>123458</v>
      </c>
      <c r="E305">
        <v>47199</v>
      </c>
      <c r="F305">
        <v>50906</v>
      </c>
      <c r="G305">
        <v>13789</v>
      </c>
      <c r="H305">
        <v>6870</v>
      </c>
      <c r="I305">
        <v>1428</v>
      </c>
      <c r="K305">
        <v>3011</v>
      </c>
      <c r="L305">
        <v>6844</v>
      </c>
      <c r="M305">
        <v>8206</v>
      </c>
      <c r="P305">
        <f t="shared" si="173"/>
        <v>0</v>
      </c>
      <c r="Q305">
        <v>172885</v>
      </c>
    </row>
    <row r="306" spans="1:17" x14ac:dyDescent="0.2">
      <c r="A306" t="s">
        <v>121</v>
      </c>
      <c r="B306">
        <v>57171</v>
      </c>
      <c r="C306">
        <v>616974</v>
      </c>
      <c r="E306">
        <v>332395</v>
      </c>
      <c r="F306">
        <v>315504</v>
      </c>
      <c r="G306">
        <v>42588</v>
      </c>
      <c r="H306">
        <v>24334</v>
      </c>
      <c r="I306">
        <v>8814</v>
      </c>
      <c r="K306">
        <v>21238</v>
      </c>
      <c r="M306">
        <v>17724</v>
      </c>
      <c r="P306">
        <f t="shared" si="173"/>
        <v>0</v>
      </c>
      <c r="Q306">
        <v>237132</v>
      </c>
    </row>
    <row r="307" spans="1:17" x14ac:dyDescent="0.2">
      <c r="A307" s="1" t="s">
        <v>122</v>
      </c>
      <c r="B307">
        <v>103</v>
      </c>
      <c r="C307">
        <v>2</v>
      </c>
      <c r="G307">
        <v>21</v>
      </c>
      <c r="H307">
        <v>14</v>
      </c>
      <c r="I307">
        <v>13</v>
      </c>
      <c r="J307">
        <v>31</v>
      </c>
      <c r="L307">
        <v>129</v>
      </c>
      <c r="M307">
        <v>1</v>
      </c>
      <c r="N307">
        <v>135</v>
      </c>
      <c r="O307">
        <v>75</v>
      </c>
      <c r="P307">
        <f t="shared" si="173"/>
        <v>210</v>
      </c>
      <c r="Q307">
        <v>17</v>
      </c>
    </row>
    <row r="308" spans="1:17" x14ac:dyDescent="0.2">
      <c r="A308" t="s">
        <v>123</v>
      </c>
      <c r="B308">
        <v>74928</v>
      </c>
      <c r="C308">
        <v>91279</v>
      </c>
      <c r="E308">
        <v>82442</v>
      </c>
      <c r="F308">
        <v>88293</v>
      </c>
      <c r="G308">
        <v>24355</v>
      </c>
      <c r="H308">
        <v>7483</v>
      </c>
      <c r="I308">
        <v>3037</v>
      </c>
      <c r="K308">
        <v>3207</v>
      </c>
      <c r="L308">
        <v>14233</v>
      </c>
      <c r="M308">
        <v>31933</v>
      </c>
      <c r="O308">
        <v>11187</v>
      </c>
      <c r="P308">
        <f t="shared" si="173"/>
        <v>11187</v>
      </c>
      <c r="Q308">
        <v>281204</v>
      </c>
    </row>
    <row r="309" spans="1:17" x14ac:dyDescent="0.2">
      <c r="A309" t="s">
        <v>124</v>
      </c>
      <c r="B309">
        <v>83585</v>
      </c>
      <c r="C309">
        <v>87231</v>
      </c>
      <c r="D309">
        <v>121604</v>
      </c>
      <c r="E309">
        <v>83400</v>
      </c>
      <c r="F309">
        <v>66930</v>
      </c>
      <c r="G309">
        <v>21730</v>
      </c>
      <c r="H309">
        <v>8132</v>
      </c>
      <c r="I309">
        <v>492</v>
      </c>
      <c r="K309">
        <v>15573</v>
      </c>
      <c r="L309">
        <v>2812</v>
      </c>
      <c r="M309">
        <v>8052</v>
      </c>
      <c r="N309">
        <v>6581</v>
      </c>
      <c r="P309">
        <f t="shared" si="173"/>
        <v>6581</v>
      </c>
      <c r="Q309">
        <v>217678</v>
      </c>
    </row>
    <row r="310" spans="1:17" x14ac:dyDescent="0.2">
      <c r="A310" t="s">
        <v>125</v>
      </c>
      <c r="B310">
        <v>74909</v>
      </c>
      <c r="C310">
        <v>249948</v>
      </c>
      <c r="E310">
        <v>159530</v>
      </c>
      <c r="F310">
        <v>195594</v>
      </c>
      <c r="G310">
        <v>41505</v>
      </c>
      <c r="H310">
        <v>17214</v>
      </c>
      <c r="I310">
        <v>3882</v>
      </c>
      <c r="J310">
        <v>5983</v>
      </c>
      <c r="K310">
        <v>14745</v>
      </c>
      <c r="L310">
        <v>31675</v>
      </c>
      <c r="M310">
        <v>6933</v>
      </c>
      <c r="N310">
        <v>36371</v>
      </c>
      <c r="P310">
        <f t="shared" si="173"/>
        <v>36371</v>
      </c>
      <c r="Q310">
        <v>174066</v>
      </c>
    </row>
    <row r="311" spans="1:17" x14ac:dyDescent="0.2">
      <c r="A311" t="s">
        <v>126</v>
      </c>
      <c r="B311">
        <v>290</v>
      </c>
      <c r="C311">
        <v>1725</v>
      </c>
      <c r="D311">
        <v>26765</v>
      </c>
      <c r="E311">
        <v>11144</v>
      </c>
      <c r="F311">
        <v>4105</v>
      </c>
      <c r="G311">
        <v>1057</v>
      </c>
      <c r="H311">
        <v>1823</v>
      </c>
      <c r="J311">
        <v>6804</v>
      </c>
      <c r="K311">
        <v>5833</v>
      </c>
      <c r="L311">
        <v>4579</v>
      </c>
      <c r="M311">
        <v>331</v>
      </c>
      <c r="N311">
        <v>21811</v>
      </c>
      <c r="O311">
        <v>18562</v>
      </c>
      <c r="P311">
        <f t="shared" si="173"/>
        <v>40373</v>
      </c>
      <c r="Q311">
        <v>171585</v>
      </c>
    </row>
    <row r="314" spans="1:17" x14ac:dyDescent="0.2">
      <c r="A314" t="s">
        <v>67</v>
      </c>
      <c r="B314" t="s">
        <v>53</v>
      </c>
      <c r="C314" t="s">
        <v>28</v>
      </c>
      <c r="D314" t="s">
        <v>29</v>
      </c>
      <c r="E314" t="s">
        <v>30</v>
      </c>
      <c r="F314" t="s">
        <v>31</v>
      </c>
      <c r="G314" t="s">
        <v>32</v>
      </c>
      <c r="H314" t="s">
        <v>33</v>
      </c>
      <c r="I314" t="s">
        <v>34</v>
      </c>
      <c r="J314" t="s">
        <v>35</v>
      </c>
      <c r="K314" t="s">
        <v>36</v>
      </c>
      <c r="L314" t="s">
        <v>37</v>
      </c>
      <c r="M314" t="s">
        <v>38</v>
      </c>
      <c r="N314" t="s">
        <v>63</v>
      </c>
      <c r="O314" t="s">
        <v>71</v>
      </c>
      <c r="P314" t="s">
        <v>72</v>
      </c>
    </row>
    <row r="315" spans="1:17" x14ac:dyDescent="0.2">
      <c r="A315" t="s">
        <v>117</v>
      </c>
      <c r="B315">
        <f>B302/Q302</f>
        <v>0.50460991617231377</v>
      </c>
      <c r="C315">
        <f>C302/Q302</f>
        <v>0.56669820819837202</v>
      </c>
      <c r="D315">
        <f>D302/Q302</f>
        <v>0</v>
      </c>
      <c r="E315">
        <f>E302/Q302</f>
        <v>0.32139607671871018</v>
      </c>
      <c r="F315">
        <f>F302/Q302</f>
        <v>0.25406097220705803</v>
      </c>
      <c r="G315">
        <f>G302/Q302</f>
        <v>0.15776224963909208</v>
      </c>
      <c r="H315">
        <f>H302/Q302</f>
        <v>7.04286008904417E-2</v>
      </c>
      <c r="I315">
        <f>I302/Q302</f>
        <v>4.1847120622096057E-2</v>
      </c>
      <c r="J315">
        <f>J302/Q302</f>
        <v>0</v>
      </c>
      <c r="K315">
        <f>K302/Q302</f>
        <v>0.16385219152988559</v>
      </c>
      <c r="L315">
        <f>L302/Q302</f>
        <v>0.13493103322779051</v>
      </c>
      <c r="M315">
        <f>M302/Q302</f>
        <v>0</v>
      </c>
      <c r="N315">
        <f>N302/Q302</f>
        <v>0</v>
      </c>
      <c r="O315">
        <f>O302/Q302</f>
        <v>0.15742257160534265</v>
      </c>
      <c r="P315">
        <f>P302/Q302</f>
        <v>0.15742257160534265</v>
      </c>
    </row>
    <row r="316" spans="1:17" x14ac:dyDescent="0.2">
      <c r="A316" t="s">
        <v>118</v>
      </c>
      <c r="B316">
        <f t="shared" ref="B316:B324" si="174">B303/Q303</f>
        <v>0.37751666365859882</v>
      </c>
      <c r="C316">
        <f t="shared" ref="C316:C324" si="175">C303/Q303</f>
        <v>1.6348122654485029</v>
      </c>
      <c r="D316">
        <f t="shared" ref="D316:D324" si="176">D303/Q303</f>
        <v>0</v>
      </c>
      <c r="E316">
        <f t="shared" ref="E316:E324" si="177">E303/Q303</f>
        <v>0.72361042824513466</v>
      </c>
      <c r="F316">
        <f t="shared" ref="F316:F324" si="178">F303/Q303</f>
        <v>0.6175978192545386</v>
      </c>
      <c r="G316">
        <f t="shared" ref="G316:G324" si="179">G303/Q303</f>
        <v>0.23194070164738392</v>
      </c>
      <c r="H316">
        <f t="shared" ref="H316:H324" si="180">H303/Q303</f>
        <v>8.0744839089115561E-2</v>
      </c>
      <c r="I316">
        <f t="shared" ref="I316:I324" si="181">I303/Q303</f>
        <v>9.6272692760099324E-2</v>
      </c>
      <c r="J316">
        <f t="shared" ref="J316:J324" si="182">J303/Q303</f>
        <v>0</v>
      </c>
      <c r="K316">
        <f t="shared" ref="K316:K324" si="183">K303/Q303</f>
        <v>0.25743874432875485</v>
      </c>
      <c r="L316">
        <f t="shared" ref="L316:L324" si="184">L303/Q303</f>
        <v>5.3236577275188421E-2</v>
      </c>
      <c r="M316">
        <f t="shared" ref="M316:M324" si="185">M303/Q303</f>
        <v>0.21243597483180751</v>
      </c>
      <c r="N316">
        <f t="shared" ref="N316:N324" si="186">N303/Q303</f>
        <v>2.091125784950118E-2</v>
      </c>
      <c r="O316">
        <f t="shared" ref="O316:O324" si="187">O303/Q303</f>
        <v>7.9083140920717707E-2</v>
      </c>
      <c r="P316">
        <f t="shared" ref="P316:P324" si="188">P303/Q303</f>
        <v>9.9994398770218887E-2</v>
      </c>
    </row>
    <row r="317" spans="1:17" x14ac:dyDescent="0.2">
      <c r="A317" t="s">
        <v>119</v>
      </c>
      <c r="B317">
        <f t="shared" si="174"/>
        <v>0.22816167735028786</v>
      </c>
      <c r="C317">
        <f t="shared" si="175"/>
        <v>0.52025536248155935</v>
      </c>
      <c r="D317">
        <f t="shared" si="176"/>
        <v>0</v>
      </c>
      <c r="E317">
        <f t="shared" si="177"/>
        <v>0.1540203924435683</v>
      </c>
      <c r="F317">
        <f t="shared" si="178"/>
        <v>0.21335039231301486</v>
      </c>
      <c r="G317">
        <f t="shared" si="179"/>
        <v>5.9349582881836102E-2</v>
      </c>
      <c r="H317">
        <f t="shared" si="180"/>
        <v>5.3200516991527086E-2</v>
      </c>
      <c r="I317">
        <f t="shared" si="181"/>
        <v>1.680222463020745E-2</v>
      </c>
      <c r="J317">
        <f t="shared" si="182"/>
        <v>9.2647231614815195E-2</v>
      </c>
      <c r="K317">
        <f t="shared" si="183"/>
        <v>4.5576197501207616E-2</v>
      </c>
      <c r="L317">
        <f t="shared" si="184"/>
        <v>1.7990260715171614E-2</v>
      </c>
      <c r="M317">
        <f t="shared" si="185"/>
        <v>0.10407718317949789</v>
      </c>
      <c r="N317">
        <f t="shared" si="186"/>
        <v>2.2187553037325222E-2</v>
      </c>
      <c r="O317">
        <f t="shared" si="187"/>
        <v>9.4971082418371475E-2</v>
      </c>
      <c r="P317">
        <f t="shared" si="188"/>
        <v>0.1171586354556967</v>
      </c>
    </row>
    <row r="318" spans="1:17" x14ac:dyDescent="0.2">
      <c r="A318" t="s">
        <v>120</v>
      </c>
      <c r="B318">
        <f t="shared" si="174"/>
        <v>0.42578592706134133</v>
      </c>
      <c r="C318">
        <f t="shared" si="175"/>
        <v>6.0629898487433845E-2</v>
      </c>
      <c r="D318">
        <f t="shared" si="176"/>
        <v>0.7141047517135668</v>
      </c>
      <c r="E318">
        <f t="shared" si="177"/>
        <v>0.2730080689475663</v>
      </c>
      <c r="F318">
        <f t="shared" si="178"/>
        <v>0.29445006796425371</v>
      </c>
      <c r="G318">
        <f t="shared" si="179"/>
        <v>7.9758220782601155E-2</v>
      </c>
      <c r="H318">
        <f t="shared" si="180"/>
        <v>3.9737397692107469E-2</v>
      </c>
      <c r="I318">
        <f t="shared" si="181"/>
        <v>8.2598258958267064E-3</v>
      </c>
      <c r="J318">
        <f t="shared" si="182"/>
        <v>0</v>
      </c>
      <c r="K318">
        <f t="shared" si="183"/>
        <v>1.7416201521242444E-2</v>
      </c>
      <c r="L318">
        <f t="shared" si="184"/>
        <v>3.9587008705208662E-2</v>
      </c>
      <c r="M318">
        <f t="shared" si="185"/>
        <v>4.7465077941984554E-2</v>
      </c>
      <c r="N318">
        <f t="shared" si="186"/>
        <v>0</v>
      </c>
      <c r="O318">
        <f t="shared" si="187"/>
        <v>0</v>
      </c>
      <c r="P318">
        <f t="shared" si="188"/>
        <v>0</v>
      </c>
    </row>
    <row r="319" spans="1:17" x14ac:dyDescent="0.2">
      <c r="A319" t="s">
        <v>121</v>
      </c>
      <c r="B319">
        <f t="shared" si="174"/>
        <v>0.24109356813926422</v>
      </c>
      <c r="C319">
        <f t="shared" si="175"/>
        <v>2.6018167096806843</v>
      </c>
      <c r="D319">
        <f t="shared" si="176"/>
        <v>0</v>
      </c>
      <c r="E319">
        <f t="shared" si="177"/>
        <v>1.4017298382335577</v>
      </c>
      <c r="F319">
        <f t="shared" si="178"/>
        <v>1.3304994686503719</v>
      </c>
      <c r="G319">
        <f t="shared" si="179"/>
        <v>0.17959617428267799</v>
      </c>
      <c r="H319">
        <f t="shared" si="180"/>
        <v>0.10261795118330719</v>
      </c>
      <c r="I319">
        <f t="shared" si="181"/>
        <v>3.71691716006275E-2</v>
      </c>
      <c r="J319">
        <f t="shared" si="182"/>
        <v>0</v>
      </c>
      <c r="K319">
        <f t="shared" si="183"/>
        <v>8.9561931751092214E-2</v>
      </c>
      <c r="L319">
        <f t="shared" si="184"/>
        <v>0</v>
      </c>
      <c r="M319">
        <f t="shared" si="185"/>
        <v>7.4743181013106619E-2</v>
      </c>
      <c r="N319">
        <f t="shared" si="186"/>
        <v>0</v>
      </c>
      <c r="O319">
        <f t="shared" si="187"/>
        <v>0</v>
      </c>
      <c r="P319">
        <f t="shared" si="188"/>
        <v>0</v>
      </c>
    </row>
    <row r="320" spans="1:17" x14ac:dyDescent="0.2">
      <c r="A320" s="1" t="s">
        <v>122</v>
      </c>
      <c r="B320">
        <f t="shared" si="174"/>
        <v>6.0588235294117645</v>
      </c>
      <c r="C320">
        <f t="shared" si="175"/>
        <v>0.11764705882352941</v>
      </c>
      <c r="D320">
        <f t="shared" si="176"/>
        <v>0</v>
      </c>
      <c r="E320">
        <f t="shared" si="177"/>
        <v>0</v>
      </c>
      <c r="F320">
        <f t="shared" si="178"/>
        <v>0</v>
      </c>
      <c r="G320">
        <f t="shared" si="179"/>
        <v>1.2352941176470589</v>
      </c>
      <c r="H320">
        <f t="shared" si="180"/>
        <v>0.82352941176470584</v>
      </c>
      <c r="I320">
        <f t="shared" si="181"/>
        <v>0.76470588235294112</v>
      </c>
      <c r="J320">
        <f t="shared" si="182"/>
        <v>1.8235294117647058</v>
      </c>
      <c r="K320">
        <f t="shared" si="183"/>
        <v>0</v>
      </c>
      <c r="L320">
        <f t="shared" si="184"/>
        <v>7.5882352941176467</v>
      </c>
      <c r="M320">
        <f t="shared" si="185"/>
        <v>5.8823529411764705E-2</v>
      </c>
      <c r="N320">
        <f t="shared" si="186"/>
        <v>7.9411764705882355</v>
      </c>
      <c r="O320">
        <f t="shared" si="187"/>
        <v>4.4117647058823533</v>
      </c>
      <c r="P320">
        <f t="shared" si="188"/>
        <v>12.352941176470589</v>
      </c>
    </row>
    <row r="321" spans="1:16" x14ac:dyDescent="0.2">
      <c r="A321" t="s">
        <v>123</v>
      </c>
      <c r="B321">
        <f t="shared" si="174"/>
        <v>0.26645424673902218</v>
      </c>
      <c r="C321">
        <f t="shared" si="175"/>
        <v>0.32460064579451214</v>
      </c>
      <c r="D321">
        <f t="shared" si="176"/>
        <v>0</v>
      </c>
      <c r="E321">
        <f t="shared" si="177"/>
        <v>0.29317506152117323</v>
      </c>
      <c r="F321">
        <f t="shared" si="178"/>
        <v>0.3139820201704101</v>
      </c>
      <c r="G321">
        <f t="shared" si="179"/>
        <v>8.6609721056599476E-2</v>
      </c>
      <c r="H321">
        <f t="shared" si="180"/>
        <v>2.6610574529523052E-2</v>
      </c>
      <c r="I321">
        <f t="shared" si="181"/>
        <v>1.0799988620361019E-2</v>
      </c>
      <c r="J321">
        <f t="shared" si="182"/>
        <v>0</v>
      </c>
      <c r="K321">
        <f t="shared" si="183"/>
        <v>1.1404531941224165E-2</v>
      </c>
      <c r="L321">
        <f t="shared" si="184"/>
        <v>5.0614500504971481E-2</v>
      </c>
      <c r="M321">
        <f t="shared" si="185"/>
        <v>0.11355812861836959</v>
      </c>
      <c r="N321">
        <f t="shared" si="186"/>
        <v>0</v>
      </c>
      <c r="O321">
        <f t="shared" si="187"/>
        <v>3.9782506649976526E-2</v>
      </c>
      <c r="P321">
        <f t="shared" si="188"/>
        <v>3.9782506649976526E-2</v>
      </c>
    </row>
    <row r="322" spans="1:16" x14ac:dyDescent="0.2">
      <c r="A322" t="s">
        <v>124</v>
      </c>
      <c r="B322">
        <f t="shared" si="174"/>
        <v>0.38398460110805871</v>
      </c>
      <c r="C322">
        <f t="shared" si="175"/>
        <v>0.40073411185328789</v>
      </c>
      <c r="D322">
        <f t="shared" si="176"/>
        <v>0.55864166337434196</v>
      </c>
      <c r="E322">
        <f t="shared" si="177"/>
        <v>0.38313472192872039</v>
      </c>
      <c r="F322">
        <f t="shared" si="178"/>
        <v>0.30747250526006303</v>
      </c>
      <c r="G322">
        <f t="shared" si="179"/>
        <v>9.9826349010924395E-2</v>
      </c>
      <c r="H322">
        <f t="shared" si="180"/>
        <v>3.7357932358805204E-2</v>
      </c>
      <c r="I322">
        <f t="shared" si="181"/>
        <v>2.260219222888854E-3</v>
      </c>
      <c r="J322">
        <f t="shared" si="182"/>
        <v>0</v>
      </c>
      <c r="K322">
        <f t="shared" si="183"/>
        <v>7.1541451134244163E-2</v>
      </c>
      <c r="L322">
        <f t="shared" si="184"/>
        <v>1.2918163525941988E-2</v>
      </c>
      <c r="M322">
        <f t="shared" si="185"/>
        <v>3.6990417038010273E-2</v>
      </c>
      <c r="N322">
        <f t="shared" si="186"/>
        <v>3.0232729076893394E-2</v>
      </c>
      <c r="O322">
        <f t="shared" si="187"/>
        <v>0</v>
      </c>
      <c r="P322">
        <f t="shared" si="188"/>
        <v>3.0232729076893394E-2</v>
      </c>
    </row>
    <row r="323" spans="1:16" x14ac:dyDescent="0.2">
      <c r="A323" t="s">
        <v>125</v>
      </c>
      <c r="B323">
        <f t="shared" si="174"/>
        <v>0.43034825870646765</v>
      </c>
      <c r="C323">
        <f t="shared" si="175"/>
        <v>1.4359380924476923</v>
      </c>
      <c r="D323">
        <f t="shared" si="176"/>
        <v>0</v>
      </c>
      <c r="E323">
        <f t="shared" si="177"/>
        <v>0.91649144577344221</v>
      </c>
      <c r="F323">
        <f t="shared" si="178"/>
        <v>1.1236772258798386</v>
      </c>
      <c r="G323">
        <f t="shared" si="179"/>
        <v>0.23844403846816725</v>
      </c>
      <c r="H323">
        <f t="shared" si="180"/>
        <v>9.8893523146392742E-2</v>
      </c>
      <c r="I323">
        <f t="shared" si="181"/>
        <v>2.2301885491710041E-2</v>
      </c>
      <c r="J323">
        <f t="shared" si="182"/>
        <v>3.4372019808578354E-2</v>
      </c>
      <c r="K323">
        <f t="shared" si="183"/>
        <v>8.4709248216193855E-2</v>
      </c>
      <c r="L323">
        <f t="shared" si="184"/>
        <v>0.18197120632403802</v>
      </c>
      <c r="M323">
        <f t="shared" si="185"/>
        <v>3.982971976146979E-2</v>
      </c>
      <c r="N323">
        <f t="shared" si="186"/>
        <v>0.20894947893327817</v>
      </c>
      <c r="O323">
        <f t="shared" si="187"/>
        <v>0</v>
      </c>
      <c r="P323">
        <f t="shared" si="188"/>
        <v>0.20894947893327817</v>
      </c>
    </row>
    <row r="324" spans="1:16" x14ac:dyDescent="0.2">
      <c r="A324" t="s">
        <v>126</v>
      </c>
      <c r="B324">
        <f t="shared" si="174"/>
        <v>1.6901244281260018E-3</v>
      </c>
      <c r="C324">
        <f t="shared" si="175"/>
        <v>1.0053326339715011E-2</v>
      </c>
      <c r="D324">
        <f t="shared" si="176"/>
        <v>0.15598682868549116</v>
      </c>
      <c r="E324">
        <f t="shared" si="177"/>
        <v>6.4947402162193663E-2</v>
      </c>
      <c r="F324">
        <f t="shared" si="178"/>
        <v>2.3924002680887024E-2</v>
      </c>
      <c r="G324">
        <f t="shared" si="179"/>
        <v>6.1602121397558059E-3</v>
      </c>
      <c r="H324">
        <f t="shared" si="180"/>
        <v>1.0624471836116211E-2</v>
      </c>
      <c r="I324">
        <f t="shared" si="181"/>
        <v>0</v>
      </c>
      <c r="J324">
        <f t="shared" si="182"/>
        <v>3.9653815892997643E-2</v>
      </c>
      <c r="K324">
        <f t="shared" si="183"/>
        <v>3.3994813066410237E-2</v>
      </c>
      <c r="L324">
        <f t="shared" si="184"/>
        <v>2.6686481918582628E-2</v>
      </c>
      <c r="M324">
        <f t="shared" si="185"/>
        <v>1.9290730541714019E-3</v>
      </c>
      <c r="N324">
        <f t="shared" si="186"/>
        <v>0.12711484104088352</v>
      </c>
      <c r="O324">
        <f t="shared" si="187"/>
        <v>0.10817961943060291</v>
      </c>
      <c r="P324">
        <f t="shared" si="188"/>
        <v>0.23529446047148644</v>
      </c>
    </row>
    <row r="326" spans="1:16" x14ac:dyDescent="0.2">
      <c r="A326" t="s">
        <v>69</v>
      </c>
      <c r="B326" t="s">
        <v>53</v>
      </c>
      <c r="C326" t="s">
        <v>28</v>
      </c>
      <c r="D326" t="s">
        <v>29</v>
      </c>
      <c r="E326" t="s">
        <v>30</v>
      </c>
      <c r="F326" t="s">
        <v>31</v>
      </c>
      <c r="G326" t="s">
        <v>32</v>
      </c>
      <c r="H326" t="s">
        <v>33</v>
      </c>
      <c r="I326" t="s">
        <v>34</v>
      </c>
      <c r="J326" t="s">
        <v>35</v>
      </c>
      <c r="K326" t="s">
        <v>36</v>
      </c>
      <c r="L326" t="s">
        <v>37</v>
      </c>
      <c r="M326" t="s">
        <v>38</v>
      </c>
      <c r="N326" t="s">
        <v>63</v>
      </c>
      <c r="O326" t="s">
        <v>71</v>
      </c>
      <c r="P326" t="s">
        <v>72</v>
      </c>
    </row>
    <row r="327" spans="1:16" x14ac:dyDescent="0.2">
      <c r="A327" t="s">
        <v>117</v>
      </c>
      <c r="B327">
        <f>B315/$S$23</f>
        <v>1.9172039629392783E-2</v>
      </c>
      <c r="C327">
        <f>C315/$S$24</f>
        <v>1.084094743834757E-2</v>
      </c>
      <c r="D327">
        <f>D315/$S$25</f>
        <v>0</v>
      </c>
      <c r="E327">
        <f>E315/$S$26</f>
        <v>9.5861590656109684E-3</v>
      </c>
      <c r="F327">
        <f>F315/$S$27</f>
        <v>8.5979039784106065E-3</v>
      </c>
      <c r="G327">
        <f>G315/$S$28</f>
        <v>1.554939691649025E-2</v>
      </c>
      <c r="H327">
        <f>H315/$S$29</f>
        <v>4.5618270067053421E-3</v>
      </c>
      <c r="I327">
        <f>I315/$S$30</f>
        <v>1.4071375090271394E-3</v>
      </c>
      <c r="J327">
        <f>J315/$S$31</f>
        <v>0</v>
      </c>
      <c r="K327">
        <f>K315/$S$32</f>
        <v>1.183835650182301E-2</v>
      </c>
      <c r="L327">
        <f>L315/$S$33</f>
        <v>3.5192862025289443E-2</v>
      </c>
      <c r="M327">
        <f>M315/$S$34</f>
        <v>0</v>
      </c>
      <c r="P327">
        <f>P315/$S$35</f>
        <v>5.1356870140332439E-2</v>
      </c>
    </row>
    <row r="328" spans="1:16" x14ac:dyDescent="0.2">
      <c r="A328" t="s">
        <v>118</v>
      </c>
      <c r="B328">
        <f t="shared" ref="B328:B336" si="189">B316/$S$23</f>
        <v>1.4343286178996247E-2</v>
      </c>
      <c r="C328">
        <f t="shared" ref="C328:C336" si="190">C316/$S$24</f>
        <v>3.1273989550165034E-2</v>
      </c>
      <c r="D328">
        <f t="shared" ref="D328:D336" si="191">D316/$S$25</f>
        <v>0</v>
      </c>
      <c r="E328">
        <f t="shared" ref="E328:E336" si="192">E316/$S$26</f>
        <v>2.1582854207532129E-2</v>
      </c>
      <c r="F328">
        <f t="shared" ref="F328:F336" si="193">F316/$S$27</f>
        <v>2.0900678687864969E-2</v>
      </c>
      <c r="G328">
        <f t="shared" ref="G328:G336" si="194">G316/$S$28</f>
        <v>2.2860589521605988E-2</v>
      </c>
      <c r="H328">
        <f t="shared" ref="H328:H336" si="195">H316/$S$29</f>
        <v>5.2300341473742774E-3</v>
      </c>
      <c r="I328">
        <f t="shared" ref="I328:I336" si="196">I316/$S$30</f>
        <v>3.2372338900242322E-3</v>
      </c>
      <c r="J328">
        <f t="shared" ref="J328:J336" si="197">J316/$S$31</f>
        <v>0</v>
      </c>
      <c r="K328">
        <f t="shared" ref="K328:K336" si="198">K316/$S$32</f>
        <v>1.8600005311430912E-2</v>
      </c>
      <c r="L328">
        <f t="shared" ref="L328:L336" si="199">L316/$S$33</f>
        <v>1.3885223242761683E-2</v>
      </c>
      <c r="M328">
        <f t="shared" ref="M328:M336" si="200">M316/$S$34</f>
        <v>3.7017362279718316E-2</v>
      </c>
      <c r="P328">
        <f t="shared" ref="P328:P336" si="201">P316/$S$35</f>
        <v>3.2621747313829691E-2</v>
      </c>
    </row>
    <row r="329" spans="1:16" x14ac:dyDescent="0.2">
      <c r="A329" t="s">
        <v>119</v>
      </c>
      <c r="B329">
        <f t="shared" si="189"/>
        <v>8.6687252467204934E-3</v>
      </c>
      <c r="C329">
        <f t="shared" si="190"/>
        <v>9.9524949216122285E-3</v>
      </c>
      <c r="D329">
        <f t="shared" si="191"/>
        <v>0</v>
      </c>
      <c r="E329">
        <f t="shared" si="192"/>
        <v>4.5939079169410365E-3</v>
      </c>
      <c r="F329">
        <f t="shared" si="193"/>
        <v>7.2201809310897926E-3</v>
      </c>
      <c r="G329">
        <f t="shared" si="194"/>
        <v>5.8496264040921149E-3</v>
      </c>
      <c r="H329">
        <f t="shared" si="195"/>
        <v>3.4459232771095962E-3</v>
      </c>
      <c r="I329">
        <f t="shared" si="196"/>
        <v>5.6498607695795906E-4</v>
      </c>
      <c r="J329">
        <f t="shared" si="197"/>
        <v>3.7050788739355717E-2</v>
      </c>
      <c r="K329">
        <f t="shared" si="198"/>
        <v>3.292890189499729E-3</v>
      </c>
      <c r="L329">
        <f t="shared" si="199"/>
        <v>4.692239790969153E-3</v>
      </c>
      <c r="M329">
        <f t="shared" si="200"/>
        <v>1.8135642034539382E-2</v>
      </c>
      <c r="P329">
        <f t="shared" si="201"/>
        <v>3.8221334879480269E-2</v>
      </c>
    </row>
    <row r="330" spans="1:16" x14ac:dyDescent="0.2">
      <c r="A330" t="s">
        <v>120</v>
      </c>
      <c r="B330">
        <f t="shared" si="189"/>
        <v>1.6177218095869174E-2</v>
      </c>
      <c r="C330">
        <f t="shared" si="190"/>
        <v>1.1598511044957056E-3</v>
      </c>
      <c r="D330">
        <f t="shared" si="191"/>
        <v>9.4855130841400931E-2</v>
      </c>
      <c r="E330">
        <f t="shared" si="192"/>
        <v>8.1429082826582674E-3</v>
      </c>
      <c r="F330">
        <f t="shared" si="193"/>
        <v>9.9647473942981266E-3</v>
      </c>
      <c r="G330">
        <f t="shared" si="194"/>
        <v>7.8611469799579892E-3</v>
      </c>
      <c r="H330">
        <f t="shared" si="195"/>
        <v>2.5738852068073435E-3</v>
      </c>
      <c r="I330">
        <f t="shared" si="196"/>
        <v>2.7774218783202124E-4</v>
      </c>
      <c r="J330">
        <f t="shared" si="197"/>
        <v>0</v>
      </c>
      <c r="K330">
        <f t="shared" si="198"/>
        <v>1.2583243506905095E-3</v>
      </c>
      <c r="L330">
        <f t="shared" si="199"/>
        <v>1.0325127600589661E-2</v>
      </c>
      <c r="M330">
        <f t="shared" si="200"/>
        <v>8.2708777889649258E-3</v>
      </c>
      <c r="P330">
        <f t="shared" si="201"/>
        <v>0</v>
      </c>
    </row>
    <row r="331" spans="1:16" x14ac:dyDescent="0.2">
      <c r="A331" t="s">
        <v>121</v>
      </c>
      <c r="B331">
        <f t="shared" si="189"/>
        <v>9.1600566984880241E-3</v>
      </c>
      <c r="C331">
        <f t="shared" si="190"/>
        <v>4.9772802853100227E-2</v>
      </c>
      <c r="D331">
        <f t="shared" si="191"/>
        <v>0</v>
      </c>
      <c r="E331">
        <f t="shared" si="192"/>
        <v>4.1808865041250719E-2</v>
      </c>
      <c r="F331">
        <f t="shared" si="193"/>
        <v>4.502661930089407E-2</v>
      </c>
      <c r="G331">
        <f t="shared" si="194"/>
        <v>1.7701396912081901E-2</v>
      </c>
      <c r="H331">
        <f t="shared" si="195"/>
        <v>6.646807336255253E-3</v>
      </c>
      <c r="I331">
        <f t="shared" si="196"/>
        <v>1.2498383344227697E-3</v>
      </c>
      <c r="J331">
        <f t="shared" si="197"/>
        <v>0</v>
      </c>
      <c r="K331">
        <f t="shared" si="198"/>
        <v>6.4708690629138492E-3</v>
      </c>
      <c r="L331">
        <f t="shared" si="199"/>
        <v>0</v>
      </c>
      <c r="M331">
        <f t="shared" si="200"/>
        <v>1.3024137798182692E-2</v>
      </c>
      <c r="P331">
        <f t="shared" si="201"/>
        <v>0</v>
      </c>
    </row>
    <row r="332" spans="1:16" x14ac:dyDescent="0.2">
      <c r="A332" s="1" t="s">
        <v>122</v>
      </c>
      <c r="B332">
        <f t="shared" si="189"/>
        <v>0.23019762610791339</v>
      </c>
      <c r="C332">
        <f t="shared" si="190"/>
        <v>2.2505904598442155E-3</v>
      </c>
      <c r="D332">
        <f t="shared" si="191"/>
        <v>0</v>
      </c>
      <c r="E332">
        <f t="shared" si="192"/>
        <v>0</v>
      </c>
      <c r="F332">
        <f t="shared" si="193"/>
        <v>0</v>
      </c>
      <c r="G332">
        <f t="shared" si="194"/>
        <v>0.12175332557593126</v>
      </c>
      <c r="H332">
        <f t="shared" si="195"/>
        <v>5.3341947218977871E-2</v>
      </c>
      <c r="I332">
        <f t="shared" si="196"/>
        <v>2.5713748387848359E-2</v>
      </c>
      <c r="J332">
        <f t="shared" si="197"/>
        <v>0.72925225954071249</v>
      </c>
      <c r="K332">
        <f t="shared" si="198"/>
        <v>0</v>
      </c>
      <c r="L332">
        <f t="shared" si="199"/>
        <v>1.979171961653013</v>
      </c>
      <c r="M332">
        <f t="shared" si="200"/>
        <v>1.0250109005929674E-2</v>
      </c>
      <c r="P332">
        <f t="shared" si="201"/>
        <v>4.0299709843492018</v>
      </c>
    </row>
    <row r="333" spans="1:16" x14ac:dyDescent="0.2">
      <c r="A333" t="s">
        <v>123</v>
      </c>
      <c r="B333">
        <f t="shared" si="189"/>
        <v>1.0123604816668129E-2</v>
      </c>
      <c r="C333">
        <f t="shared" si="190"/>
        <v>6.209616491817403E-3</v>
      </c>
      <c r="D333">
        <f t="shared" si="191"/>
        <v>0</v>
      </c>
      <c r="E333">
        <f t="shared" si="192"/>
        <v>8.7444215327866764E-3</v>
      </c>
      <c r="F333">
        <f t="shared" si="193"/>
        <v>1.0625745611067026E-2</v>
      </c>
      <c r="G333">
        <f t="shared" si="194"/>
        <v>8.536446029493364E-3</v>
      </c>
      <c r="H333">
        <f t="shared" si="195"/>
        <v>1.723629832453459E-3</v>
      </c>
      <c r="I333">
        <f t="shared" si="196"/>
        <v>3.6315686381423152E-4</v>
      </c>
      <c r="J333">
        <f t="shared" si="197"/>
        <v>0</v>
      </c>
      <c r="K333">
        <f t="shared" si="198"/>
        <v>8.2397991504443299E-4</v>
      </c>
      <c r="L333">
        <f t="shared" si="199"/>
        <v>1.3201330265834891E-2</v>
      </c>
      <c r="M333">
        <f t="shared" si="200"/>
        <v>1.9787714346410395E-2</v>
      </c>
      <c r="P333">
        <f t="shared" si="201"/>
        <v>1.2978475748711608E-2</v>
      </c>
    </row>
    <row r="334" spans="1:16" x14ac:dyDescent="0.2">
      <c r="A334" t="s">
        <v>124</v>
      </c>
      <c r="B334">
        <f t="shared" si="189"/>
        <v>1.458902759058423E-2</v>
      </c>
      <c r="C334">
        <f t="shared" si="190"/>
        <v>7.6660511371048129E-3</v>
      </c>
      <c r="D334">
        <f t="shared" si="191"/>
        <v>7.4204838919886912E-2</v>
      </c>
      <c r="E334">
        <f t="shared" si="192"/>
        <v>1.1427614255483933E-2</v>
      </c>
      <c r="F334">
        <f t="shared" si="193"/>
        <v>1.040545131061232E-2</v>
      </c>
      <c r="G334">
        <f t="shared" si="194"/>
        <v>9.8391061679581684E-3</v>
      </c>
      <c r="H334">
        <f t="shared" si="195"/>
        <v>2.4197616109707183E-3</v>
      </c>
      <c r="I334">
        <f t="shared" si="196"/>
        <v>7.6001387906047418E-5</v>
      </c>
      <c r="J334">
        <f t="shared" si="197"/>
        <v>0</v>
      </c>
      <c r="K334">
        <f t="shared" si="198"/>
        <v>5.1688854160394761E-3</v>
      </c>
      <c r="L334">
        <f t="shared" si="199"/>
        <v>3.3693297658300863E-3</v>
      </c>
      <c r="M334">
        <f t="shared" si="200"/>
        <v>6.44564871584486E-3</v>
      </c>
      <c r="P334">
        <f t="shared" si="201"/>
        <v>9.8629969346604937E-3</v>
      </c>
    </row>
    <row r="335" spans="1:16" x14ac:dyDescent="0.2">
      <c r="A335" t="s">
        <v>125</v>
      </c>
      <c r="B335">
        <f t="shared" si="189"/>
        <v>1.6350558334139332E-2</v>
      </c>
      <c r="C335">
        <f t="shared" si="190"/>
        <v>2.7469522860212259E-2</v>
      </c>
      <c r="D335">
        <f t="shared" si="191"/>
        <v>0</v>
      </c>
      <c r="E335">
        <f t="shared" si="192"/>
        <v>2.7335843272117105E-2</v>
      </c>
      <c r="F335">
        <f t="shared" si="193"/>
        <v>3.8027363301466811E-2</v>
      </c>
      <c r="G335">
        <f t="shared" si="194"/>
        <v>2.350157280968233E-2</v>
      </c>
      <c r="H335">
        <f t="shared" si="195"/>
        <v>6.4055673259680018E-3</v>
      </c>
      <c r="I335">
        <f t="shared" si="196"/>
        <v>7.4991586352641864E-4</v>
      </c>
      <c r="J335">
        <f t="shared" si="197"/>
        <v>1.3745801383113749E-2</v>
      </c>
      <c r="K335">
        <f t="shared" si="198"/>
        <v>6.1202616212906137E-3</v>
      </c>
      <c r="L335">
        <f t="shared" si="199"/>
        <v>4.7461932244496859E-2</v>
      </c>
      <c r="M335">
        <f t="shared" si="200"/>
        <v>6.9404024769218423E-3</v>
      </c>
      <c r="P335">
        <f t="shared" si="201"/>
        <v>6.8166789209675852E-2</v>
      </c>
    </row>
    <row r="336" spans="1:16" x14ac:dyDescent="0.2">
      <c r="A336" t="s">
        <v>126</v>
      </c>
      <c r="B336">
        <f t="shared" si="189"/>
        <v>6.4214220680458301E-5</v>
      </c>
      <c r="C336">
        <f t="shared" si="190"/>
        <v>1.9232032297383694E-4</v>
      </c>
      <c r="D336">
        <f t="shared" si="191"/>
        <v>2.0719860789320598E-2</v>
      </c>
      <c r="E336">
        <f t="shared" si="192"/>
        <v>1.9371615683096779E-3</v>
      </c>
      <c r="F336">
        <f t="shared" si="193"/>
        <v>8.0963351451659971E-4</v>
      </c>
      <c r="G336">
        <f t="shared" si="194"/>
        <v>6.0716415916973218E-4</v>
      </c>
      <c r="H336">
        <f t="shared" si="195"/>
        <v>6.8817216217840528E-4</v>
      </c>
      <c r="I336">
        <f t="shared" si="196"/>
        <v>0</v>
      </c>
      <c r="J336">
        <f t="shared" si="197"/>
        <v>1.5858057815143843E-2</v>
      </c>
      <c r="K336">
        <f t="shared" si="198"/>
        <v>2.4561326433012189E-3</v>
      </c>
      <c r="L336">
        <f t="shared" si="199"/>
        <v>6.9603978687063587E-3</v>
      </c>
      <c r="M336">
        <f t="shared" si="200"/>
        <v>3.3614455445619528E-4</v>
      </c>
      <c r="P336">
        <f t="shared" si="201"/>
        <v>7.6761463924424955E-2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E9841-AAAB-B64C-81F0-D4D93800331F}">
  <dimension ref="A1:Q60"/>
  <sheetViews>
    <sheetView tabSelected="1" workbookViewId="0">
      <selection sqref="A1:XFD1"/>
    </sheetView>
  </sheetViews>
  <sheetFormatPr baseColWidth="10" defaultRowHeight="15" x14ac:dyDescent="0.2"/>
  <cols>
    <col min="1" max="1" width="28.6640625" bestFit="1" customWidth="1"/>
    <col min="2" max="2" width="8.1640625" bestFit="1" customWidth="1"/>
    <col min="3" max="3" width="7.83203125" bestFit="1" customWidth="1"/>
    <col min="4" max="4" width="11.1640625" bestFit="1" customWidth="1"/>
  </cols>
  <sheetData>
    <row r="1" spans="1:17" x14ac:dyDescent="0.2">
      <c r="A1" t="s">
        <v>127</v>
      </c>
      <c r="B1" t="s">
        <v>128</v>
      </c>
      <c r="C1" t="s">
        <v>129</v>
      </c>
      <c r="D1" t="s">
        <v>136</v>
      </c>
      <c r="E1" t="s">
        <v>137</v>
      </c>
      <c r="F1" t="s">
        <v>138</v>
      </c>
      <c r="G1" t="s">
        <v>201</v>
      </c>
      <c r="H1" t="s">
        <v>202</v>
      </c>
      <c r="I1" t="s">
        <v>203</v>
      </c>
      <c r="J1" t="s">
        <v>204</v>
      </c>
      <c r="K1" t="s">
        <v>139</v>
      </c>
      <c r="L1" t="s">
        <v>34</v>
      </c>
      <c r="M1" t="s">
        <v>140</v>
      </c>
      <c r="N1" t="s">
        <v>205</v>
      </c>
      <c r="O1" t="s">
        <v>206</v>
      </c>
      <c r="P1" t="s">
        <v>38</v>
      </c>
      <c r="Q1" t="s">
        <v>141</v>
      </c>
    </row>
    <row r="2" spans="1:17" x14ac:dyDescent="0.2">
      <c r="A2" t="s">
        <v>199</v>
      </c>
      <c r="B2" t="s">
        <v>135</v>
      </c>
      <c r="C2">
        <v>1</v>
      </c>
      <c r="D2">
        <v>2</v>
      </c>
      <c r="E2">
        <v>1.6350558334139332E-2</v>
      </c>
      <c r="F2">
        <v>2.7469522860212259E-2</v>
      </c>
      <c r="G2">
        <v>0</v>
      </c>
      <c r="H2">
        <v>2.7335843272117105E-2</v>
      </c>
      <c r="I2">
        <v>3.8027363301466811E-2</v>
      </c>
      <c r="J2">
        <v>2.350157280968233E-2</v>
      </c>
      <c r="K2">
        <v>6.4055673259680018E-3</v>
      </c>
      <c r="L2">
        <v>7.4991586352641864E-4</v>
      </c>
      <c r="M2">
        <v>1.3745801383113749E-2</v>
      </c>
      <c r="N2">
        <v>6.1202616212906137E-3</v>
      </c>
      <c r="O2">
        <v>4.7461932244496859E-2</v>
      </c>
      <c r="P2">
        <v>6.9404024769218423E-3</v>
      </c>
      <c r="Q2">
        <v>6.8166789209675852E-2</v>
      </c>
    </row>
    <row r="3" spans="1:17" x14ac:dyDescent="0.2">
      <c r="A3" t="s">
        <v>200</v>
      </c>
      <c r="B3" t="s">
        <v>135</v>
      </c>
      <c r="C3">
        <v>1</v>
      </c>
      <c r="D3">
        <v>2</v>
      </c>
      <c r="E3">
        <v>6.4214220680458301E-5</v>
      </c>
      <c r="F3">
        <v>1.9232032297383694E-4</v>
      </c>
      <c r="G3">
        <v>2.0719860789320598E-2</v>
      </c>
      <c r="H3">
        <v>1.9371615683096779E-3</v>
      </c>
      <c r="I3">
        <v>8.0963351451659971E-4</v>
      </c>
      <c r="J3">
        <v>6.0716415916973218E-4</v>
      </c>
      <c r="K3">
        <v>6.8817216217840528E-4</v>
      </c>
      <c r="L3">
        <v>0</v>
      </c>
      <c r="M3">
        <v>1.5858057815143843E-2</v>
      </c>
      <c r="N3">
        <v>2.4561326433012189E-3</v>
      </c>
      <c r="O3">
        <v>6.9603978687063587E-3</v>
      </c>
      <c r="P3">
        <v>3.3614455445619528E-4</v>
      </c>
      <c r="Q3">
        <v>7.6761463924424955E-2</v>
      </c>
    </row>
    <row r="4" spans="1:17" x14ac:dyDescent="0.2">
      <c r="A4" t="s">
        <v>197</v>
      </c>
      <c r="B4" t="s">
        <v>135</v>
      </c>
      <c r="C4">
        <v>2</v>
      </c>
      <c r="D4">
        <v>1</v>
      </c>
      <c r="E4">
        <v>1.0123604816668129E-2</v>
      </c>
      <c r="F4">
        <v>6.209616491817403E-3</v>
      </c>
      <c r="G4">
        <v>0</v>
      </c>
      <c r="H4">
        <v>8.7444215327866764E-3</v>
      </c>
      <c r="I4">
        <v>1.0625745611067026E-2</v>
      </c>
      <c r="J4">
        <v>8.536446029493364E-3</v>
      </c>
      <c r="K4">
        <v>1.723629832453459E-3</v>
      </c>
      <c r="L4">
        <v>3.6315686381423152E-4</v>
      </c>
      <c r="M4">
        <v>0</v>
      </c>
      <c r="N4">
        <v>8.2397991504443299E-4</v>
      </c>
      <c r="O4">
        <v>1.3201330265834891E-2</v>
      </c>
      <c r="P4">
        <v>1.9787714346410395E-2</v>
      </c>
      <c r="Q4">
        <v>1.2978475748711608E-2</v>
      </c>
    </row>
    <row r="5" spans="1:17" x14ac:dyDescent="0.2">
      <c r="A5" t="s">
        <v>198</v>
      </c>
      <c r="B5" t="s">
        <v>135</v>
      </c>
      <c r="C5">
        <v>2</v>
      </c>
      <c r="D5">
        <v>2</v>
      </c>
      <c r="E5">
        <v>1.458902759058423E-2</v>
      </c>
      <c r="F5">
        <v>7.6660511371048129E-3</v>
      </c>
      <c r="G5">
        <v>7.4204838919886912E-2</v>
      </c>
      <c r="H5">
        <v>1.1427614255483933E-2</v>
      </c>
      <c r="I5">
        <v>1.040545131061232E-2</v>
      </c>
      <c r="J5">
        <v>9.8391061679581684E-3</v>
      </c>
      <c r="K5">
        <v>2.4197616109707183E-3</v>
      </c>
      <c r="L5">
        <v>7.6001387906047418E-5</v>
      </c>
      <c r="M5">
        <v>0</v>
      </c>
      <c r="N5">
        <v>5.1688854160394761E-3</v>
      </c>
      <c r="O5">
        <v>3.3693297658300863E-3</v>
      </c>
      <c r="P5">
        <v>6.44564871584486E-3</v>
      </c>
      <c r="Q5">
        <v>9.8629969346604937E-3</v>
      </c>
    </row>
    <row r="6" spans="1:17" x14ac:dyDescent="0.2">
      <c r="A6" t="s">
        <v>196</v>
      </c>
      <c r="B6" t="s">
        <v>135</v>
      </c>
      <c r="C6">
        <v>3</v>
      </c>
      <c r="D6">
        <v>1</v>
      </c>
      <c r="E6">
        <v>0.23019762610791339</v>
      </c>
      <c r="F6">
        <v>2.2505904598442155E-3</v>
      </c>
      <c r="G6">
        <v>0</v>
      </c>
      <c r="H6">
        <v>0</v>
      </c>
      <c r="I6">
        <v>0</v>
      </c>
      <c r="J6">
        <v>0.12175332557593126</v>
      </c>
      <c r="K6">
        <v>5.3341947218977871E-2</v>
      </c>
      <c r="L6">
        <v>2.5713748387848359E-2</v>
      </c>
      <c r="M6">
        <v>0.72925225954071249</v>
      </c>
      <c r="N6">
        <v>0</v>
      </c>
      <c r="O6">
        <v>1.979171961653013</v>
      </c>
      <c r="P6">
        <v>1.0250109005929674E-2</v>
      </c>
      <c r="Q6">
        <v>4.0299709843492018</v>
      </c>
    </row>
    <row r="7" spans="1:17" x14ac:dyDescent="0.2">
      <c r="A7" t="s">
        <v>195</v>
      </c>
      <c r="B7" t="s">
        <v>135</v>
      </c>
      <c r="C7">
        <v>3</v>
      </c>
      <c r="D7">
        <v>2</v>
      </c>
      <c r="E7">
        <v>9.1600566984880241E-3</v>
      </c>
      <c r="F7">
        <v>4.9772802853100227E-2</v>
      </c>
      <c r="G7">
        <v>0</v>
      </c>
      <c r="H7">
        <v>4.1808865041250719E-2</v>
      </c>
      <c r="I7">
        <v>4.502661930089407E-2</v>
      </c>
      <c r="J7">
        <v>1.7701396912081901E-2</v>
      </c>
      <c r="K7">
        <v>6.646807336255253E-3</v>
      </c>
      <c r="L7">
        <v>1.2498383344227697E-3</v>
      </c>
      <c r="M7">
        <v>0</v>
      </c>
      <c r="N7">
        <v>6.4708690629138492E-3</v>
      </c>
      <c r="O7">
        <v>0</v>
      </c>
      <c r="P7">
        <v>1.3024137798182692E-2</v>
      </c>
      <c r="Q7">
        <v>0</v>
      </c>
    </row>
    <row r="8" spans="1:17" x14ac:dyDescent="0.2">
      <c r="A8" t="s">
        <v>194</v>
      </c>
      <c r="B8" t="s">
        <v>135</v>
      </c>
      <c r="C8">
        <v>4</v>
      </c>
      <c r="D8">
        <v>1</v>
      </c>
      <c r="E8">
        <v>1.6177218095869174E-2</v>
      </c>
      <c r="F8">
        <v>1.1598511044957056E-3</v>
      </c>
      <c r="G8">
        <v>9.4855130841400931E-2</v>
      </c>
      <c r="H8">
        <v>8.1429082826582674E-3</v>
      </c>
      <c r="I8">
        <v>9.9647473942981266E-3</v>
      </c>
      <c r="J8">
        <v>7.8611469799579892E-3</v>
      </c>
      <c r="K8">
        <v>2.5738852068073435E-3</v>
      </c>
      <c r="L8">
        <v>2.7774218783202124E-4</v>
      </c>
      <c r="M8">
        <v>0</v>
      </c>
      <c r="N8">
        <v>1.2583243506905095E-3</v>
      </c>
      <c r="O8">
        <v>1.0325127600589661E-2</v>
      </c>
      <c r="P8">
        <v>8.2708777889649258E-3</v>
      </c>
      <c r="Q8">
        <v>0</v>
      </c>
    </row>
    <row r="9" spans="1:17" x14ac:dyDescent="0.2">
      <c r="A9" t="s">
        <v>193</v>
      </c>
      <c r="B9" t="s">
        <v>135</v>
      </c>
      <c r="C9">
        <v>4</v>
      </c>
      <c r="D9">
        <v>2</v>
      </c>
      <c r="E9">
        <v>8.6687252467204934E-3</v>
      </c>
      <c r="F9">
        <v>9.9524949216122285E-3</v>
      </c>
      <c r="G9">
        <v>0</v>
      </c>
      <c r="H9">
        <v>4.5939079169410365E-3</v>
      </c>
      <c r="I9">
        <v>7.2201809310897926E-3</v>
      </c>
      <c r="J9">
        <v>5.8496264040921149E-3</v>
      </c>
      <c r="K9">
        <v>3.4459232771095962E-3</v>
      </c>
      <c r="L9">
        <v>5.6498607695795906E-4</v>
      </c>
      <c r="M9">
        <v>3.7050788739355717E-2</v>
      </c>
      <c r="N9">
        <v>3.292890189499729E-3</v>
      </c>
      <c r="O9">
        <v>4.692239790969153E-3</v>
      </c>
      <c r="P9">
        <v>1.8135642034539382E-2</v>
      </c>
      <c r="Q9">
        <v>3.8221334879480269E-2</v>
      </c>
    </row>
    <row r="10" spans="1:17" x14ac:dyDescent="0.2">
      <c r="A10" t="s">
        <v>191</v>
      </c>
      <c r="B10" t="s">
        <v>135</v>
      </c>
      <c r="C10">
        <v>5</v>
      </c>
      <c r="D10">
        <v>1</v>
      </c>
      <c r="E10">
        <v>1.9172039629392783E-2</v>
      </c>
      <c r="F10">
        <v>1.084094743834757E-2</v>
      </c>
      <c r="G10">
        <v>0</v>
      </c>
      <c r="H10">
        <v>9.5861590656109684E-3</v>
      </c>
      <c r="I10">
        <v>8.5979039784106065E-3</v>
      </c>
      <c r="J10">
        <v>1.554939691649025E-2</v>
      </c>
      <c r="K10">
        <v>4.5618270067053421E-3</v>
      </c>
      <c r="L10">
        <v>1.4071375090271394E-3</v>
      </c>
      <c r="M10">
        <v>0</v>
      </c>
      <c r="N10">
        <v>1.183835650182301E-2</v>
      </c>
      <c r="O10">
        <v>3.5192862025289443E-2</v>
      </c>
      <c r="P10">
        <v>0</v>
      </c>
      <c r="Q10">
        <v>5.1356870140332439E-2</v>
      </c>
    </row>
    <row r="11" spans="1:17" x14ac:dyDescent="0.2">
      <c r="A11" t="s">
        <v>192</v>
      </c>
      <c r="B11" t="s">
        <v>135</v>
      </c>
      <c r="C11">
        <v>5</v>
      </c>
      <c r="D11">
        <v>2</v>
      </c>
      <c r="E11">
        <v>1.4343286178996247E-2</v>
      </c>
      <c r="F11">
        <v>3.1273989550165034E-2</v>
      </c>
      <c r="G11">
        <v>0</v>
      </c>
      <c r="H11">
        <v>2.1582854207532129E-2</v>
      </c>
      <c r="I11">
        <v>2.0900678687864969E-2</v>
      </c>
      <c r="J11">
        <v>2.2860589521605988E-2</v>
      </c>
      <c r="K11">
        <v>5.2300341473742774E-3</v>
      </c>
      <c r="L11">
        <v>3.2372338900242322E-3</v>
      </c>
      <c r="M11">
        <v>0</v>
      </c>
      <c r="N11">
        <v>1.8600005311430912E-2</v>
      </c>
      <c r="O11">
        <v>1.3885223242761683E-2</v>
      </c>
      <c r="P11">
        <v>3.7017362279718316E-2</v>
      </c>
      <c r="Q11">
        <v>3.2621747313829691E-2</v>
      </c>
    </row>
    <row r="12" spans="1:17" x14ac:dyDescent="0.2">
      <c r="A12" t="s">
        <v>188</v>
      </c>
      <c r="B12" t="s">
        <v>134</v>
      </c>
      <c r="C12">
        <v>1</v>
      </c>
      <c r="D12">
        <v>1</v>
      </c>
      <c r="E12">
        <v>1.1540694577775575E-2</v>
      </c>
      <c r="F12">
        <v>2.1381571838874E-3</v>
      </c>
      <c r="G12">
        <v>5.2704070733096985E-2</v>
      </c>
      <c r="H12">
        <v>4.1438495092685421E-3</v>
      </c>
      <c r="I12">
        <v>3.9429560734260231E-3</v>
      </c>
      <c r="J12">
        <v>2.5510134355704396E-4</v>
      </c>
      <c r="K12">
        <v>2.111225966564437E-3</v>
      </c>
      <c r="L12">
        <v>1.090386563710089E-4</v>
      </c>
      <c r="M12">
        <v>0</v>
      </c>
      <c r="N12">
        <v>4.0650990783905989E-4</v>
      </c>
      <c r="O12">
        <v>0</v>
      </c>
      <c r="P12">
        <v>2.6522361933047959E-3</v>
      </c>
      <c r="Q12">
        <v>2.957849738503596E-2</v>
      </c>
    </row>
    <row r="13" spans="1:17" x14ac:dyDescent="0.2">
      <c r="A13" t="s">
        <v>189</v>
      </c>
      <c r="B13" t="s">
        <v>134</v>
      </c>
      <c r="C13">
        <v>1</v>
      </c>
      <c r="D13">
        <v>2</v>
      </c>
      <c r="E13">
        <v>0</v>
      </c>
      <c r="F13">
        <v>0</v>
      </c>
      <c r="G13">
        <v>0</v>
      </c>
      <c r="H13">
        <v>3.3217468361320629E-3</v>
      </c>
      <c r="I13">
        <v>2.3296751720564375E-3</v>
      </c>
      <c r="J13">
        <v>1.025908221541991E-2</v>
      </c>
      <c r="K13">
        <v>0</v>
      </c>
      <c r="L13">
        <v>0</v>
      </c>
      <c r="M13">
        <v>3.0177083140501694E-2</v>
      </c>
      <c r="N13">
        <v>0</v>
      </c>
      <c r="O13">
        <v>7.635157136489662E-2</v>
      </c>
      <c r="P13">
        <v>0</v>
      </c>
      <c r="Q13">
        <v>1.1275998732510109</v>
      </c>
    </row>
    <row r="14" spans="1:17" x14ac:dyDescent="0.2">
      <c r="A14" t="s">
        <v>190</v>
      </c>
      <c r="B14" t="s">
        <v>134</v>
      </c>
      <c r="C14">
        <v>2</v>
      </c>
      <c r="D14">
        <v>1</v>
      </c>
      <c r="E14">
        <v>5.0743260867364822E-3</v>
      </c>
      <c r="F14">
        <v>1.2390650669446241E-2</v>
      </c>
      <c r="G14">
        <v>0</v>
      </c>
      <c r="H14">
        <v>6.1827961881695875E-3</v>
      </c>
      <c r="I14">
        <v>6.3875914318708999E-3</v>
      </c>
      <c r="J14">
        <v>6.5151577770120104E-5</v>
      </c>
      <c r="K14">
        <v>1.4781413824666526E-3</v>
      </c>
      <c r="L14">
        <v>0</v>
      </c>
      <c r="M14">
        <v>0</v>
      </c>
      <c r="N14">
        <v>3.723522385504247E-4</v>
      </c>
      <c r="O14">
        <v>2.7250475510672063E-2</v>
      </c>
      <c r="P14">
        <v>7.2632841875271909E-3</v>
      </c>
      <c r="Q14">
        <v>3.3891887501304278E-2</v>
      </c>
    </row>
    <row r="15" spans="1:17" x14ac:dyDescent="0.2">
      <c r="A15" t="s">
        <v>187</v>
      </c>
      <c r="B15" t="s">
        <v>134</v>
      </c>
      <c r="C15">
        <v>2</v>
      </c>
      <c r="D15">
        <v>2</v>
      </c>
      <c r="E15">
        <v>1.2810213820980495E-2</v>
      </c>
      <c r="F15">
        <v>3.7316551824187E-2</v>
      </c>
      <c r="G15">
        <v>9.1242567878718997E-2</v>
      </c>
      <c r="H15">
        <v>2.1884409617501693E-2</v>
      </c>
      <c r="I15">
        <v>2.2507475754676487E-2</v>
      </c>
      <c r="J15">
        <v>0</v>
      </c>
      <c r="K15">
        <v>6.040432834996245E-3</v>
      </c>
      <c r="L15">
        <v>3.5250003416485614E-3</v>
      </c>
      <c r="M15">
        <v>0</v>
      </c>
      <c r="N15">
        <v>0</v>
      </c>
      <c r="O15">
        <v>0</v>
      </c>
      <c r="P15">
        <v>1.8913016043285947E-3</v>
      </c>
      <c r="Q15">
        <v>3.6190664410548135E-2</v>
      </c>
    </row>
    <row r="16" spans="1:17" x14ac:dyDescent="0.2">
      <c r="A16" t="s">
        <v>185</v>
      </c>
      <c r="B16" t="s">
        <v>134</v>
      </c>
      <c r="C16">
        <v>3</v>
      </c>
      <c r="D16">
        <v>1</v>
      </c>
      <c r="E16">
        <v>1.7585901147846333E-2</v>
      </c>
      <c r="F16">
        <v>7.3856096796602894E-3</v>
      </c>
      <c r="G16">
        <v>0</v>
      </c>
      <c r="H16">
        <v>3.4127517028617878E-3</v>
      </c>
      <c r="I16">
        <v>3.3906386305394545E-3</v>
      </c>
      <c r="J16">
        <v>4.946059054915658E-3</v>
      </c>
      <c r="K16">
        <v>3.8432475842567768E-3</v>
      </c>
      <c r="L16">
        <v>1.6986663824067764E-4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">
      <c r="A17" t="s">
        <v>186</v>
      </c>
      <c r="B17" t="s">
        <v>134</v>
      </c>
      <c r="C17">
        <v>3</v>
      </c>
      <c r="D17">
        <v>2</v>
      </c>
      <c r="E17">
        <v>1.719175490640126E-2</v>
      </c>
      <c r="F17">
        <v>1.7052371669658201E-2</v>
      </c>
      <c r="G17">
        <v>0</v>
      </c>
      <c r="H17">
        <v>4.9789994515467969E-3</v>
      </c>
      <c r="I17">
        <v>7.1609265625782901E-3</v>
      </c>
      <c r="J17">
        <v>5.0750030559015358E-4</v>
      </c>
      <c r="K17">
        <v>2.4565984370297214E-3</v>
      </c>
      <c r="L17">
        <v>1.2421486618334625E-4</v>
      </c>
      <c r="M17">
        <v>0</v>
      </c>
      <c r="N17">
        <v>2.4084865928892555E-3</v>
      </c>
      <c r="O17">
        <v>6.9099015220117129E-3</v>
      </c>
      <c r="P17">
        <v>0</v>
      </c>
      <c r="Q17">
        <v>1.6221798069595304E-2</v>
      </c>
    </row>
    <row r="18" spans="1:17" x14ac:dyDescent="0.2">
      <c r="A18" t="s">
        <v>184</v>
      </c>
      <c r="B18" t="s">
        <v>134</v>
      </c>
      <c r="C18">
        <v>4</v>
      </c>
      <c r="D18">
        <v>1</v>
      </c>
      <c r="E18">
        <v>1.6747156958537967E-2</v>
      </c>
      <c r="F18">
        <v>1.3650602594374886E-2</v>
      </c>
      <c r="G18">
        <v>0</v>
      </c>
      <c r="H18">
        <v>4.3177910945762839E-3</v>
      </c>
      <c r="I18">
        <v>3.8692643303096163E-3</v>
      </c>
      <c r="J18">
        <v>7.1559212288989274E-4</v>
      </c>
      <c r="K18">
        <v>3.2707644179206588E-3</v>
      </c>
      <c r="L18">
        <v>6.4977883054458162E-4</v>
      </c>
      <c r="M18">
        <v>1.1624379264701227E-3</v>
      </c>
      <c r="N18">
        <v>7.3636013721620607E-3</v>
      </c>
      <c r="O18">
        <v>0</v>
      </c>
      <c r="P18">
        <v>0</v>
      </c>
      <c r="Q18">
        <v>4.6017064060806905E-2</v>
      </c>
    </row>
    <row r="19" spans="1:17" x14ac:dyDescent="0.2">
      <c r="A19" t="s">
        <v>183</v>
      </c>
      <c r="B19" t="s">
        <v>134</v>
      </c>
      <c r="C19">
        <v>4</v>
      </c>
      <c r="D19">
        <v>2</v>
      </c>
      <c r="E19">
        <v>1.7143311577635982E-2</v>
      </c>
      <c r="F19">
        <v>9.8681147122235309E-3</v>
      </c>
      <c r="G19">
        <v>0</v>
      </c>
      <c r="H19">
        <v>5.8810040764206446E-3</v>
      </c>
      <c r="I19">
        <v>4.7846351926205443E-3</v>
      </c>
      <c r="J19">
        <v>3.078653570220987E-3</v>
      </c>
      <c r="K19">
        <v>2.1696142234194685E-3</v>
      </c>
      <c r="L19">
        <v>2.4389594179739302E-4</v>
      </c>
      <c r="M19">
        <v>0</v>
      </c>
      <c r="N19">
        <v>4.499461060023322E-3</v>
      </c>
      <c r="O19">
        <v>3.2581085135940328E-3</v>
      </c>
      <c r="P19">
        <v>0</v>
      </c>
      <c r="Q19">
        <v>4.1590564408228427E-2</v>
      </c>
    </row>
    <row r="20" spans="1:17" x14ac:dyDescent="0.2">
      <c r="A20" t="s">
        <v>182</v>
      </c>
      <c r="B20" t="s">
        <v>134</v>
      </c>
      <c r="C20">
        <v>5</v>
      </c>
      <c r="D20">
        <v>1</v>
      </c>
      <c r="E20">
        <v>4.8508063575466694E-3</v>
      </c>
      <c r="F20">
        <v>2.0572318831531084E-3</v>
      </c>
      <c r="G20">
        <v>4.1448707901868991E-2</v>
      </c>
      <c r="H20">
        <v>6.5482462371645534E-3</v>
      </c>
      <c r="I20">
        <v>7.1007896799376172E-3</v>
      </c>
      <c r="J20">
        <v>2.9721419381391638E-3</v>
      </c>
      <c r="K20">
        <v>1.8520380945664784E-3</v>
      </c>
      <c r="L20">
        <v>5.9740491967771989E-4</v>
      </c>
      <c r="M20">
        <v>0</v>
      </c>
      <c r="N20">
        <v>8.6777144503255989E-4</v>
      </c>
      <c r="O20">
        <v>0</v>
      </c>
      <c r="P20">
        <v>3.4972413655732777E-3</v>
      </c>
      <c r="Q20">
        <v>3.5367083029988011E-4</v>
      </c>
    </row>
    <row r="21" spans="1:17" x14ac:dyDescent="0.2">
      <c r="A21" t="s">
        <v>181</v>
      </c>
      <c r="B21" t="s">
        <v>134</v>
      </c>
      <c r="C21">
        <v>5</v>
      </c>
      <c r="D21">
        <v>2</v>
      </c>
      <c r="E21">
        <v>1.6132497937944919E-2</v>
      </c>
      <c r="F21">
        <v>9.5393922569021142E-2</v>
      </c>
      <c r="G21">
        <v>0</v>
      </c>
      <c r="H21" t="e">
        <v>#VALUE!</v>
      </c>
      <c r="I21">
        <v>7.7353083250404089E-2</v>
      </c>
      <c r="J21">
        <v>1.4840429469309893E-2</v>
      </c>
      <c r="K21">
        <v>1.4972014594559042E-3</v>
      </c>
      <c r="L21">
        <v>1.0195452635226956E-3</v>
      </c>
      <c r="M21">
        <v>0</v>
      </c>
      <c r="N21">
        <v>3.4959105568299702E-3</v>
      </c>
      <c r="O21">
        <v>1.4356368346891201E-2</v>
      </c>
      <c r="P21">
        <v>2.7395790410608208E-3</v>
      </c>
      <c r="Q21">
        <v>4.7486480838339944E-2</v>
      </c>
    </row>
    <row r="22" spans="1:17" x14ac:dyDescent="0.2">
      <c r="A22" t="s">
        <v>178</v>
      </c>
      <c r="B22" t="s">
        <v>133</v>
      </c>
      <c r="C22">
        <v>1</v>
      </c>
      <c r="D22">
        <v>1</v>
      </c>
      <c r="E22">
        <v>2.5220101685466683E-4</v>
      </c>
      <c r="F22">
        <v>1.5495096117106743E-4</v>
      </c>
      <c r="G22">
        <v>0.1219632238923174</v>
      </c>
      <c r="H22">
        <v>2.7407949315399792E-3</v>
      </c>
      <c r="I22">
        <v>6.3987014013639218E-3</v>
      </c>
      <c r="J22">
        <v>1.1772633402897676E-2</v>
      </c>
      <c r="K22">
        <v>8.6929602651640364E-4</v>
      </c>
      <c r="L22">
        <v>0</v>
      </c>
      <c r="M22">
        <v>2.1289481264083678E-2</v>
      </c>
      <c r="N22">
        <v>3.7492045988078753E-4</v>
      </c>
      <c r="O22">
        <v>2.240752444485531E-2</v>
      </c>
      <c r="P22">
        <v>0</v>
      </c>
      <c r="Q22">
        <v>0.14488481524348493</v>
      </c>
    </row>
    <row r="23" spans="1:17" x14ac:dyDescent="0.2">
      <c r="A23" t="s">
        <v>179</v>
      </c>
      <c r="B23" t="s">
        <v>133</v>
      </c>
      <c r="C23">
        <v>1</v>
      </c>
      <c r="D23">
        <v>2</v>
      </c>
      <c r="E23">
        <v>1.6390616936143611E-2</v>
      </c>
      <c r="F23">
        <v>4.4232833239596592E-2</v>
      </c>
      <c r="G23">
        <v>0</v>
      </c>
      <c r="H23">
        <v>3.6958368477986614E-2</v>
      </c>
      <c r="I23">
        <v>4.2254480720754363E-2</v>
      </c>
      <c r="J23">
        <v>1.8459183650972957E-2</v>
      </c>
      <c r="K23">
        <v>4.0983566249481861E-3</v>
      </c>
      <c r="L23">
        <v>5.6209512385589167E-4</v>
      </c>
      <c r="M23">
        <v>0</v>
      </c>
      <c r="N23">
        <v>7.7809287755848016E-3</v>
      </c>
      <c r="O23">
        <v>4.0674344010604768E-2</v>
      </c>
      <c r="P23">
        <v>0</v>
      </c>
      <c r="Q23">
        <v>2.992733318765119E-2</v>
      </c>
    </row>
    <row r="24" spans="1:17" x14ac:dyDescent="0.2">
      <c r="A24" t="s">
        <v>175</v>
      </c>
      <c r="B24" t="s">
        <v>133</v>
      </c>
      <c r="C24">
        <v>2</v>
      </c>
      <c r="D24">
        <v>1</v>
      </c>
      <c r="E24">
        <v>1.0204588833435621E-2</v>
      </c>
      <c r="F24">
        <v>2.0707863516941163E-2</v>
      </c>
      <c r="G24">
        <v>0</v>
      </c>
      <c r="H24">
        <v>1.6148101894538469E-2</v>
      </c>
      <c r="I24">
        <v>1.9384667586963281E-2</v>
      </c>
      <c r="J24">
        <v>1.2696542089022321E-2</v>
      </c>
      <c r="K24">
        <v>0</v>
      </c>
      <c r="L24">
        <v>0</v>
      </c>
      <c r="M24">
        <v>0</v>
      </c>
      <c r="N24">
        <v>4.1588280041230047E-3</v>
      </c>
      <c r="O24">
        <v>1.3297506961745075E-2</v>
      </c>
      <c r="P24">
        <v>2.9042947340369098E-3</v>
      </c>
      <c r="Q24">
        <v>3.1035371455185465E-2</v>
      </c>
    </row>
    <row r="25" spans="1:17" x14ac:dyDescent="0.2">
      <c r="A25" t="s">
        <v>176</v>
      </c>
      <c r="B25" t="s">
        <v>133</v>
      </c>
      <c r="C25">
        <v>2</v>
      </c>
      <c r="D25">
        <v>2</v>
      </c>
      <c r="E25">
        <v>1.2231202199799625E-2</v>
      </c>
      <c r="F25">
        <v>1.4783272725183035E-2</v>
      </c>
      <c r="G25">
        <v>0</v>
      </c>
      <c r="H25">
        <v>1.6142984032718185E-2</v>
      </c>
      <c r="I25">
        <v>1.6182780953370612E-2</v>
      </c>
      <c r="J25">
        <v>1.1917510130135898E-2</v>
      </c>
      <c r="K25">
        <v>3.5489226883125588E-3</v>
      </c>
      <c r="L25">
        <v>2.1892452407460371E-4</v>
      </c>
      <c r="M25">
        <v>0</v>
      </c>
      <c r="N25">
        <v>3.8743233714395062E-3</v>
      </c>
      <c r="O25">
        <v>8.4769404310545936E-3</v>
      </c>
      <c r="P25">
        <v>3.419525587459471E-4</v>
      </c>
      <c r="Q25">
        <v>1.9222221630395376E-2</v>
      </c>
    </row>
    <row r="26" spans="1:17" x14ac:dyDescent="0.2">
      <c r="A26" t="s">
        <v>180</v>
      </c>
      <c r="B26" t="s">
        <v>133</v>
      </c>
      <c r="C26">
        <v>3</v>
      </c>
      <c r="D26">
        <v>1</v>
      </c>
      <c r="E26">
        <v>1.0722510221804911E-2</v>
      </c>
      <c r="F26">
        <v>7.9604280342983735E-3</v>
      </c>
      <c r="G26">
        <v>0</v>
      </c>
      <c r="H26">
        <v>2.7626107165136487E-3</v>
      </c>
      <c r="I26">
        <v>3.7343851790172821E-3</v>
      </c>
      <c r="J26">
        <v>5.4096623069189624E-3</v>
      </c>
      <c r="K26">
        <v>5.2329582491386032E-4</v>
      </c>
      <c r="L26">
        <v>5.9269116750268664E-5</v>
      </c>
      <c r="M26">
        <v>2.0798456857387525E-3</v>
      </c>
      <c r="N26">
        <v>7.7098781114219605E-4</v>
      </c>
      <c r="O26">
        <v>2.3300058211087583E-2</v>
      </c>
      <c r="P26">
        <v>4.0650743976709631E-3</v>
      </c>
      <c r="Q26">
        <v>3.7215816419113652E-2</v>
      </c>
    </row>
    <row r="27" spans="1:17" x14ac:dyDescent="0.2">
      <c r="A27" t="s">
        <v>177</v>
      </c>
      <c r="B27" t="s">
        <v>133</v>
      </c>
      <c r="C27">
        <v>3</v>
      </c>
      <c r="D27">
        <v>2</v>
      </c>
      <c r="E27">
        <v>2.0868322862485852E-2</v>
      </c>
      <c r="F27">
        <v>6.1204700874756095E-2</v>
      </c>
      <c r="G27">
        <v>2.0386499266766174E-2</v>
      </c>
      <c r="H27">
        <v>5.1699761784888242E-2</v>
      </c>
      <c r="I27">
        <v>5.7686916391579045E-2</v>
      </c>
      <c r="J27">
        <v>0.1051161180898508</v>
      </c>
      <c r="K27">
        <v>5.297087365466145E-3</v>
      </c>
      <c r="L27">
        <v>7.0118197795182959E-4</v>
      </c>
      <c r="M27">
        <v>1.168397893016394E-2</v>
      </c>
      <c r="N27">
        <v>1.2940513292600646E-2</v>
      </c>
      <c r="O27">
        <v>0</v>
      </c>
      <c r="P27">
        <v>8.6746727053853435E-3</v>
      </c>
      <c r="Q27">
        <v>2.4951866777769477E-2</v>
      </c>
    </row>
    <row r="28" spans="1:17" x14ac:dyDescent="0.2">
      <c r="A28" t="s">
        <v>174</v>
      </c>
      <c r="B28" t="s">
        <v>133</v>
      </c>
      <c r="C28">
        <v>4</v>
      </c>
      <c r="D28">
        <v>1</v>
      </c>
      <c r="E28">
        <v>2.0344518513017277E-2</v>
      </c>
      <c r="F28">
        <v>3.9251157095079682E-2</v>
      </c>
      <c r="G28">
        <v>0</v>
      </c>
      <c r="H28">
        <v>2.6317965922645268E-2</v>
      </c>
      <c r="I28">
        <v>2.8764259465131475E-2</v>
      </c>
      <c r="J28">
        <v>2.2929416473255589E-2</v>
      </c>
      <c r="K28">
        <v>7.1950510748752649E-3</v>
      </c>
      <c r="L28">
        <v>3.2641584822605115E-3</v>
      </c>
      <c r="M28">
        <v>8.1748937375254807E-3</v>
      </c>
      <c r="N28">
        <v>7.61137484729841E-3</v>
      </c>
      <c r="O28">
        <v>1.2182898930907763E-2</v>
      </c>
      <c r="P28">
        <v>3.9356589496206918E-3</v>
      </c>
      <c r="Q28">
        <v>5.3928113450478973E-2</v>
      </c>
    </row>
    <row r="29" spans="1:17" x14ac:dyDescent="0.2">
      <c r="A29" t="s">
        <v>173</v>
      </c>
      <c r="B29" t="s">
        <v>133</v>
      </c>
      <c r="C29">
        <v>4</v>
      </c>
      <c r="D29">
        <v>2</v>
      </c>
      <c r="E29">
        <v>1.1506727495873545E-2</v>
      </c>
      <c r="F29">
        <v>1.3321752135563615E-2</v>
      </c>
      <c r="G29">
        <v>0</v>
      </c>
      <c r="H29">
        <v>8.847458570624871E-3</v>
      </c>
      <c r="I29">
        <v>1.0147947149891047E-2</v>
      </c>
      <c r="J29">
        <v>1.0712344804552722E-2</v>
      </c>
      <c r="K29">
        <v>5.5142103521087565E-3</v>
      </c>
      <c r="L29">
        <v>2.2502230382981234E-4</v>
      </c>
      <c r="M29">
        <v>0</v>
      </c>
      <c r="N29">
        <v>5.2111830333843191E-3</v>
      </c>
      <c r="O29">
        <v>7.9095774681044503E-3</v>
      </c>
      <c r="P29">
        <v>1.4309129290746121E-3</v>
      </c>
      <c r="Q29">
        <v>5.3106292342222972E-2</v>
      </c>
    </row>
    <row r="30" spans="1:17" x14ac:dyDescent="0.2">
      <c r="A30" t="s">
        <v>171</v>
      </c>
      <c r="B30" t="s">
        <v>133</v>
      </c>
      <c r="C30">
        <v>5</v>
      </c>
      <c r="D30">
        <v>1</v>
      </c>
      <c r="E30">
        <v>7.9514962268281437E-3</v>
      </c>
      <c r="F30">
        <v>1.4261450164720595E-2</v>
      </c>
      <c r="G30">
        <v>2.1356799209429213E-2</v>
      </c>
      <c r="H30">
        <v>3.1270321740814208E-3</v>
      </c>
      <c r="I30">
        <v>4.1506633266912745E-3</v>
      </c>
      <c r="J30">
        <v>2.5764032988913562E-3</v>
      </c>
      <c r="K30">
        <v>1.5280000519445093E-3</v>
      </c>
      <c r="L30">
        <v>6.5455257089450493E-4</v>
      </c>
      <c r="M30">
        <v>1.0592396842163575E-2</v>
      </c>
      <c r="N30">
        <v>1.0368065375414039E-3</v>
      </c>
      <c r="O30">
        <v>3.8142215037544142E-2</v>
      </c>
      <c r="P30">
        <v>9.1376673847960391E-3</v>
      </c>
      <c r="Q30">
        <v>2.8383947094509008E-2</v>
      </c>
    </row>
    <row r="31" spans="1:17" x14ac:dyDescent="0.2">
      <c r="A31" t="s">
        <v>172</v>
      </c>
      <c r="B31" t="s">
        <v>133</v>
      </c>
      <c r="C31">
        <v>5</v>
      </c>
      <c r="D31">
        <v>2</v>
      </c>
      <c r="E31">
        <v>2.0919730890042065E-2</v>
      </c>
      <c r="F31">
        <v>3.6947607418435204E-2</v>
      </c>
      <c r="G31">
        <v>3.7287544579497123E-2</v>
      </c>
      <c r="H31">
        <v>2.8150813940379115E-2</v>
      </c>
      <c r="I31">
        <v>3.1975241931895992E-2</v>
      </c>
      <c r="J31">
        <v>7.6126027439965174E-2</v>
      </c>
      <c r="K31">
        <v>6.8720103990689129E-4</v>
      </c>
      <c r="L31">
        <v>1.277450831785328E-3</v>
      </c>
      <c r="M31">
        <v>7.5349635182838538E-3</v>
      </c>
      <c r="N31">
        <v>7.2797660741075827E-4</v>
      </c>
      <c r="O31">
        <v>5.619350061363073E-2</v>
      </c>
      <c r="P31">
        <v>1.405000062482813E-2</v>
      </c>
      <c r="Q31">
        <v>3.5946793137748706E-2</v>
      </c>
    </row>
    <row r="32" spans="1:17" x14ac:dyDescent="0.2">
      <c r="A32" t="s">
        <v>169</v>
      </c>
      <c r="B32" t="s">
        <v>132</v>
      </c>
      <c r="C32">
        <v>1</v>
      </c>
      <c r="D32">
        <v>1</v>
      </c>
      <c r="E32">
        <v>1.882412066628092E-5</v>
      </c>
      <c r="F32">
        <v>4.206279321765029E-4</v>
      </c>
      <c r="G32">
        <v>1.86783315856042E-2</v>
      </c>
      <c r="H32">
        <v>1.0385141123735752E-3</v>
      </c>
      <c r="I32">
        <v>1.1993262630190299E-3</v>
      </c>
      <c r="J32">
        <v>1.9460195941409706E-3</v>
      </c>
      <c r="K32">
        <v>0</v>
      </c>
      <c r="L32">
        <v>0</v>
      </c>
      <c r="M32">
        <v>5.6822255557711825E-3</v>
      </c>
      <c r="N32">
        <v>0</v>
      </c>
      <c r="O32">
        <v>7.5811713850203353E-3</v>
      </c>
      <c r="P32">
        <v>0</v>
      </c>
      <c r="Q32">
        <v>5.6209744505214362E-2</v>
      </c>
    </row>
    <row r="33" spans="1:17" x14ac:dyDescent="0.2">
      <c r="A33" t="s">
        <v>170</v>
      </c>
      <c r="B33" t="s">
        <v>132</v>
      </c>
      <c r="C33">
        <v>1</v>
      </c>
      <c r="D33">
        <v>2</v>
      </c>
      <c r="E33">
        <v>1.1560964090297813E-2</v>
      </c>
      <c r="F33">
        <v>7.5573076580644468E-3</v>
      </c>
      <c r="G33">
        <v>1.712821722294619E-2</v>
      </c>
      <c r="H33">
        <v>1.9023705222067978E-3</v>
      </c>
      <c r="I33">
        <v>2.1389851524647231E-3</v>
      </c>
      <c r="J33">
        <v>7.1144558759686071E-4</v>
      </c>
      <c r="K33">
        <v>3.5862917894569787E-3</v>
      </c>
      <c r="L33">
        <v>5.5232389482182467E-4</v>
      </c>
      <c r="M33">
        <v>0</v>
      </c>
      <c r="N33">
        <v>2.7280795432832006E-3</v>
      </c>
      <c r="O33">
        <v>3.8109031505752134E-3</v>
      </c>
      <c r="P33">
        <v>0</v>
      </c>
      <c r="Q33">
        <v>1.2094175237587865E-2</v>
      </c>
    </row>
    <row r="34" spans="1:17" x14ac:dyDescent="0.2">
      <c r="A34" t="s">
        <v>167</v>
      </c>
      <c r="B34" t="s">
        <v>132</v>
      </c>
      <c r="C34">
        <v>2</v>
      </c>
      <c r="D34">
        <v>1</v>
      </c>
      <c r="E34">
        <v>1.775120472964899E-2</v>
      </c>
      <c r="F34">
        <v>9.7658383175926261E-2</v>
      </c>
      <c r="G34">
        <v>0.15769553053245061</v>
      </c>
      <c r="H34">
        <v>4.1414179482278671E-2</v>
      </c>
      <c r="I34">
        <v>5.3220571287245139E-2</v>
      </c>
      <c r="J34">
        <v>6.6527308755596745E-2</v>
      </c>
      <c r="K34">
        <v>9.0159764766382933E-3</v>
      </c>
      <c r="L34">
        <v>3.6876379317069924E-4</v>
      </c>
      <c r="M34">
        <v>0</v>
      </c>
      <c r="N34">
        <v>1.857749143999033E-2</v>
      </c>
      <c r="O34">
        <v>2.3015261545468318E-2</v>
      </c>
      <c r="P34">
        <v>0</v>
      </c>
      <c r="Q34">
        <v>2.442222085269969E-2</v>
      </c>
    </row>
    <row r="35" spans="1:17" x14ac:dyDescent="0.2">
      <c r="A35" t="s">
        <v>168</v>
      </c>
      <c r="B35" t="s">
        <v>132</v>
      </c>
      <c r="C35">
        <v>2</v>
      </c>
      <c r="D35">
        <v>2</v>
      </c>
      <c r="E35">
        <v>1.4923446169402258E-2</v>
      </c>
      <c r="F35">
        <v>9.3365557955829501E-2</v>
      </c>
      <c r="G35">
        <v>9.588447102480803E-2</v>
      </c>
      <c r="H35">
        <v>3.7496070568033363E-2</v>
      </c>
      <c r="I35">
        <v>4.2936036073999061E-2</v>
      </c>
      <c r="J35">
        <v>6.8175465641314367E-2</v>
      </c>
      <c r="K35">
        <v>6.2693910019276959E-3</v>
      </c>
      <c r="L35">
        <v>5.7924651430825262E-4</v>
      </c>
      <c r="M35">
        <v>0</v>
      </c>
      <c r="N35">
        <v>2.4135190880093263E-2</v>
      </c>
      <c r="O35">
        <v>2.7346148895900702E-2</v>
      </c>
      <c r="P35">
        <v>0</v>
      </c>
      <c r="Q35">
        <v>1.000212098092937E-2</v>
      </c>
    </row>
    <row r="36" spans="1:17" x14ac:dyDescent="0.2">
      <c r="A36" t="s">
        <v>166</v>
      </c>
      <c r="B36" t="s">
        <v>132</v>
      </c>
      <c r="C36">
        <v>3</v>
      </c>
      <c r="D36">
        <v>1</v>
      </c>
      <c r="E36">
        <v>1.2022730029690299E-2</v>
      </c>
      <c r="F36">
        <v>6.1258442720299351E-3</v>
      </c>
      <c r="G36">
        <v>8.5636738605316398E-2</v>
      </c>
      <c r="H36">
        <v>3.924543012281359E-3</v>
      </c>
      <c r="I36">
        <v>5.497533459023248E-3</v>
      </c>
      <c r="J36">
        <v>9.6012050207499935E-3</v>
      </c>
      <c r="K36">
        <v>1.1633912755112127E-3</v>
      </c>
      <c r="L36">
        <v>5.3265404150906238E-4</v>
      </c>
      <c r="M36">
        <v>0</v>
      </c>
      <c r="N36">
        <v>7.9424741447916929E-4</v>
      </c>
      <c r="O36">
        <v>0</v>
      </c>
      <c r="P36">
        <v>6.7816440573795879E-3</v>
      </c>
      <c r="Q36">
        <v>6.9041688744008326E-3</v>
      </c>
    </row>
    <row r="37" spans="1:17" x14ac:dyDescent="0.2">
      <c r="A37" t="s">
        <v>163</v>
      </c>
      <c r="B37" t="s">
        <v>132</v>
      </c>
      <c r="C37">
        <v>3</v>
      </c>
      <c r="D37">
        <v>2</v>
      </c>
      <c r="E37">
        <v>9.223839240690819E-3</v>
      </c>
      <c r="F37">
        <v>0.1411853376020121</v>
      </c>
      <c r="G37">
        <v>0</v>
      </c>
      <c r="H37">
        <v>5.706381728427036E-2</v>
      </c>
      <c r="I37">
        <v>6.3428157216886008E-2</v>
      </c>
      <c r="J37">
        <v>9.7730882011725168E-2</v>
      </c>
      <c r="K37">
        <v>6.1297586949357209E-3</v>
      </c>
      <c r="L37">
        <v>1.9301792004956001E-3</v>
      </c>
      <c r="M37">
        <v>0</v>
      </c>
      <c r="N37">
        <v>2.2861346318669592E-2</v>
      </c>
      <c r="O37">
        <v>2.5919000693808369E-2</v>
      </c>
      <c r="P37">
        <v>2.23547639980295E-3</v>
      </c>
      <c r="Q37">
        <v>3.1438987634958331E-2</v>
      </c>
    </row>
    <row r="38" spans="1:17" x14ac:dyDescent="0.2">
      <c r="A38" t="s">
        <v>165</v>
      </c>
      <c r="B38" t="s">
        <v>132</v>
      </c>
      <c r="C38">
        <v>4</v>
      </c>
      <c r="D38">
        <v>1</v>
      </c>
      <c r="E38">
        <v>1.2600503559225774E-2</v>
      </c>
      <c r="F38">
        <v>1.0738018204711298E-2</v>
      </c>
      <c r="G38">
        <v>0.11212830752165592</v>
      </c>
      <c r="H38">
        <v>9.7205496299393873E-3</v>
      </c>
      <c r="I38">
        <v>7.0589896543786961E-3</v>
      </c>
      <c r="J38">
        <v>0</v>
      </c>
      <c r="K38">
        <v>8.4389886057681072E-3</v>
      </c>
      <c r="L38">
        <v>2.0554369960845706E-3</v>
      </c>
      <c r="M38">
        <v>0</v>
      </c>
      <c r="N38">
        <v>6.8402779964269746E-4</v>
      </c>
      <c r="O38">
        <v>4.3086788049095173E-3</v>
      </c>
      <c r="P38">
        <v>2.6767975666259766E-2</v>
      </c>
      <c r="Q38">
        <v>0</v>
      </c>
    </row>
    <row r="39" spans="1:17" x14ac:dyDescent="0.2">
      <c r="A39" t="s">
        <v>164</v>
      </c>
      <c r="B39" t="s">
        <v>132</v>
      </c>
      <c r="C39">
        <v>4</v>
      </c>
      <c r="D39">
        <v>2</v>
      </c>
      <c r="E39">
        <v>2.1174775579238386E-2</v>
      </c>
      <c r="F39">
        <v>2.2109455673562954E-3</v>
      </c>
      <c r="G39">
        <v>9.4327546566990911E-2</v>
      </c>
      <c r="H39">
        <v>3.9255423332848205E-3</v>
      </c>
      <c r="I39">
        <v>4.9418446869253152E-3</v>
      </c>
      <c r="J39">
        <v>0</v>
      </c>
      <c r="K39">
        <v>1.2623334332200533E-4</v>
      </c>
      <c r="L39">
        <v>8.5741592451653846E-4</v>
      </c>
      <c r="M39">
        <v>0</v>
      </c>
      <c r="N39">
        <v>4.3650094407115467E-3</v>
      </c>
      <c r="O39">
        <v>2.0291333480546986E-2</v>
      </c>
      <c r="P39">
        <v>0</v>
      </c>
      <c r="Q39">
        <v>2.2367615013364046E-2</v>
      </c>
    </row>
    <row r="40" spans="1:17" x14ac:dyDescent="0.2">
      <c r="A40" t="s">
        <v>162</v>
      </c>
      <c r="B40" t="s">
        <v>132</v>
      </c>
      <c r="C40">
        <v>5</v>
      </c>
      <c r="D40">
        <v>1</v>
      </c>
      <c r="E40">
        <v>2.969024745189524E-3</v>
      </c>
      <c r="F40">
        <v>2.9278733139473177E-2</v>
      </c>
      <c r="G40">
        <v>0</v>
      </c>
      <c r="H40">
        <v>3.6092232264152417E-2</v>
      </c>
      <c r="I40">
        <v>3.544644593001274E-2</v>
      </c>
      <c r="J40">
        <v>3.694391162233066E-3</v>
      </c>
      <c r="K40">
        <v>2.0739146394271402E-3</v>
      </c>
      <c r="L40">
        <v>1.545019895006263E-3</v>
      </c>
      <c r="M40">
        <v>1.2299249776915931E-3</v>
      </c>
      <c r="N40">
        <v>2.9895462986142397E-3</v>
      </c>
      <c r="O40">
        <v>2.5786233135259448E-2</v>
      </c>
      <c r="P40">
        <v>1.3861239927340599E-2</v>
      </c>
      <c r="Q40">
        <v>2.7153997213764838E-2</v>
      </c>
    </row>
    <row r="41" spans="1:17" x14ac:dyDescent="0.2">
      <c r="A41" t="s">
        <v>161</v>
      </c>
      <c r="B41" t="s">
        <v>132</v>
      </c>
      <c r="C41">
        <v>5</v>
      </c>
      <c r="D41">
        <v>2</v>
      </c>
      <c r="E41">
        <v>2.0089172149531102E-2</v>
      </c>
      <c r="F41">
        <v>2.2188223639113464E-3</v>
      </c>
      <c r="G41">
        <v>0.10397954933362463</v>
      </c>
      <c r="H41">
        <v>3.5127161815971977E-3</v>
      </c>
      <c r="I41">
        <v>4.0923221695429246E-3</v>
      </c>
      <c r="J41">
        <v>0</v>
      </c>
      <c r="K41">
        <v>6.308681641523802E-3</v>
      </c>
      <c r="L41">
        <v>1.9489162322322807E-3</v>
      </c>
      <c r="M41">
        <v>0</v>
      </c>
      <c r="N41">
        <v>4.6000906176705356E-3</v>
      </c>
      <c r="O41">
        <v>1.1980756627297978E-2</v>
      </c>
      <c r="P41">
        <v>2.8661794926624594E-3</v>
      </c>
      <c r="Q41">
        <v>4.2269944583722095E-2</v>
      </c>
    </row>
    <row r="42" spans="1:17" x14ac:dyDescent="0.2">
      <c r="A42" t="s">
        <v>150</v>
      </c>
      <c r="B42" t="s">
        <v>130</v>
      </c>
      <c r="C42">
        <v>1</v>
      </c>
      <c r="D42">
        <v>1</v>
      </c>
      <c r="E42">
        <v>9.8081518874880598E-4</v>
      </c>
      <c r="F42">
        <v>1.2803016932438794E-3</v>
      </c>
      <c r="G42">
        <v>1.6173196834345604E-2</v>
      </c>
      <c r="H42">
        <v>2.0276270962715391E-3</v>
      </c>
      <c r="I42">
        <v>2.0630743446578251E-3</v>
      </c>
      <c r="J42">
        <v>2.016160905997484E-3</v>
      </c>
      <c r="K42">
        <v>4.801067389331646E-4</v>
      </c>
      <c r="L42">
        <v>0</v>
      </c>
      <c r="M42">
        <v>2.5797301307850476E-2</v>
      </c>
      <c r="N42">
        <v>1.1488330964790636E-3</v>
      </c>
      <c r="O42">
        <v>2.496021120115742E-2</v>
      </c>
      <c r="P42">
        <v>3.5779814379813765E-3</v>
      </c>
      <c r="Q42">
        <v>6.6987261488603801E-3</v>
      </c>
    </row>
    <row r="43" spans="1:17" x14ac:dyDescent="0.2">
      <c r="A43" t="s">
        <v>147</v>
      </c>
      <c r="B43" t="s">
        <v>130</v>
      </c>
      <c r="C43">
        <v>1</v>
      </c>
      <c r="D43">
        <v>2</v>
      </c>
      <c r="E43">
        <v>1.497897370605792E-2</v>
      </c>
      <c r="F43">
        <v>1.6468921336268739E-3</v>
      </c>
      <c r="G43">
        <v>6.5311121988983215E-2</v>
      </c>
      <c r="H43">
        <v>4.9984900674991724E-3</v>
      </c>
      <c r="I43">
        <v>5.4223933593743525E-3</v>
      </c>
      <c r="J43">
        <v>1.3302442928384351E-3</v>
      </c>
      <c r="K43">
        <v>2.7575882505768345E-3</v>
      </c>
      <c r="L43">
        <v>3.1108361627252133E-4</v>
      </c>
      <c r="M43">
        <v>0</v>
      </c>
      <c r="N43">
        <v>7.7397854176727721E-3</v>
      </c>
      <c r="O43">
        <v>3.1585818955165925E-3</v>
      </c>
      <c r="P43">
        <v>8.2916547956622261E-3</v>
      </c>
      <c r="Q43">
        <v>1.8541832505694085E-2</v>
      </c>
    </row>
    <row r="44" spans="1:17" x14ac:dyDescent="0.2">
      <c r="A44" t="s">
        <v>149</v>
      </c>
      <c r="B44" t="s">
        <v>130</v>
      </c>
      <c r="C44">
        <v>2</v>
      </c>
      <c r="D44">
        <v>1</v>
      </c>
      <c r="E44">
        <v>5.7993998418344548E-4</v>
      </c>
      <c r="F44">
        <v>2.3662609095309603E-3</v>
      </c>
      <c r="G44">
        <v>3.5185289826156013E-2</v>
      </c>
      <c r="H44">
        <v>1.867365454250707E-4</v>
      </c>
      <c r="I44">
        <v>1.1022911256045923E-3</v>
      </c>
      <c r="J44">
        <v>4.4057813106825495E-4</v>
      </c>
      <c r="K44">
        <v>0</v>
      </c>
      <c r="L44">
        <v>1.1695632517979189E-4</v>
      </c>
      <c r="M44">
        <v>1.8487255931859157E-2</v>
      </c>
      <c r="N44">
        <v>0</v>
      </c>
      <c r="O44">
        <v>3.5419250635739465E-3</v>
      </c>
      <c r="P44">
        <v>0</v>
      </c>
      <c r="Q44">
        <v>1.1347084812408361E-3</v>
      </c>
    </row>
    <row r="45" spans="1:17" x14ac:dyDescent="0.2">
      <c r="A45" t="s">
        <v>148</v>
      </c>
      <c r="B45" t="s">
        <v>130</v>
      </c>
      <c r="C45">
        <v>2</v>
      </c>
      <c r="D45">
        <v>2</v>
      </c>
      <c r="E45">
        <v>1.8797285390989873E-2</v>
      </c>
      <c r="F45">
        <v>3.7614230608712311E-3</v>
      </c>
      <c r="G45">
        <v>0</v>
      </c>
      <c r="H45">
        <v>1.8114066390042032E-2</v>
      </c>
      <c r="I45">
        <v>2.1199380586888205E-2</v>
      </c>
      <c r="J45">
        <v>0</v>
      </c>
      <c r="K45">
        <v>2.9392619872452056E-3</v>
      </c>
      <c r="L45">
        <v>5.9837208161198107E-4</v>
      </c>
      <c r="M45">
        <v>4.243804536922113E-3</v>
      </c>
      <c r="N45">
        <v>2.2466513721573047E-3</v>
      </c>
      <c r="O45">
        <v>8.268472094028147E-3</v>
      </c>
      <c r="P45">
        <v>8.844210299876927E-3</v>
      </c>
      <c r="Q45">
        <v>2.2363599750142467E-2</v>
      </c>
    </row>
    <row r="46" spans="1:17" x14ac:dyDescent="0.2">
      <c r="A46" t="s">
        <v>146</v>
      </c>
      <c r="B46" t="s">
        <v>130</v>
      </c>
      <c r="C46">
        <v>3</v>
      </c>
      <c r="D46">
        <v>1</v>
      </c>
      <c r="E46">
        <v>1.1910139564088285E-2</v>
      </c>
      <c r="F46">
        <v>1.0416618125636668E-2</v>
      </c>
      <c r="G46">
        <v>0</v>
      </c>
      <c r="H46">
        <v>7.9769182267414626E-2</v>
      </c>
      <c r="I46">
        <v>9.0175560063225774E-2</v>
      </c>
      <c r="J46">
        <v>4.7227001329637561E-3</v>
      </c>
      <c r="K46">
        <v>3.7345622796898037E-3</v>
      </c>
      <c r="L46">
        <v>1.8733384774867245E-4</v>
      </c>
      <c r="M46">
        <v>0</v>
      </c>
      <c r="N46">
        <v>1.8666780674610507E-2</v>
      </c>
      <c r="O46">
        <v>1.5436157677186499E-2</v>
      </c>
      <c r="P46">
        <v>1.1166191058415516E-2</v>
      </c>
      <c r="Q46">
        <v>2.272294447202089E-2</v>
      </c>
    </row>
    <row r="47" spans="1:17" x14ac:dyDescent="0.2">
      <c r="A47" t="s">
        <v>145</v>
      </c>
      <c r="B47" t="s">
        <v>130</v>
      </c>
      <c r="C47">
        <v>3</v>
      </c>
      <c r="D47">
        <v>2</v>
      </c>
      <c r="E47">
        <v>1.4536231023799126E-2</v>
      </c>
      <c r="F47">
        <v>6.4356758648614291E-3</v>
      </c>
      <c r="G47">
        <v>0</v>
      </c>
      <c r="H47">
        <v>3.1362033068682751E-2</v>
      </c>
      <c r="I47">
        <v>3.4912595909672231E-2</v>
      </c>
      <c r="J47">
        <v>0</v>
      </c>
      <c r="K47">
        <v>2.3313716407068262E-3</v>
      </c>
      <c r="L47">
        <v>1.1287645520017117E-3</v>
      </c>
      <c r="M47">
        <v>3.8438768862124784E-3</v>
      </c>
      <c r="N47">
        <v>5.8212221632595084E-3</v>
      </c>
      <c r="O47">
        <v>5.7007383346365896E-3</v>
      </c>
      <c r="P47">
        <v>3.8795870982070916E-3</v>
      </c>
      <c r="Q47">
        <v>1.821465118572041E-2</v>
      </c>
    </row>
    <row r="48" spans="1:17" x14ac:dyDescent="0.2">
      <c r="A48" t="s">
        <v>144</v>
      </c>
      <c r="B48" t="s">
        <v>130</v>
      </c>
      <c r="C48">
        <v>4</v>
      </c>
      <c r="D48">
        <v>1</v>
      </c>
      <c r="E48">
        <v>1.3849828217649279E-2</v>
      </c>
      <c r="F48">
        <v>3.948716722592273E-3</v>
      </c>
      <c r="G48">
        <v>0</v>
      </c>
      <c r="H48">
        <v>2.3305101297821942E-2</v>
      </c>
      <c r="I48">
        <v>2.7968555995474938E-2</v>
      </c>
      <c r="J48">
        <v>3.793577448280642E-3</v>
      </c>
      <c r="K48">
        <v>4.7654210668574915E-3</v>
      </c>
      <c r="L48">
        <v>2.1811325160649923E-4</v>
      </c>
      <c r="M48">
        <v>0</v>
      </c>
      <c r="N48">
        <v>8.8198531432830372E-3</v>
      </c>
      <c r="O48">
        <v>9.1957161805263383E-3</v>
      </c>
      <c r="P48">
        <v>5.8287503728145854E-3</v>
      </c>
      <c r="Q48">
        <v>1.302876561756746E-2</v>
      </c>
    </row>
    <row r="49" spans="1:17" x14ac:dyDescent="0.2">
      <c r="A49" t="s">
        <v>143</v>
      </c>
      <c r="B49" t="s">
        <v>130</v>
      </c>
      <c r="C49">
        <v>4</v>
      </c>
      <c r="D49">
        <v>2</v>
      </c>
      <c r="E49">
        <v>1.1832483750112126E-2</v>
      </c>
      <c r="F49">
        <v>1.6512110593343052E-2</v>
      </c>
      <c r="G49">
        <v>0.11051058895758231</v>
      </c>
      <c r="H49">
        <v>6.5911924630177698E-2</v>
      </c>
      <c r="I49">
        <v>6.8364245142090663E-2</v>
      </c>
      <c r="J49">
        <v>0</v>
      </c>
      <c r="K49">
        <v>2.4880486863402256E-3</v>
      </c>
      <c r="L49">
        <v>2.2424696072960229E-3</v>
      </c>
      <c r="M49">
        <v>4.5779049419901723E-3</v>
      </c>
      <c r="N49">
        <v>1.7344821674222743E-2</v>
      </c>
      <c r="O49">
        <v>1.8848014428963517E-2</v>
      </c>
      <c r="P49">
        <v>2.6724809231004756E-4</v>
      </c>
      <c r="Q49">
        <v>2.2256749959604877E-2</v>
      </c>
    </row>
    <row r="50" spans="1:17" x14ac:dyDescent="0.2">
      <c r="A50" t="s">
        <v>142</v>
      </c>
      <c r="B50" t="s">
        <v>130</v>
      </c>
      <c r="C50">
        <v>5</v>
      </c>
      <c r="D50">
        <v>1</v>
      </c>
      <c r="E50">
        <v>8.3320729999501103E-2</v>
      </c>
      <c r="F50">
        <v>0.1388341584407437</v>
      </c>
      <c r="G50">
        <v>0</v>
      </c>
      <c r="H50">
        <v>0.67408562840674413</v>
      </c>
      <c r="I50">
        <v>0.67848221603299297</v>
      </c>
      <c r="J50">
        <v>4.3651861728274573E-2</v>
      </c>
      <c r="K50">
        <v>1.1454340439176793E-2</v>
      </c>
      <c r="L50">
        <v>1.108112252917913E-2</v>
      </c>
      <c r="M50">
        <v>5.3189551703608463E-3</v>
      </c>
      <c r="N50">
        <v>0.13398755231888315</v>
      </c>
      <c r="O50">
        <v>9.7350299513192712E-2</v>
      </c>
      <c r="P50">
        <v>7.5080870291008737E-3</v>
      </c>
      <c r="Q50">
        <v>0.12156558361572443</v>
      </c>
    </row>
    <row r="51" spans="1:17" x14ac:dyDescent="0.2">
      <c r="A51" t="s">
        <v>159</v>
      </c>
      <c r="B51" t="s">
        <v>131</v>
      </c>
      <c r="C51">
        <v>1</v>
      </c>
      <c r="D51">
        <v>1</v>
      </c>
      <c r="E51">
        <v>1.680905186172027E-2</v>
      </c>
      <c r="F51">
        <v>4.0107524017223856E-3</v>
      </c>
      <c r="G51">
        <v>0</v>
      </c>
      <c r="H51">
        <v>4.1787805366072872E-3</v>
      </c>
      <c r="I51">
        <v>5.7722919730913962E-3</v>
      </c>
      <c r="J51">
        <v>2.0195849739124945E-3</v>
      </c>
      <c r="K51">
        <v>1.1676661543454168E-3</v>
      </c>
      <c r="L51">
        <v>5.0153302355096692E-4</v>
      </c>
      <c r="M51">
        <v>5.4382878418217919E-3</v>
      </c>
      <c r="N51">
        <v>2.2130289717628591E-3</v>
      </c>
      <c r="O51">
        <v>1.2313046095942533E-2</v>
      </c>
      <c r="P51">
        <v>7.5616781582414656E-3</v>
      </c>
      <c r="Q51">
        <v>1.9812958616473315E-2</v>
      </c>
    </row>
    <row r="52" spans="1:17" x14ac:dyDescent="0.2">
      <c r="A52" t="s">
        <v>157</v>
      </c>
      <c r="B52" t="s">
        <v>131</v>
      </c>
      <c r="C52">
        <v>1</v>
      </c>
      <c r="D52">
        <v>2</v>
      </c>
      <c r="E52">
        <v>1.6379745486088452E-2</v>
      </c>
      <c r="F52">
        <v>3.7847895865900866E-3</v>
      </c>
      <c r="G52">
        <v>3.0345822869279789E-3</v>
      </c>
      <c r="H52">
        <v>6.1706568372721562E-3</v>
      </c>
      <c r="I52">
        <v>8.8124247120118342E-3</v>
      </c>
      <c r="J52">
        <v>4.5188927782453513E-5</v>
      </c>
      <c r="K52">
        <v>1.1434726225275755E-3</v>
      </c>
      <c r="L52">
        <v>4.6954984022138903E-4</v>
      </c>
      <c r="M52">
        <v>0</v>
      </c>
      <c r="N52">
        <v>1.268575477915497E-2</v>
      </c>
      <c r="O52">
        <v>1.2059518493246274E-2</v>
      </c>
      <c r="P52">
        <v>0</v>
      </c>
      <c r="Q52">
        <v>2.3507173206801218E-2</v>
      </c>
    </row>
    <row r="53" spans="1:17" x14ac:dyDescent="0.2">
      <c r="A53" t="s">
        <v>152</v>
      </c>
      <c r="B53" t="s">
        <v>131</v>
      </c>
      <c r="C53">
        <v>2</v>
      </c>
      <c r="D53">
        <v>1</v>
      </c>
      <c r="E53">
        <v>8.6452403024436207E-3</v>
      </c>
      <c r="F53">
        <v>9.0883339863779677E-3</v>
      </c>
      <c r="G53">
        <v>2.0449484353256723E-2</v>
      </c>
      <c r="H53">
        <v>4.14233850598245E-2</v>
      </c>
      <c r="I53">
        <v>4.5126132634231701E-2</v>
      </c>
      <c r="J53">
        <v>3.0546567862014765E-3</v>
      </c>
      <c r="K53">
        <v>7.3057631262054927E-4</v>
      </c>
      <c r="L53">
        <v>2.4681312142626409E-4</v>
      </c>
      <c r="M53">
        <v>3.3576959954910897E-3</v>
      </c>
      <c r="N53">
        <v>1.554380620899706E-3</v>
      </c>
      <c r="O53">
        <v>4.2462003491627381E-3</v>
      </c>
      <c r="P53">
        <v>1.3829351217198125E-3</v>
      </c>
      <c r="Q53">
        <v>1.5086879964660361E-2</v>
      </c>
    </row>
    <row r="54" spans="1:17" x14ac:dyDescent="0.2">
      <c r="A54" t="s">
        <v>155</v>
      </c>
      <c r="B54" t="s">
        <v>131</v>
      </c>
      <c r="C54">
        <v>2</v>
      </c>
      <c r="D54">
        <v>2</v>
      </c>
      <c r="E54">
        <v>2.6795248039925227E-2</v>
      </c>
      <c r="F54">
        <v>2.899650240927365E-2</v>
      </c>
      <c r="G54">
        <v>0</v>
      </c>
      <c r="H54">
        <v>0.13571323296209373</v>
      </c>
      <c r="I54">
        <v>0.14592298199199505</v>
      </c>
      <c r="J54">
        <v>9.1977472141423016E-4</v>
      </c>
      <c r="K54">
        <v>2.6251936324402799E-3</v>
      </c>
      <c r="L54">
        <v>5.1420864956057844E-4</v>
      </c>
      <c r="M54">
        <v>2.486710020646335E-3</v>
      </c>
      <c r="N54">
        <v>6.0174238729565352E-3</v>
      </c>
      <c r="O54">
        <v>7.9130418501610345E-3</v>
      </c>
      <c r="P54">
        <v>1.3076794798359426E-3</v>
      </c>
      <c r="Q54">
        <v>1.6763215150464715E-2</v>
      </c>
    </row>
    <row r="55" spans="1:17" x14ac:dyDescent="0.2">
      <c r="A55" t="s">
        <v>153</v>
      </c>
      <c r="B55" t="s">
        <v>131</v>
      </c>
      <c r="C55">
        <v>3</v>
      </c>
      <c r="D55">
        <v>1</v>
      </c>
      <c r="E55">
        <v>1.6619899157778353E-2</v>
      </c>
      <c r="F55">
        <v>6.0941068679469801E-3</v>
      </c>
      <c r="G55">
        <v>5.1595701440999973E-2</v>
      </c>
      <c r="H55">
        <v>1.1524647806825749E-2</v>
      </c>
      <c r="I55">
        <v>1.5842148239116716E-2</v>
      </c>
      <c r="J55">
        <v>1.9402855366191304E-3</v>
      </c>
      <c r="K55">
        <v>2.1638597577443031E-4</v>
      </c>
      <c r="L55">
        <v>3.9008366447776345E-4</v>
      </c>
      <c r="M55">
        <v>7.2344990624851864E-3</v>
      </c>
      <c r="N55">
        <v>4.5865961342335072E-3</v>
      </c>
      <c r="O55">
        <v>6.7135721923875643E-3</v>
      </c>
      <c r="P55">
        <v>5.6093720550964869E-3</v>
      </c>
      <c r="Q55">
        <v>3.7451948865715949E-2</v>
      </c>
    </row>
    <row r="56" spans="1:17" x14ac:dyDescent="0.2">
      <c r="A56" t="s">
        <v>160</v>
      </c>
      <c r="B56" t="s">
        <v>131</v>
      </c>
      <c r="C56">
        <v>3</v>
      </c>
      <c r="D56">
        <v>2</v>
      </c>
      <c r="E56">
        <v>1.2212649065973066E-2</v>
      </c>
      <c r="F56">
        <v>4.4306204809030914E-3</v>
      </c>
      <c r="G56">
        <v>0</v>
      </c>
      <c r="H56">
        <v>2.9249674093878634E-2</v>
      </c>
      <c r="I56">
        <v>3.2888818303721673E-2</v>
      </c>
      <c r="J56">
        <v>5.1216622501583176E-3</v>
      </c>
      <c r="K56">
        <v>1.9988898015775186E-3</v>
      </c>
      <c r="L56">
        <v>5.1938877048946202E-4</v>
      </c>
      <c r="M56">
        <v>2.2881655704422564E-3</v>
      </c>
      <c r="N56">
        <v>3.2772486754569514E-2</v>
      </c>
      <c r="O56">
        <v>2.6375303231743068E-2</v>
      </c>
      <c r="P56">
        <v>4.2803393238039647E-3</v>
      </c>
      <c r="Q56">
        <v>1.446211756441881E-2</v>
      </c>
    </row>
    <row r="57" spans="1:17" x14ac:dyDescent="0.2">
      <c r="A57" t="s">
        <v>158</v>
      </c>
      <c r="B57" t="s">
        <v>131</v>
      </c>
      <c r="C57">
        <v>4</v>
      </c>
      <c r="D57">
        <v>1</v>
      </c>
      <c r="E57">
        <v>1.6493615288599169E-2</v>
      </c>
      <c r="F57">
        <v>1.2079300662017041E-2</v>
      </c>
      <c r="G57">
        <v>0</v>
      </c>
      <c r="H57">
        <v>1.0619422193073286E-2</v>
      </c>
      <c r="I57">
        <v>1.5387406911539548E-2</v>
      </c>
      <c r="J57">
        <v>3.2946785945302541E-3</v>
      </c>
      <c r="K57">
        <v>3.2344169068009559E-3</v>
      </c>
      <c r="L57">
        <v>1.6255581018689276E-3</v>
      </c>
      <c r="M57">
        <v>2.7144218755852066E-3</v>
      </c>
      <c r="N57">
        <v>9.7898109877663335E-3</v>
      </c>
      <c r="O57">
        <v>1.7312065199669716E-2</v>
      </c>
      <c r="P57">
        <v>2.4694008730186366E-3</v>
      </c>
      <c r="Q57">
        <v>7.821386237403577E-2</v>
      </c>
    </row>
    <row r="58" spans="1:17" x14ac:dyDescent="0.2">
      <c r="A58" t="s">
        <v>156</v>
      </c>
      <c r="B58" t="s">
        <v>131</v>
      </c>
      <c r="C58">
        <v>4</v>
      </c>
      <c r="D58">
        <v>2</v>
      </c>
      <c r="E58">
        <v>1.3754641949046822E-2</v>
      </c>
      <c r="F58">
        <v>0</v>
      </c>
      <c r="G58">
        <v>9.1049913538434987E-2</v>
      </c>
      <c r="H58">
        <v>2.11521807460773E-2</v>
      </c>
      <c r="I58">
        <v>2.6068900721208169E-2</v>
      </c>
      <c r="J58">
        <v>4.2718485133745182E-3</v>
      </c>
      <c r="K58">
        <v>1.7305578710288289E-3</v>
      </c>
      <c r="L58">
        <v>1.5052712570997526E-3</v>
      </c>
      <c r="M58">
        <v>4.5098129576242067E-3</v>
      </c>
      <c r="N58">
        <v>3.5121301996051042E-3</v>
      </c>
      <c r="O58">
        <v>1.6169984359619527E-2</v>
      </c>
      <c r="P58">
        <v>6.9200321367197417E-4</v>
      </c>
      <c r="Q58">
        <v>4.1736693699547321E-2</v>
      </c>
    </row>
    <row r="59" spans="1:17" x14ac:dyDescent="0.2">
      <c r="A59" t="s">
        <v>154</v>
      </c>
      <c r="B59" t="s">
        <v>131</v>
      </c>
      <c r="C59">
        <v>5</v>
      </c>
      <c r="D59">
        <v>1</v>
      </c>
      <c r="E59">
        <v>2.5966910189477083E-2</v>
      </c>
      <c r="F59">
        <v>1.938018858121654E-2</v>
      </c>
      <c r="G59">
        <v>0</v>
      </c>
      <c r="H59">
        <v>9.4316028745260582E-3</v>
      </c>
      <c r="I59">
        <v>1.0219250600182039E-2</v>
      </c>
      <c r="J59">
        <v>1.0118171681065284E-2</v>
      </c>
      <c r="K59">
        <v>3.8705362601515569E-3</v>
      </c>
      <c r="L59">
        <v>6.411553265199012E-4</v>
      </c>
      <c r="M59">
        <v>7.259675098308045E-3</v>
      </c>
      <c r="N59">
        <v>5.5214391249317164E-3</v>
      </c>
      <c r="O59">
        <v>1.0533492338345531E-2</v>
      </c>
      <c r="P59">
        <v>0</v>
      </c>
      <c r="Q59">
        <v>2.973858056692831E-2</v>
      </c>
    </row>
    <row r="60" spans="1:17" x14ac:dyDescent="0.2">
      <c r="A60" t="s">
        <v>151</v>
      </c>
      <c r="B60" t="s">
        <v>131</v>
      </c>
      <c r="C60">
        <v>5</v>
      </c>
      <c r="D60">
        <v>2</v>
      </c>
      <c r="E60">
        <v>9.8902090776127865E-3</v>
      </c>
      <c r="F60">
        <v>1.4974562410829489E-2</v>
      </c>
      <c r="G60">
        <v>0</v>
      </c>
      <c r="H60">
        <v>7.6041808669319449E-3</v>
      </c>
      <c r="I60">
        <v>8.9506436803185822E-3</v>
      </c>
      <c r="J60">
        <v>3.5543697137602054E-3</v>
      </c>
      <c r="K60">
        <v>3.8844248681161862E-3</v>
      </c>
      <c r="L60">
        <v>1.046122552667937E-3</v>
      </c>
      <c r="M60">
        <v>3.3572155787160531E-3</v>
      </c>
      <c r="N60">
        <v>7.3908678544601049E-3</v>
      </c>
      <c r="O60">
        <v>8.7856803019666085E-3</v>
      </c>
      <c r="P60">
        <v>2.3857326938878751E-2</v>
      </c>
      <c r="Q60">
        <v>7.0529172484512362E-2</v>
      </c>
    </row>
  </sheetData>
  <autoFilter ref="A1:S1" xr:uid="{F11E9841-AAAB-B64C-81F0-D4D93800331F}">
    <sortState xmlns:xlrd2="http://schemas.microsoft.com/office/spreadsheetml/2017/richdata2" ref="A2:S60">
      <sortCondition ref="B1:B60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Standard curves</vt:lpstr>
      <vt:lpstr>Internal standard ratio 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Lissy-Anne Denkers</cp:lastModifiedBy>
  <dcterms:created xsi:type="dcterms:W3CDTF">2024-01-25T12:51:49Z</dcterms:created>
  <dcterms:modified xsi:type="dcterms:W3CDTF">2024-02-05T09:02:09Z</dcterms:modified>
</cp:coreProperties>
</file>