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esvanhansewijck/Library/CloudStorage/OneDrive-APHogeschoolAntwerpen/2021-22 Security&amp;Business project/"/>
    </mc:Choice>
  </mc:AlternateContent>
  <xr:revisionPtr revIDLastSave="0" documentId="8_{D7C72596-DD78-4121-8E54-E8052814AF44}" xr6:coauthVersionLast="47" xr6:coauthVersionMax="47" xr10:uidLastSave="{00000000-0000-0000-0000-000000000000}"/>
  <bookViews>
    <workbookView xWindow="0" yWindow="500" windowWidth="28800" windowHeight="16260" firstSheet="1" activeTab="1" xr2:uid="{E07F6153-1B8C-43A7-97BD-457FD435295E}"/>
  </bookViews>
  <sheets>
    <sheet name="Dashboard" sheetId="3" r:id="rId1"/>
    <sheet name="Backlog" sheetId="1" r:id="rId2"/>
    <sheet name="Sprint 1" sheetId="2" r:id="rId3"/>
    <sheet name="Sprint 2" sheetId="4" r:id="rId4"/>
    <sheet name="Sprint 3" sheetId="5" r:id="rId5"/>
    <sheet name="Sprint 4" sheetId="6" r:id="rId6"/>
    <sheet name="Sprint 5" sheetId="7" r:id="rId7"/>
    <sheet name="Sprint 6" sheetId="8" r:id="rId8"/>
    <sheet name="Sprint 7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D17" i="3"/>
  <c r="C16" i="3"/>
  <c r="C17" i="3"/>
  <c r="C15" i="3"/>
  <c r="D11" i="3"/>
  <c r="I31" i="10"/>
  <c r="H31" i="10"/>
  <c r="G31" i="10"/>
  <c r="F31" i="10"/>
  <c r="I31" i="8"/>
  <c r="H31" i="8"/>
  <c r="G31" i="8"/>
  <c r="F31" i="8"/>
  <c r="I31" i="7"/>
  <c r="H31" i="7"/>
  <c r="G31" i="7"/>
  <c r="F31" i="7"/>
  <c r="I31" i="6"/>
  <c r="H31" i="6"/>
  <c r="G31" i="6"/>
  <c r="F31" i="6"/>
  <c r="I31" i="5"/>
  <c r="H31" i="5"/>
  <c r="G31" i="5"/>
  <c r="F31" i="5"/>
  <c r="I31" i="4"/>
  <c r="H31" i="4"/>
  <c r="G31" i="4"/>
  <c r="F31" i="4"/>
  <c r="G31" i="2"/>
  <c r="D9" i="3" s="1"/>
  <c r="H31" i="2"/>
  <c r="D10" i="3" s="1"/>
  <c r="I31" i="2"/>
  <c r="F31" i="2"/>
  <c r="D8" i="3" l="1"/>
  <c r="D18" i="3"/>
  <c r="C18" i="3"/>
</calcChain>
</file>

<file path=xl/sharedStrings.xml><?xml version="1.0" encoding="utf-8"?>
<sst xmlns="http://schemas.openxmlformats.org/spreadsheetml/2006/main" count="288" uniqueCount="79">
  <si>
    <t>Dashboard</t>
  </si>
  <si>
    <t>Team naam</t>
  </si>
  <si>
    <t>Ticket Humans</t>
  </si>
  <si>
    <t>GitHub repo url</t>
  </si>
  <si>
    <t>https://github.com/BlertaJashanica/Claritas_ticketing.git</t>
  </si>
  <si>
    <t>Overzicht Team</t>
  </si>
  <si>
    <t>Team lid</t>
  </si>
  <si>
    <t>Naam</t>
  </si>
  <si>
    <t>Gewerkt</t>
  </si>
  <si>
    <t>Team lid 1</t>
  </si>
  <si>
    <t>Blerta Jashanica</t>
  </si>
  <si>
    <t>Team lid 2</t>
  </si>
  <si>
    <t>Jef Cruysberghs</t>
  </si>
  <si>
    <t>Team lid 3</t>
  </si>
  <si>
    <t>Michiel Hoerée</t>
  </si>
  <si>
    <t>Team lid 4</t>
  </si>
  <si>
    <t>Overzicht backlog</t>
  </si>
  <si>
    <t>Status</t>
  </si>
  <si>
    <t>Totaal aantal</t>
  </si>
  <si>
    <t>Aantal SP</t>
  </si>
  <si>
    <t>Todo</t>
  </si>
  <si>
    <t>In progress</t>
  </si>
  <si>
    <t>Done</t>
  </si>
  <si>
    <t>Totaal</t>
  </si>
  <si>
    <t>Product Backlog</t>
  </si>
  <si>
    <t>Statussen</t>
  </si>
  <si>
    <t>GH Issue ID</t>
  </si>
  <si>
    <t>Omschrijving</t>
  </si>
  <si>
    <t>Prioriteit</t>
  </si>
  <si>
    <t>Afhankelijkheden</t>
  </si>
  <si>
    <t>Story points</t>
  </si>
  <si>
    <t>Sprint</t>
  </si>
  <si>
    <t>Opmerkingen</t>
  </si>
  <si>
    <t>zabbix onderzoek</t>
  </si>
  <si>
    <t>lansweeper onderzoek</t>
  </si>
  <si>
    <t>gpli onderzoek</t>
  </si>
  <si>
    <t>github repo maken</t>
  </si>
  <si>
    <t>Prioriteiten</t>
  </si>
  <si>
    <t>test server opzetten</t>
  </si>
  <si>
    <t>High</t>
  </si>
  <si>
    <t>Medium</t>
  </si>
  <si>
    <t>Low</t>
  </si>
  <si>
    <t>Backlog Sprint 1</t>
  </si>
  <si>
    <t>1. Sprint info</t>
  </si>
  <si>
    <t>Start:</t>
  </si>
  <si>
    <t>Einde:</t>
  </si>
  <si>
    <t>Aantal mandagen:</t>
  </si>
  <si>
    <t>Streefgewicht:</t>
  </si>
  <si>
    <t>Gepland gewicht:</t>
  </si>
  <si>
    <t>Sprintdoel</t>
  </si>
  <si>
    <t>2. Sprint backlog</t>
  </si>
  <si>
    <t>Gewerkt aantal uren</t>
  </si>
  <si>
    <t>Verantwoordelijke</t>
  </si>
  <si>
    <t>Teamlid 1</t>
  </si>
  <si>
    <t>Teamlid 2</t>
  </si>
  <si>
    <t>Teamlid 3</t>
  </si>
  <si>
    <t>Teamlid 4</t>
  </si>
  <si>
    <t>Zabbix onderzoeken</t>
  </si>
  <si>
    <t>GLPI onderzoeken</t>
  </si>
  <si>
    <t>Lansweeper onderzoeken</t>
  </si>
  <si>
    <t>3. Bemerkingen Sprint</t>
  </si>
  <si>
    <t>Nr</t>
  </si>
  <si>
    <t>Bemerking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</si>
  <si>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</si>
  <si>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</si>
  <si>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</si>
  <si>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</si>
  <si>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</si>
  <si>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</si>
  <si>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</si>
  <si>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</si>
  <si>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</si>
  <si>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</si>
  <si>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Backlog Sprint 2</t>
  </si>
  <si>
    <t>Backlog Sprint 3</t>
  </si>
  <si>
    <t>Backlog Sprint 4</t>
  </si>
  <si>
    <t>Backlog Sprint 5</t>
  </si>
  <si>
    <t>Backlog Sprint 6</t>
  </si>
  <si>
    <t>Backlog 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</si>
</sst>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1"/>
      <color rgb="FF8A1A1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A1A17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0" fillId="0" borderId="5" xfId="0" applyBorder="1"/>
    <xf numFmtId="0" fontId="5" fillId="0" borderId="5" xfId="0" applyFont="1" applyBorder="1"/>
    <xf numFmtId="0" fontId="2" fillId="0" borderId="6" xfId="0" applyFont="1" applyBorder="1"/>
    <xf numFmtId="0" fontId="6" fillId="0" borderId="6" xfId="0" applyFont="1" applyBorder="1"/>
    <xf numFmtId="0" fontId="0" fillId="3" borderId="6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vertical="top"/>
    </xf>
    <xf numFmtId="0" fontId="1" fillId="2" borderId="0" xfId="0" applyFont="1" applyFill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0" fillId="0" borderId="0" xfId="0" applyAlignment="1"/>
    <xf numFmtId="0" fontId="0" fillId="0" borderId="11" xfId="0" applyBorder="1" applyAlignment="1"/>
    <xf numFmtId="0" fontId="0" fillId="0" borderId="5" xfId="0" applyBorder="1" applyAlignment="1"/>
    <xf numFmtId="0" fontId="0" fillId="0" borderId="13" xfId="0" applyBorder="1" applyAlignment="1"/>
  </cellXfs>
  <cellStyles count="2">
    <cellStyle name="Hyperlink" xfId="1" builtinId="8"/>
    <cellStyle name="Standaard" xfId="0" builtinId="0"/>
  </cellStyles>
  <dxfs count="9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8A1A17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8A1A17"/>
        </patternFill>
      </fill>
    </dxf>
  </dxfs>
  <tableStyles count="0" defaultTableStyle="TableStyleMedium2" defaultPivotStyle="PivotStyleLight16"/>
  <colors>
    <mruColors>
      <color rgb="FF8A1A17"/>
      <color rgb="FF9700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82689C-D0AA-4F4B-919B-87E3028818E8}" name="Table4" displayName="Table4" ref="B14:D17" totalsRowShown="0" headerRowDxfId="97">
  <autoFilter ref="B14:D17" xr:uid="{AA82689C-D0AA-4F4B-919B-87E3028818E8}"/>
  <tableColumns count="3">
    <tableColumn id="1" xr3:uid="{5275A149-D9C7-4765-8593-A42F0BE5A234}" name="Status"/>
    <tableColumn id="2" xr3:uid="{5D1A658E-6171-4853-98CD-6AB729C001BE}" name="Totaal aantal" dataDxfId="96">
      <calculatedColumnFormula>COUNTIF(Backlog!$H$4:$H$51, B15)</calculatedColumnFormula>
    </tableColumn>
    <tableColumn id="3" xr3:uid="{8E35AA80-EB15-4700-9B95-52F62AF6B801}" name="Aantal SP" dataDxfId="95">
      <calculatedColumnFormula>SUMIF(Backlog!$H$4:$H$51, B15, Backlog!$F$4:$F$51)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1D63E-5C3E-42E3-BE92-09D26924F40D}" name="Table1" displayName="Table1" ref="A3:I8" totalsRowShown="0" headerRowDxfId="94" dataDxfId="93">
  <autoFilter ref="A3:I8" xr:uid="{0C31D63E-5C3E-42E3-BE92-09D26924F40D}"/>
  <tableColumns count="9">
    <tableColumn id="1" xr3:uid="{86C438A9-95F7-480B-8605-663A6D33F9E8}" name="GH Issue ID" dataDxfId="92"/>
    <tableColumn id="2" xr3:uid="{A67F3775-FD76-4B45-9318-AEB1E2DDB617}" name="Naam" dataDxfId="91"/>
    <tableColumn id="3" xr3:uid="{C10F2FCC-7C0D-4C38-B585-FDBE69D8CB6A}" name="Omschrijving" dataDxfId="90"/>
    <tableColumn id="4" xr3:uid="{B10BE454-0779-4408-827E-18CAFA3FA6F4}" name="Prioriteit" dataDxfId="89"/>
    <tableColumn id="5" xr3:uid="{9DD6B241-13CA-4C6A-B38D-F66ABDFB4D1F}" name="Afhankelijkheden" dataDxfId="88"/>
    <tableColumn id="6" xr3:uid="{3917555F-8AC1-4D61-A1D1-AD989DECCDD8}" name="Story points" dataDxfId="87"/>
    <tableColumn id="7" xr3:uid="{59A344ED-FCCF-4D1D-863D-3BC0B67970BA}" name="Sprint" dataDxfId="86"/>
    <tableColumn id="8" xr3:uid="{7FB5F6F2-7561-43E7-940F-616623FD98C9}" name="Status" dataDxfId="85"/>
    <tableColumn id="9" xr3:uid="{FC693D5F-36C5-47E3-8471-4017AADBBDA4}" name="Opmerkingen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F3B95-5438-449A-BDFC-00DF23AD9062}" name="Table2" displayName="Table2" ref="A16:J31" totalsRowShown="0" headerRowDxfId="83" dataDxfId="82">
  <autoFilter ref="A16:J31" xr:uid="{198F3B95-5438-449A-BDFC-00DF23AD9062}"/>
  <tableColumns count="10">
    <tableColumn id="1" xr3:uid="{C9D092C8-DF0C-41AE-9A9F-5957EA787EFA}" name="GH Issue ID" dataDxfId="81"/>
    <tableColumn id="2" xr3:uid="{C5721FD3-090C-4D56-9ACB-3697D4EDA10A}" name="Naam" dataDxfId="80"/>
    <tableColumn id="3" xr3:uid="{8A37EA2E-3776-4DCB-A3D1-A9343CEBA628}" name="Story points" dataDxfId="79"/>
    <tableColumn id="4" xr3:uid="{B5EEB923-2F99-4C7C-AD97-5669CF76C276}" name="Verantwoordelijke" dataDxfId="78"/>
    <tableColumn id="9" xr3:uid="{25F23FF8-DC69-4416-8E59-49F3A223C3D8}" name="Status" dataDxfId="77"/>
    <tableColumn id="5" xr3:uid="{EAAD0A99-D2D1-42BB-81FB-8AF31743CAEA}" name="Teamlid 1" dataDxfId="76"/>
    <tableColumn id="6" xr3:uid="{55687A22-E147-4769-A951-CF602C170BA4}" name="Teamlid 2" dataDxfId="75"/>
    <tableColumn id="7" xr3:uid="{F8166508-ACCD-4E9E-83BA-561D6186C251}" name="Teamlid 3" dataDxfId="74"/>
    <tableColumn id="8" xr3:uid="{8EADC057-5EC1-4B0E-94F0-1D219CB2E30A}" name="Teamlid 4" dataDxfId="73"/>
    <tableColumn id="10" xr3:uid="{C8A8C3EF-AA3B-428D-B2E3-1853773624A6}" name="Opmerkingen" dataDxfId="7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9040B-4936-442D-85EA-A47F1C9DE65E}" name="Table27" displayName="Table27" ref="A16:J31" totalsRowShown="0" headerRowDxfId="71" dataDxfId="70">
  <autoFilter ref="A16:J31" xr:uid="{198F3B95-5438-449A-BDFC-00DF23AD9062}"/>
  <tableColumns count="10">
    <tableColumn id="1" xr3:uid="{8916CFA5-54A5-42F4-B89B-B0612857B9CE}" name="GH Issue ID" dataDxfId="69"/>
    <tableColumn id="2" xr3:uid="{0DBEA3BE-D0E2-4D62-9923-066AC1CF6ACB}" name="Naam" dataDxfId="68"/>
    <tableColumn id="3" xr3:uid="{2F7CF326-084D-48D9-AC46-3504270DEADD}" name="Story points" dataDxfId="67"/>
    <tableColumn id="4" xr3:uid="{A6BBF7CE-67F0-4A27-99E7-483A522B0518}" name="Verantwoordelijke" dataDxfId="66"/>
    <tableColumn id="9" xr3:uid="{7AC07B42-A8C4-4077-A8C5-24C3CE3F2F6A}" name="Status" dataDxfId="65"/>
    <tableColumn id="5" xr3:uid="{A9725AE1-FC98-441B-8F0D-264CAF70B2C5}" name="Teamlid 1" dataDxfId="64"/>
    <tableColumn id="6" xr3:uid="{BA18A645-2446-43D8-AEFE-4544C8D1A835}" name="Teamlid 2" dataDxfId="63"/>
    <tableColumn id="7" xr3:uid="{E333262D-2C5D-4F38-ABC1-A97AD1AE5650}" name="Teamlid 3" dataDxfId="62"/>
    <tableColumn id="8" xr3:uid="{33585DD2-D5FA-40A4-9AFD-ED260F809A45}" name="Teamlid 4" dataDxfId="61"/>
    <tableColumn id="10" xr3:uid="{0BF8D939-F40C-4D0D-8C54-66131D51676C}" name="Opmerkingen" dataDxfId="6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FE61FA-5E06-4308-84F2-6A71F826A2CB}" name="Table278" displayName="Table278" ref="A16:J31" totalsRowShown="0" headerRowDxfId="59" dataDxfId="58">
  <autoFilter ref="A16:J31" xr:uid="{198F3B95-5438-449A-BDFC-00DF23AD9062}"/>
  <tableColumns count="10">
    <tableColumn id="1" xr3:uid="{ECCF15EC-370A-4A23-A8B3-DE00A0BA910C}" name="GH Issue ID" dataDxfId="57"/>
    <tableColumn id="2" xr3:uid="{710EDF6C-C94D-49D8-8450-2D316F643685}" name="Naam" dataDxfId="56"/>
    <tableColumn id="3" xr3:uid="{99CCE717-B8F5-4C65-B7E5-B11EE1178CBB}" name="Story points" dataDxfId="55"/>
    <tableColumn id="4" xr3:uid="{13841C70-F1DE-468D-AF08-91CF711A2FA8}" name="Verantwoordelijke" dataDxfId="54"/>
    <tableColumn id="9" xr3:uid="{D97DDEBE-A3AA-4687-8A3C-75FD99AFA69B}" name="Status" dataDxfId="53"/>
    <tableColumn id="5" xr3:uid="{89BAD886-2B58-47A8-9AB2-0A2BF64D5E05}" name="Teamlid 1" dataDxfId="52"/>
    <tableColumn id="6" xr3:uid="{63D57D67-51F4-451D-B03C-EC8E77E2D2A3}" name="Teamlid 2" dataDxfId="51"/>
    <tableColumn id="7" xr3:uid="{8A7BBF2B-7ACC-4CF1-86BE-39E8AA3927DD}" name="Teamlid 3" dataDxfId="50"/>
    <tableColumn id="8" xr3:uid="{6F17A48E-B667-4F21-A278-5A93B0276BBF}" name="Teamlid 4" dataDxfId="49"/>
    <tableColumn id="10" xr3:uid="{96D8F2BC-463B-42FD-92FB-C88CE96EC27B}" name="Opmerkingen" dataDxfId="4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1F9950-A300-4FC4-8042-878DBA07BAEB}" name="Table2789" displayName="Table2789" ref="A16:J31" totalsRowShown="0" headerRowDxfId="47" dataDxfId="46">
  <autoFilter ref="A16:J31" xr:uid="{198F3B95-5438-449A-BDFC-00DF23AD9062}"/>
  <tableColumns count="10">
    <tableColumn id="1" xr3:uid="{29FDC4C7-01ED-4B65-B7E4-986D36F37FE7}" name="GH Issue ID" dataDxfId="45"/>
    <tableColumn id="2" xr3:uid="{4142CFA4-C685-4374-A3A1-302D4A52AB02}" name="Naam" dataDxfId="44"/>
    <tableColumn id="3" xr3:uid="{127F64D4-0C21-41B0-977D-7DECC73ABC81}" name="Story points" dataDxfId="43"/>
    <tableColumn id="4" xr3:uid="{D8394C22-A6D9-454D-8F8C-25598EDFB53F}" name="Verantwoordelijke" dataDxfId="42"/>
    <tableColumn id="9" xr3:uid="{F4DDA50E-025D-4C0C-A1FD-987D64A50E7F}" name="Status" dataDxfId="41"/>
    <tableColumn id="5" xr3:uid="{4E0E50BF-17A6-446C-873E-4A578DF00414}" name="Teamlid 1" dataDxfId="40"/>
    <tableColumn id="6" xr3:uid="{F1C0BB29-5E1A-4A98-84AC-B87F1D75EE27}" name="Teamlid 2" dataDxfId="39"/>
    <tableColumn id="7" xr3:uid="{6B6D8022-012E-4272-A2BF-61F054BE8935}" name="Teamlid 3" dataDxfId="38"/>
    <tableColumn id="8" xr3:uid="{65DA05D7-2999-4855-8EEC-FF0F409AE9C9}" name="Teamlid 4" dataDxfId="37"/>
    <tableColumn id="10" xr3:uid="{C5C5A4E7-E90F-455C-B43F-D7FD5D2D68D9}" name="Opmerkingen" dataDxfId="3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AF6B1A-F1D7-4DF4-A491-7B58938427DD}" name="Table278910" displayName="Table278910" ref="A16:J31" totalsRowShown="0" headerRowDxfId="35" dataDxfId="34">
  <autoFilter ref="A16:J31" xr:uid="{198F3B95-5438-449A-BDFC-00DF23AD9062}"/>
  <tableColumns count="10">
    <tableColumn id="1" xr3:uid="{EE975054-A57E-4D0D-90A1-8E725F3F3074}" name="GH Issue ID" dataDxfId="33"/>
    <tableColumn id="2" xr3:uid="{0C8F423B-F884-4277-A47A-89095EEEBE2B}" name="Naam" dataDxfId="32"/>
    <tableColumn id="3" xr3:uid="{F503BACC-D3AA-4CD0-AB78-C288EA932F9F}" name="Story points" dataDxfId="31"/>
    <tableColumn id="4" xr3:uid="{D1ACEE8F-58B5-4EBB-AEC9-372AB0CB60BC}" name="Verantwoordelijke" dataDxfId="30"/>
    <tableColumn id="9" xr3:uid="{9395E20C-F3BB-4A8C-9CAB-BAA621965553}" name="Status" dataDxfId="29"/>
    <tableColumn id="5" xr3:uid="{151BE4BC-69EA-4049-8656-B32022B90D05}" name="Teamlid 1" dataDxfId="28"/>
    <tableColumn id="6" xr3:uid="{04B6F6E4-0EE8-4AB9-8334-CDF961B6728F}" name="Teamlid 2" dataDxfId="27"/>
    <tableColumn id="7" xr3:uid="{CA5CBFAD-A008-4C9A-80B3-DF772767053E}" name="Teamlid 3" dataDxfId="26"/>
    <tableColumn id="8" xr3:uid="{F2C90162-8D73-4A5B-8FCC-DBDF4A5C0D92}" name="Teamlid 4" dataDxfId="25"/>
    <tableColumn id="10" xr3:uid="{0DED0096-FC49-4F27-BA60-C37EC36DF615}" name="Opmerkingen" dataDxfId="2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D66498-26B0-41D1-9481-24C10689A9AD}" name="Table27891011" displayName="Table27891011" ref="A16:J31" totalsRowShown="0" headerRowDxfId="23" dataDxfId="22">
  <autoFilter ref="A16:J31" xr:uid="{198F3B95-5438-449A-BDFC-00DF23AD9062}"/>
  <tableColumns count="10">
    <tableColumn id="1" xr3:uid="{B521FFE7-4C63-4BB4-9129-44090DE5A213}" name="GH Issue ID" dataDxfId="21"/>
    <tableColumn id="2" xr3:uid="{18B91A2E-2E46-46C9-903F-D09E26557EA2}" name="Naam" dataDxfId="20"/>
    <tableColumn id="3" xr3:uid="{D32295CD-1979-480C-A04C-6E142033E375}" name="Story points" dataDxfId="19"/>
    <tableColumn id="4" xr3:uid="{25E968EF-41A7-4B0D-B2EC-9C23D3B1CC39}" name="Verantwoordelijke" dataDxfId="18"/>
    <tableColumn id="9" xr3:uid="{E0FCE262-00D8-40A7-8121-8D15978B3FC7}" name="Status" dataDxfId="17"/>
    <tableColumn id="5" xr3:uid="{3F9C790A-528C-4202-80B4-54873DA40E53}" name="Teamlid 1" dataDxfId="16"/>
    <tableColumn id="6" xr3:uid="{A2407A9E-5D0E-4E25-B95D-9FE26E44458A}" name="Teamlid 2" dataDxfId="15"/>
    <tableColumn id="7" xr3:uid="{7667DB09-8CBC-4FBC-951C-2CAB10DC6766}" name="Teamlid 3" dataDxfId="14"/>
    <tableColumn id="8" xr3:uid="{87FA53ED-76BC-43BD-BFB9-9E699AFAC43F}" name="Teamlid 4" dataDxfId="13"/>
    <tableColumn id="10" xr3:uid="{64076762-98B1-41D1-8654-5E068FAB1FE6}" name="Opmerkingen" dataDxfId="1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0103EE-0C6F-4D22-BD5C-26F3E55EF072}" name="Table2789101112" displayName="Table2789101112" ref="A16:J31" totalsRowShown="0" headerRowDxfId="11" dataDxfId="10">
  <autoFilter ref="A16:J31" xr:uid="{198F3B95-5438-449A-BDFC-00DF23AD9062}"/>
  <tableColumns count="10">
    <tableColumn id="1" xr3:uid="{86CBE3EF-BEC2-4EA9-B00F-CF098FE0613D}" name="GH Issue ID" dataDxfId="9"/>
    <tableColumn id="2" xr3:uid="{B43FED28-8247-4649-99BD-8E320F57C72C}" name="Naam" dataDxfId="8"/>
    <tableColumn id="3" xr3:uid="{DDAFEF96-3EB1-495B-A49D-A8DABA90CEFF}" name="Story points" dataDxfId="7"/>
    <tableColumn id="4" xr3:uid="{1B3B2923-F121-4DF9-BD4C-347C7743D1C1}" name="Verantwoordelijke" dataDxfId="6"/>
    <tableColumn id="9" xr3:uid="{11342D9D-A111-439C-B2E2-8B6278089C05}" name="Status" dataDxfId="5"/>
    <tableColumn id="5" xr3:uid="{A1D66187-BDA1-44BF-BC4D-CEA8F8E7F368}" name="Teamlid 1" dataDxfId="4"/>
    <tableColumn id="6" xr3:uid="{393AA309-3CE3-414E-98F8-880F51B3981A}" name="Teamlid 2" dataDxfId="3"/>
    <tableColumn id="7" xr3:uid="{6CDCC270-4FE9-4EB5-B097-92C96DF82816}" name="Teamlid 3" dataDxfId="2"/>
    <tableColumn id="8" xr3:uid="{91AF5E67-835B-4564-AE5A-983CE3C69379}" name="Teamlid 4" dataDxfId="1"/>
    <tableColumn id="10" xr3:uid="{B686E766-F61E-452D-A999-8C27E87BA3CE}" name="Opmerkinge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BlertaJashanica/Claritas_ticketing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5DA5-9F86-4F5C-B1E1-90B69129D774}">
  <dimension ref="A1:I18"/>
  <sheetViews>
    <sheetView zoomScale="159" zoomScaleNormal="115" workbookViewId="0">
      <pane ySplit="1" topLeftCell="A6" activePane="bottomLeft" state="frozen"/>
      <selection pane="bottomLeft" activeCell="F11" sqref="F11"/>
    </sheetView>
  </sheetViews>
  <sheetFormatPr defaultColWidth="8.85546875" defaultRowHeight="15"/>
  <cols>
    <col min="1" max="1" width="4.140625" customWidth="1"/>
    <col min="2" max="2" width="16" bestFit="1" customWidth="1"/>
    <col min="3" max="3" width="24" customWidth="1"/>
    <col min="4" max="4" width="17.85546875" customWidth="1"/>
  </cols>
  <sheetData>
    <row r="1" spans="1:9" ht="29.1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.95" thickBot="1"/>
    <row r="3" spans="1:9" ht="15.95" thickBot="1">
      <c r="B3" s="2" t="s">
        <v>1</v>
      </c>
      <c r="C3" s="15" t="s">
        <v>2</v>
      </c>
      <c r="D3" s="16"/>
    </row>
    <row r="4" spans="1:9">
      <c r="B4" s="2" t="s">
        <v>3</v>
      </c>
      <c r="C4" s="17" t="s">
        <v>4</v>
      </c>
      <c r="D4" s="18"/>
    </row>
    <row r="6" spans="1:9">
      <c r="B6" s="2" t="s">
        <v>5</v>
      </c>
    </row>
    <row r="7" spans="1:9">
      <c r="B7" s="4" t="s">
        <v>6</v>
      </c>
      <c r="C7" s="4" t="s">
        <v>7</v>
      </c>
      <c r="D7" s="4" t="s">
        <v>8</v>
      </c>
    </row>
    <row r="8" spans="1:9">
      <c r="B8" s="2" t="s">
        <v>9</v>
      </c>
      <c r="C8" t="s">
        <v>10</v>
      </c>
      <c r="D8">
        <f>'Sprint 1'!$F$31+'Sprint 2'!$F$31+'Sprint 3'!$F$31+'Sprint 4'!$F$31+'Sprint 5'!$F$31+'Sprint 6'!$F$31+'Sprint 7'!$F$31</f>
        <v>0</v>
      </c>
    </row>
    <row r="9" spans="1:9">
      <c r="B9" s="2" t="s">
        <v>11</v>
      </c>
      <c r="C9" t="s">
        <v>12</v>
      </c>
      <c r="D9">
        <f>'Sprint 1'!$G$31+'Sprint 2'!$G$31+'Sprint 3'!$G$31+'Sprint 4'!$G$31+'Sprint 5'!$G$31+'Sprint 6'!$G$31+'Sprint 7'!$G$31</f>
        <v>0</v>
      </c>
    </row>
    <row r="10" spans="1:9">
      <c r="B10" s="2" t="s">
        <v>13</v>
      </c>
      <c r="C10" t="s">
        <v>14</v>
      </c>
      <c r="D10">
        <f>'Sprint 1'!$H$31+'Sprint 2'!$H$31+'Sprint 3'!$H$31+'Sprint 4'!$H$31+'Sprint 5'!$H$31+'Sprint 6'!$H$31+'Sprint 7'!$H$31</f>
        <v>0</v>
      </c>
    </row>
    <row r="11" spans="1:9">
      <c r="B11" s="2" t="s">
        <v>15</v>
      </c>
      <c r="D11">
        <f>'Sprint 1'!$I$31+'Sprint 2'!$I$31+'Sprint 3'!$I$31+'Sprint 4'!$I$31+'Sprint 5'!$I$31+'Sprint 6'!$I$31+'Sprint 7'!$I$31</f>
        <v>0</v>
      </c>
    </row>
    <row r="13" spans="1:9">
      <c r="B13" s="2" t="s">
        <v>16</v>
      </c>
    </row>
    <row r="14" spans="1:9">
      <c r="B14" s="1" t="s">
        <v>17</v>
      </c>
      <c r="C14" s="1" t="s">
        <v>18</v>
      </c>
      <c r="D14" s="1" t="s">
        <v>19</v>
      </c>
    </row>
    <row r="15" spans="1:9">
      <c r="B15" t="s">
        <v>20</v>
      </c>
      <c r="C15">
        <f>COUNTIF(Backlog!$H$4:$H$51, B15)</f>
        <v>0</v>
      </c>
      <c r="D15">
        <f>SUMIF(Backlog!$H$4:$H$51, B15, Backlog!$F$4:$F$51)</f>
        <v>0</v>
      </c>
    </row>
    <row r="16" spans="1:9">
      <c r="B16" t="s">
        <v>21</v>
      </c>
      <c r="C16">
        <f>COUNTIF(Backlog!$H$4:$H$51, B16)</f>
        <v>0</v>
      </c>
      <c r="D16">
        <f>SUMIF(Backlog!$H$4:$H$51, B16, Backlog!$F$4:$F$51)</f>
        <v>0</v>
      </c>
    </row>
    <row r="17" spans="2:4">
      <c r="B17" t="s">
        <v>22</v>
      </c>
      <c r="C17">
        <f>COUNTIF(Backlog!$H$4:$H$51, B17)</f>
        <v>0</v>
      </c>
      <c r="D17">
        <f>SUMIF(Backlog!$H$4:$H$51, B17, Backlog!$F$4:$F$51)</f>
        <v>0</v>
      </c>
    </row>
    <row r="18" spans="2:4">
      <c r="B18" s="2" t="s">
        <v>23</v>
      </c>
      <c r="C18" s="2">
        <f>SUM(Table4[Totaal aantal])</f>
        <v>0</v>
      </c>
      <c r="D18" s="2">
        <f>SUM(Table4[Aantal SP])</f>
        <v>0</v>
      </c>
    </row>
  </sheetData>
  <mergeCells count="3">
    <mergeCell ref="A1:I1"/>
    <mergeCell ref="C3:D3"/>
    <mergeCell ref="C4:D4"/>
  </mergeCells>
  <hyperlinks>
    <hyperlink ref="C4:D4" r:id="rId1" display="https://github.com/BlertaJashanica/Claritas_ticketing.git" xr:uid="{671F9F5D-825D-4CC3-A290-B443B584D7EF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E451-46AC-4478-9EE0-DA5C244416C9}">
  <dimension ref="A1:K10"/>
  <sheetViews>
    <sheetView tabSelected="1" zoomScale="135" zoomScaleNormal="130" workbookViewId="0">
      <pane ySplit="3" topLeftCell="A4" activePane="bottomLeft" state="frozen"/>
      <selection pane="bottomLeft" activeCell="B8" sqref="B8"/>
    </sheetView>
  </sheetViews>
  <sheetFormatPr defaultColWidth="8.85546875" defaultRowHeight="15"/>
  <cols>
    <col min="1" max="1" width="12.140625" customWidth="1"/>
    <col min="2" max="2" width="19.85546875" customWidth="1"/>
    <col min="3" max="3" width="47.140625" customWidth="1"/>
    <col min="4" max="4" width="10" customWidth="1"/>
    <col min="5" max="5" width="16.85546875" customWidth="1"/>
    <col min="6" max="6" width="12.42578125" customWidth="1"/>
    <col min="8" max="8" width="17.28515625" customWidth="1"/>
    <col min="9" max="9" width="17.42578125" customWidth="1"/>
  </cols>
  <sheetData>
    <row r="1" spans="1:11" ht="29.1">
      <c r="A1" s="14" t="s">
        <v>24</v>
      </c>
      <c r="B1" s="14"/>
      <c r="C1" s="14"/>
      <c r="D1" s="14"/>
      <c r="E1" s="14"/>
      <c r="F1" s="14"/>
      <c r="G1" s="14"/>
      <c r="H1" s="14"/>
      <c r="I1" s="14"/>
    </row>
    <row r="2" spans="1:11">
      <c r="K2" s="2" t="s">
        <v>25</v>
      </c>
    </row>
    <row r="3" spans="1:11">
      <c r="A3" s="1" t="s">
        <v>26</v>
      </c>
      <c r="B3" s="1" t="s">
        <v>7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17</v>
      </c>
      <c r="I3" s="1" t="s">
        <v>32</v>
      </c>
      <c r="K3" t="s">
        <v>20</v>
      </c>
    </row>
    <row r="4" spans="1:11">
      <c r="A4" s="3"/>
      <c r="B4" s="3" t="s">
        <v>33</v>
      </c>
      <c r="C4" s="3"/>
      <c r="D4" s="3"/>
      <c r="E4" s="3"/>
      <c r="F4" s="3"/>
      <c r="G4" s="3"/>
      <c r="H4" s="3"/>
      <c r="I4" s="3"/>
      <c r="K4" t="s">
        <v>21</v>
      </c>
    </row>
    <row r="5" spans="1:11" ht="30.75">
      <c r="A5" s="3"/>
      <c r="B5" s="3" t="s">
        <v>34</v>
      </c>
      <c r="C5" s="3"/>
      <c r="D5" s="3"/>
      <c r="E5" s="3"/>
      <c r="F5" s="3"/>
      <c r="G5" s="3"/>
      <c r="H5" s="3"/>
      <c r="I5" s="3"/>
      <c r="K5" t="s">
        <v>22</v>
      </c>
    </row>
    <row r="6" spans="1:11">
      <c r="A6" s="3"/>
      <c r="B6" s="3" t="s">
        <v>35</v>
      </c>
      <c r="C6" s="3"/>
      <c r="D6" s="3"/>
      <c r="E6" s="3"/>
      <c r="F6" s="3"/>
      <c r="G6" s="3"/>
      <c r="H6" s="3"/>
      <c r="I6" s="3"/>
    </row>
    <row r="7" spans="1:11">
      <c r="A7" s="3"/>
      <c r="B7" s="3" t="s">
        <v>36</v>
      </c>
      <c r="C7" s="3"/>
      <c r="D7" s="3"/>
      <c r="E7" s="3"/>
      <c r="F7" s="3"/>
      <c r="G7" s="3"/>
      <c r="H7" s="3"/>
      <c r="I7" s="3"/>
      <c r="K7" s="2" t="s">
        <v>37</v>
      </c>
    </row>
    <row r="8" spans="1:11">
      <c r="A8" s="3"/>
      <c r="B8" s="3" t="s">
        <v>38</v>
      </c>
      <c r="C8" s="3"/>
      <c r="D8" s="3"/>
      <c r="E8" s="3"/>
      <c r="F8" s="3"/>
      <c r="G8" s="3"/>
      <c r="H8" s="3"/>
      <c r="I8" s="3"/>
      <c r="K8" t="s">
        <v>39</v>
      </c>
    </row>
    <row r="9" spans="1:11">
      <c r="K9" t="s">
        <v>40</v>
      </c>
    </row>
    <row r="10" spans="1:11">
      <c r="K10" t="s">
        <v>41</v>
      </c>
    </row>
  </sheetData>
  <mergeCells count="1">
    <mergeCell ref="A1:I1"/>
  </mergeCells>
  <dataValidations count="2">
    <dataValidation type="list" allowBlank="1" showInputMessage="1" showErrorMessage="1" sqref="H4:H8" xr:uid="{BB889DD1-88CD-4BDB-98A5-3CC9C5D63332}">
      <formula1>$K$3:$K$5</formula1>
    </dataValidation>
    <dataValidation type="list" allowBlank="1" showInputMessage="1" showErrorMessage="1" sqref="D4:D8" xr:uid="{D4954F6E-5C80-4868-8B20-BF00C35F9218}">
      <formula1>$K$8:$K$10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E642-EED7-4937-B528-376AB48F1EE7}">
  <dimension ref="A1:J45"/>
  <sheetViews>
    <sheetView zoomScale="125" workbookViewId="0">
      <pane ySplit="1" topLeftCell="A2" activePane="bottomLeft" state="frozen"/>
      <selection pane="bottomLeft" activeCell="A12" sqref="A12:J12"/>
    </sheetView>
  </sheetViews>
  <sheetFormatPr defaultColWidth="8.85546875" defaultRowHeight="15"/>
  <cols>
    <col min="1" max="1" width="16.7109375" customWidth="1"/>
    <col min="2" max="2" width="38" customWidth="1"/>
    <col min="3" max="3" width="12.42578125" customWidth="1"/>
    <col min="4" max="5" width="17.85546875" customWidth="1"/>
    <col min="6" max="9" width="10.85546875" customWidth="1"/>
    <col min="10" max="10" width="35.7109375" customWidth="1"/>
  </cols>
  <sheetData>
    <row r="1" spans="1:10" ht="29.1">
      <c r="A1" s="14" t="s">
        <v>42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95">
      <c r="A3" s="7" t="s">
        <v>43</v>
      </c>
      <c r="B3" s="6"/>
      <c r="C3" s="6"/>
      <c r="D3" s="6"/>
      <c r="E3" s="6"/>
      <c r="F3" s="6"/>
      <c r="G3" s="6"/>
      <c r="H3" s="6"/>
      <c r="I3" s="6"/>
      <c r="J3" s="6"/>
    </row>
    <row r="5" spans="1:10">
      <c r="A5" s="8" t="s">
        <v>44</v>
      </c>
      <c r="B5" s="10"/>
    </row>
    <row r="6" spans="1:10">
      <c r="A6" s="8" t="s">
        <v>45</v>
      </c>
      <c r="B6" s="10"/>
    </row>
    <row r="7" spans="1:10">
      <c r="A7" s="9" t="s">
        <v>46</v>
      </c>
      <c r="B7" s="10"/>
    </row>
    <row r="8" spans="1:10">
      <c r="A8" s="9" t="s">
        <v>47</v>
      </c>
      <c r="B8" s="10"/>
    </row>
    <row r="9" spans="1:10">
      <c r="A9" s="9" t="s">
        <v>48</v>
      </c>
      <c r="B9" s="10"/>
    </row>
    <row r="11" spans="1:10">
      <c r="A11" s="21" t="s">
        <v>49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43.3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4" spans="1:10" ht="18.95">
      <c r="A14" s="7" t="s">
        <v>50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"/>
      <c r="F15" s="19" t="s">
        <v>51</v>
      </c>
      <c r="G15" s="19"/>
      <c r="H15" s="19"/>
      <c r="I15" s="19"/>
    </row>
    <row r="16" spans="1:10">
      <c r="A16" s="1" t="s">
        <v>26</v>
      </c>
      <c r="B16" s="1" t="s">
        <v>7</v>
      </c>
      <c r="C16" s="1" t="s">
        <v>30</v>
      </c>
      <c r="D16" s="1" t="s">
        <v>52</v>
      </c>
      <c r="E16" s="1" t="s">
        <v>17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32</v>
      </c>
    </row>
    <row r="17" spans="1:10">
      <c r="A17" s="3"/>
      <c r="B17" s="3" t="s">
        <v>57</v>
      </c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 t="s">
        <v>58</v>
      </c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 t="s">
        <v>59</v>
      </c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95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95">
      <c r="A33" s="7" t="s">
        <v>60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>
      <c r="A35" s="11" t="s">
        <v>61</v>
      </c>
      <c r="B35" s="22" t="s">
        <v>62</v>
      </c>
      <c r="C35" s="22"/>
      <c r="D35" s="22"/>
      <c r="E35" s="22"/>
      <c r="F35" s="22"/>
      <c r="G35" s="22"/>
      <c r="H35" s="22"/>
      <c r="I35" s="22"/>
      <c r="J35" s="23"/>
    </row>
    <row r="36" spans="1:10">
      <c r="A36" s="12" t="s">
        <v>63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>
      <c r="A37" s="12" t="s">
        <v>64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>
      <c r="A38" s="12" t="s">
        <v>65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>
      <c r="A39" s="12" t="s">
        <v>66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>
      <c r="A40" s="12" t="s">
        <v>67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>
      <c r="A41" s="12" t="s">
        <v>68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>
      <c r="A42" s="12" t="s">
        <v>69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>
      <c r="A43" s="12" t="s">
        <v>70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>
      <c r="A44" s="12" t="s">
        <v>71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0">
      <c r="A45" s="13" t="s">
        <v>72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36:J36"/>
    <mergeCell ref="F15:I15"/>
    <mergeCell ref="A1:J1"/>
    <mergeCell ref="A12:J12"/>
    <mergeCell ref="A11:J11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C8E1-C9DA-45BD-B73B-7521063AD367}">
  <dimension ref="A1:J45"/>
  <sheetViews>
    <sheetView workbookViewId="0">
      <pane ySplit="1" topLeftCell="A5" activePane="bottomLeft" state="frozen"/>
      <selection pane="bottomLeft" activeCell="F20" sqref="F20"/>
    </sheetView>
  </sheetViews>
  <sheetFormatPr defaultColWidth="8.85546875" defaultRowHeight="15"/>
  <cols>
    <col min="1" max="1" width="16.7109375" customWidth="1"/>
    <col min="2" max="2" width="38" customWidth="1"/>
    <col min="3" max="3" width="12.42578125" customWidth="1"/>
    <col min="4" max="5" width="17.85546875" customWidth="1"/>
    <col min="6" max="9" width="10.85546875" customWidth="1"/>
    <col min="10" max="10" width="35.7109375" customWidth="1"/>
  </cols>
  <sheetData>
    <row r="1" spans="1:10" ht="29.1">
      <c r="A1" s="14" t="s">
        <v>73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95">
      <c r="A3" s="7" t="s">
        <v>43</v>
      </c>
      <c r="B3" s="6"/>
      <c r="C3" s="6"/>
      <c r="D3" s="6"/>
      <c r="E3" s="6"/>
      <c r="F3" s="6"/>
      <c r="G3" s="6"/>
      <c r="H3" s="6"/>
      <c r="I3" s="6"/>
      <c r="J3" s="6"/>
    </row>
    <row r="5" spans="1:10">
      <c r="A5" s="8" t="s">
        <v>44</v>
      </c>
      <c r="B5" s="10"/>
    </row>
    <row r="6" spans="1:10">
      <c r="A6" s="8" t="s">
        <v>45</v>
      </c>
      <c r="B6" s="10"/>
    </row>
    <row r="7" spans="1:10">
      <c r="A7" s="9" t="s">
        <v>46</v>
      </c>
      <c r="B7" s="10"/>
    </row>
    <row r="8" spans="1:10">
      <c r="A8" s="9" t="s">
        <v>47</v>
      </c>
      <c r="B8" s="10"/>
    </row>
    <row r="9" spans="1:10">
      <c r="A9" s="9" t="s">
        <v>48</v>
      </c>
      <c r="B9" s="10"/>
    </row>
    <row r="11" spans="1:10">
      <c r="A11" s="21" t="s">
        <v>49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43.3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4" spans="1:10" ht="18.95">
      <c r="A14" s="7" t="s">
        <v>50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"/>
      <c r="F15" s="19" t="s">
        <v>51</v>
      </c>
      <c r="G15" s="19"/>
      <c r="H15" s="19"/>
      <c r="I15" s="19"/>
    </row>
    <row r="16" spans="1:10">
      <c r="A16" s="1" t="s">
        <v>26</v>
      </c>
      <c r="B16" s="1" t="s">
        <v>7</v>
      </c>
      <c r="C16" s="1" t="s">
        <v>30</v>
      </c>
      <c r="D16" s="1" t="s">
        <v>52</v>
      </c>
      <c r="E16" s="1" t="s">
        <v>17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32</v>
      </c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95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95">
      <c r="A33" s="7" t="s">
        <v>60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>
      <c r="A35" s="11" t="s">
        <v>61</v>
      </c>
      <c r="B35" s="22" t="s">
        <v>62</v>
      </c>
      <c r="C35" s="22"/>
      <c r="D35" s="22"/>
      <c r="E35" s="22"/>
      <c r="F35" s="22"/>
      <c r="G35" s="22"/>
      <c r="H35" s="22"/>
      <c r="I35" s="22"/>
      <c r="J35" s="23"/>
    </row>
    <row r="36" spans="1:10">
      <c r="A36" s="12" t="s">
        <v>63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>
      <c r="A37" s="12" t="s">
        <v>64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>
      <c r="A38" s="12" t="s">
        <v>65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>
      <c r="A39" s="12" t="s">
        <v>66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>
      <c r="A40" s="12" t="s">
        <v>67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>
      <c r="A41" s="12" t="s">
        <v>68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>
      <c r="A42" s="12" t="s">
        <v>69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>
      <c r="A43" s="12" t="s">
        <v>70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>
      <c r="A44" s="12" t="s">
        <v>71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0">
      <c r="A45" s="13" t="s">
        <v>72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B97A-7F06-4418-A020-7176AC18CA0E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16.7109375" customWidth="1"/>
    <col min="2" max="2" width="38" customWidth="1"/>
    <col min="3" max="3" width="12.42578125" customWidth="1"/>
    <col min="4" max="5" width="17.85546875" customWidth="1"/>
    <col min="6" max="9" width="10.85546875" customWidth="1"/>
    <col min="10" max="10" width="35.7109375" customWidth="1"/>
  </cols>
  <sheetData>
    <row r="1" spans="1:10" ht="29.1">
      <c r="A1" s="14" t="s">
        <v>74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95">
      <c r="A3" s="7" t="s">
        <v>43</v>
      </c>
      <c r="B3" s="6"/>
      <c r="C3" s="6"/>
      <c r="D3" s="6"/>
      <c r="E3" s="6"/>
      <c r="F3" s="6"/>
      <c r="G3" s="6"/>
      <c r="H3" s="6"/>
      <c r="I3" s="6"/>
      <c r="J3" s="6"/>
    </row>
    <row r="5" spans="1:10">
      <c r="A5" s="8" t="s">
        <v>44</v>
      </c>
      <c r="B5" s="10"/>
    </row>
    <row r="6" spans="1:10">
      <c r="A6" s="8" t="s">
        <v>45</v>
      </c>
      <c r="B6" s="10"/>
    </row>
    <row r="7" spans="1:10">
      <c r="A7" s="9" t="s">
        <v>46</v>
      </c>
      <c r="B7" s="10"/>
    </row>
    <row r="8" spans="1:10">
      <c r="A8" s="9" t="s">
        <v>47</v>
      </c>
      <c r="B8" s="10"/>
    </row>
    <row r="9" spans="1:10">
      <c r="A9" s="9" t="s">
        <v>48</v>
      </c>
      <c r="B9" s="10"/>
    </row>
    <row r="11" spans="1:10">
      <c r="A11" s="21" t="s">
        <v>49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43.3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4" spans="1:10" ht="18.95">
      <c r="A14" s="7" t="s">
        <v>50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"/>
      <c r="F15" s="19" t="s">
        <v>51</v>
      </c>
      <c r="G15" s="19"/>
      <c r="H15" s="19"/>
      <c r="I15" s="19"/>
    </row>
    <row r="16" spans="1:10">
      <c r="A16" s="1" t="s">
        <v>26</v>
      </c>
      <c r="B16" s="1" t="s">
        <v>7</v>
      </c>
      <c r="C16" s="1" t="s">
        <v>30</v>
      </c>
      <c r="D16" s="1" t="s">
        <v>52</v>
      </c>
      <c r="E16" s="1" t="s">
        <v>17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32</v>
      </c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95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95">
      <c r="A33" s="7" t="s">
        <v>60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>
      <c r="A35" s="11" t="s">
        <v>61</v>
      </c>
      <c r="B35" s="22" t="s">
        <v>62</v>
      </c>
      <c r="C35" s="22"/>
      <c r="D35" s="22"/>
      <c r="E35" s="22"/>
      <c r="F35" s="22"/>
      <c r="G35" s="22"/>
      <c r="H35" s="22"/>
      <c r="I35" s="22"/>
      <c r="J35" s="23"/>
    </row>
    <row r="36" spans="1:10">
      <c r="A36" s="12" t="s">
        <v>63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>
      <c r="A37" s="12" t="s">
        <v>64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>
      <c r="A38" s="12" t="s">
        <v>65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>
      <c r="A39" s="12" t="s">
        <v>66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>
      <c r="A40" s="12" t="s">
        <v>67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>
      <c r="A41" s="12" t="s">
        <v>68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>
      <c r="A42" s="12" t="s">
        <v>69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>
      <c r="A43" s="12" t="s">
        <v>70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>
      <c r="A44" s="12" t="s">
        <v>71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0">
      <c r="A45" s="13" t="s">
        <v>72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95F3-FB80-4F2F-A59F-8F12952B154D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16.7109375" customWidth="1"/>
    <col min="2" max="2" width="38" customWidth="1"/>
    <col min="3" max="3" width="12.42578125" customWidth="1"/>
    <col min="4" max="5" width="17.85546875" customWidth="1"/>
    <col min="6" max="9" width="10.85546875" customWidth="1"/>
    <col min="10" max="10" width="35.7109375" customWidth="1"/>
  </cols>
  <sheetData>
    <row r="1" spans="1:10" ht="29.1">
      <c r="A1" s="14" t="s">
        <v>75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95">
      <c r="A3" s="7" t="s">
        <v>43</v>
      </c>
      <c r="B3" s="6"/>
      <c r="C3" s="6"/>
      <c r="D3" s="6"/>
      <c r="E3" s="6"/>
      <c r="F3" s="6"/>
      <c r="G3" s="6"/>
      <c r="H3" s="6"/>
      <c r="I3" s="6"/>
      <c r="J3" s="6"/>
    </row>
    <row r="5" spans="1:10">
      <c r="A5" s="8" t="s">
        <v>44</v>
      </c>
      <c r="B5" s="10"/>
    </row>
    <row r="6" spans="1:10">
      <c r="A6" s="8" t="s">
        <v>45</v>
      </c>
      <c r="B6" s="10"/>
    </row>
    <row r="7" spans="1:10">
      <c r="A7" s="9" t="s">
        <v>46</v>
      </c>
      <c r="B7" s="10"/>
    </row>
    <row r="8" spans="1:10">
      <c r="A8" s="9" t="s">
        <v>47</v>
      </c>
      <c r="B8" s="10"/>
    </row>
    <row r="9" spans="1:10">
      <c r="A9" s="9" t="s">
        <v>48</v>
      </c>
      <c r="B9" s="10"/>
    </row>
    <row r="11" spans="1:10">
      <c r="A11" s="21" t="s">
        <v>49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43.3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4" spans="1:10" ht="18.95">
      <c r="A14" s="7" t="s">
        <v>50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"/>
      <c r="F15" s="19" t="s">
        <v>51</v>
      </c>
      <c r="G15" s="19"/>
      <c r="H15" s="19"/>
      <c r="I15" s="19"/>
    </row>
    <row r="16" spans="1:10">
      <c r="A16" s="1" t="s">
        <v>26</v>
      </c>
      <c r="B16" s="1" t="s">
        <v>7</v>
      </c>
      <c r="C16" s="1" t="s">
        <v>30</v>
      </c>
      <c r="D16" s="1" t="s">
        <v>52</v>
      </c>
      <c r="E16" s="1" t="s">
        <v>17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32</v>
      </c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95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95">
      <c r="A33" s="7" t="s">
        <v>60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>
      <c r="A35" s="11" t="s">
        <v>61</v>
      </c>
      <c r="B35" s="22" t="s">
        <v>62</v>
      </c>
      <c r="C35" s="22"/>
      <c r="D35" s="22"/>
      <c r="E35" s="22"/>
      <c r="F35" s="22"/>
      <c r="G35" s="22"/>
      <c r="H35" s="22"/>
      <c r="I35" s="22"/>
      <c r="J35" s="23"/>
    </row>
    <row r="36" spans="1:10">
      <c r="A36" s="12" t="s">
        <v>63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>
      <c r="A37" s="12" t="s">
        <v>64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>
      <c r="A38" s="12" t="s">
        <v>65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>
      <c r="A39" s="12" t="s">
        <v>66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>
      <c r="A40" s="12" t="s">
        <v>67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>
      <c r="A41" s="12" t="s">
        <v>68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>
      <c r="A42" s="12" t="s">
        <v>69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>
      <c r="A43" s="12" t="s">
        <v>70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>
      <c r="A44" s="12" t="s">
        <v>71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0">
      <c r="A45" s="13" t="s">
        <v>72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9F97-4634-44F8-867B-A15AFCBE9DCC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16.7109375" customWidth="1"/>
    <col min="2" max="2" width="38" customWidth="1"/>
    <col min="3" max="3" width="12.42578125" customWidth="1"/>
    <col min="4" max="5" width="17.85546875" customWidth="1"/>
    <col min="6" max="9" width="10.85546875" customWidth="1"/>
    <col min="10" max="10" width="35.7109375" customWidth="1"/>
  </cols>
  <sheetData>
    <row r="1" spans="1:10" ht="29.1">
      <c r="A1" s="14" t="s">
        <v>76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95">
      <c r="A3" s="7" t="s">
        <v>43</v>
      </c>
      <c r="B3" s="6"/>
      <c r="C3" s="6"/>
      <c r="D3" s="6"/>
      <c r="E3" s="6"/>
      <c r="F3" s="6"/>
      <c r="G3" s="6"/>
      <c r="H3" s="6"/>
      <c r="I3" s="6"/>
      <c r="J3" s="6"/>
    </row>
    <row r="5" spans="1:10">
      <c r="A5" s="8" t="s">
        <v>44</v>
      </c>
      <c r="B5" s="10"/>
    </row>
    <row r="6" spans="1:10">
      <c r="A6" s="8" t="s">
        <v>45</v>
      </c>
      <c r="B6" s="10"/>
    </row>
    <row r="7" spans="1:10">
      <c r="A7" s="9" t="s">
        <v>46</v>
      </c>
      <c r="B7" s="10"/>
    </row>
    <row r="8" spans="1:10">
      <c r="A8" s="9" t="s">
        <v>47</v>
      </c>
      <c r="B8" s="10"/>
    </row>
    <row r="9" spans="1:10">
      <c r="A9" s="9" t="s">
        <v>48</v>
      </c>
      <c r="B9" s="10"/>
    </row>
    <row r="11" spans="1:10">
      <c r="A11" s="21" t="s">
        <v>49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43.3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4" spans="1:10" ht="18.95">
      <c r="A14" s="7" t="s">
        <v>50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"/>
      <c r="F15" s="19" t="s">
        <v>51</v>
      </c>
      <c r="G15" s="19"/>
      <c r="H15" s="19"/>
      <c r="I15" s="19"/>
    </row>
    <row r="16" spans="1:10">
      <c r="A16" s="1" t="s">
        <v>26</v>
      </c>
      <c r="B16" s="1" t="s">
        <v>7</v>
      </c>
      <c r="C16" s="1" t="s">
        <v>30</v>
      </c>
      <c r="D16" s="1" t="s">
        <v>52</v>
      </c>
      <c r="E16" s="1" t="s">
        <v>17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32</v>
      </c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95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95">
      <c r="A33" s="7" t="s">
        <v>60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>
      <c r="A35" s="11" t="s">
        <v>61</v>
      </c>
      <c r="B35" s="22" t="s">
        <v>62</v>
      </c>
      <c r="C35" s="22"/>
      <c r="D35" s="22"/>
      <c r="E35" s="22"/>
      <c r="F35" s="22"/>
      <c r="G35" s="22"/>
      <c r="H35" s="22"/>
      <c r="I35" s="22"/>
      <c r="J35" s="23"/>
    </row>
    <row r="36" spans="1:10">
      <c r="A36" s="12" t="s">
        <v>63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>
      <c r="A37" s="12" t="s">
        <v>64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>
      <c r="A38" s="12" t="s">
        <v>65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>
      <c r="A39" s="12" t="s">
        <v>66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>
      <c r="A40" s="12" t="s">
        <v>67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>
      <c r="A41" s="12" t="s">
        <v>68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>
      <c r="A42" s="12" t="s">
        <v>69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>
      <c r="A43" s="12" t="s">
        <v>70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>
      <c r="A44" s="12" t="s">
        <v>71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0">
      <c r="A45" s="13" t="s">
        <v>72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8EE2-CEB6-40C3-BD5E-15CE2075B1EA}">
  <dimension ref="A1:J45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16.7109375" customWidth="1"/>
    <col min="2" max="2" width="38" customWidth="1"/>
    <col min="3" max="3" width="12.42578125" customWidth="1"/>
    <col min="4" max="5" width="17.85546875" customWidth="1"/>
    <col min="6" max="9" width="10.85546875" customWidth="1"/>
    <col min="10" max="10" width="35.7109375" customWidth="1"/>
  </cols>
  <sheetData>
    <row r="1" spans="1:10" ht="29.1">
      <c r="A1" s="14" t="s">
        <v>77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95">
      <c r="A3" s="7" t="s">
        <v>43</v>
      </c>
      <c r="B3" s="6"/>
      <c r="C3" s="6"/>
      <c r="D3" s="6"/>
      <c r="E3" s="6"/>
      <c r="F3" s="6"/>
      <c r="G3" s="6"/>
      <c r="H3" s="6"/>
      <c r="I3" s="6"/>
      <c r="J3" s="6"/>
    </row>
    <row r="5" spans="1:10">
      <c r="A5" s="8" t="s">
        <v>44</v>
      </c>
      <c r="B5" s="10"/>
    </row>
    <row r="6" spans="1:10">
      <c r="A6" s="8" t="s">
        <v>45</v>
      </c>
      <c r="B6" s="10"/>
    </row>
    <row r="7" spans="1:10">
      <c r="A7" s="9" t="s">
        <v>46</v>
      </c>
      <c r="B7" s="10"/>
    </row>
    <row r="8" spans="1:10">
      <c r="A8" s="9" t="s">
        <v>47</v>
      </c>
      <c r="B8" s="10"/>
    </row>
    <row r="9" spans="1:10">
      <c r="A9" s="9" t="s">
        <v>48</v>
      </c>
      <c r="B9" s="10"/>
    </row>
    <row r="11" spans="1:10">
      <c r="A11" s="21" t="s">
        <v>49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43.3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4" spans="1:10" ht="18.95">
      <c r="A14" s="7" t="s">
        <v>50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"/>
      <c r="F15" s="19" t="s">
        <v>51</v>
      </c>
      <c r="G15" s="19"/>
      <c r="H15" s="19"/>
      <c r="I15" s="19"/>
    </row>
    <row r="16" spans="1:10">
      <c r="A16" s="1" t="s">
        <v>26</v>
      </c>
      <c r="B16" s="1" t="s">
        <v>7</v>
      </c>
      <c r="C16" s="1" t="s">
        <v>30</v>
      </c>
      <c r="D16" s="1" t="s">
        <v>52</v>
      </c>
      <c r="E16" s="1" t="s">
        <v>17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32</v>
      </c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95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95">
      <c r="A33" s="7" t="s">
        <v>60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>
      <c r="A35" s="11" t="s">
        <v>61</v>
      </c>
      <c r="B35" s="22" t="s">
        <v>62</v>
      </c>
      <c r="C35" s="22"/>
      <c r="D35" s="22"/>
      <c r="E35" s="22"/>
      <c r="F35" s="22"/>
      <c r="G35" s="22"/>
      <c r="H35" s="22"/>
      <c r="I35" s="22"/>
      <c r="J35" s="23"/>
    </row>
    <row r="36" spans="1:10">
      <c r="A36" s="12" t="s">
        <v>63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>
      <c r="A37" s="12" t="s">
        <v>64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>
      <c r="A38" s="12" t="s">
        <v>65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>
      <c r="A39" s="12" t="s">
        <v>66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>
      <c r="A40" s="12" t="s">
        <v>67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>
      <c r="A41" s="12" t="s">
        <v>68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>
      <c r="A42" s="12" t="s">
        <v>69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>
      <c r="A43" s="12" t="s">
        <v>70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>
      <c r="A44" s="12" t="s">
        <v>71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0">
      <c r="A45" s="13" t="s">
        <v>72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31E7-75C9-4B0E-AFCF-74DB9BA81D19}">
  <dimension ref="A1:J45"/>
  <sheetViews>
    <sheetView workbookViewId="0">
      <pane ySplit="1" topLeftCell="A8" activePane="bottomLeft" state="frozen"/>
      <selection pane="bottomLeft" activeCell="A2" sqref="A2"/>
    </sheetView>
  </sheetViews>
  <sheetFormatPr defaultColWidth="8.85546875" defaultRowHeight="15"/>
  <cols>
    <col min="1" max="1" width="16.7109375" customWidth="1"/>
    <col min="2" max="2" width="38" customWidth="1"/>
    <col min="3" max="3" width="12.42578125" customWidth="1"/>
    <col min="4" max="5" width="17.85546875" customWidth="1"/>
    <col min="6" max="9" width="10.85546875" customWidth="1"/>
    <col min="10" max="10" width="35.7109375" customWidth="1"/>
  </cols>
  <sheetData>
    <row r="1" spans="1:10" ht="29.1">
      <c r="A1" s="14" t="s">
        <v>78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95">
      <c r="A3" s="7" t="s">
        <v>43</v>
      </c>
      <c r="B3" s="6"/>
      <c r="C3" s="6"/>
      <c r="D3" s="6"/>
      <c r="E3" s="6"/>
      <c r="F3" s="6"/>
      <c r="G3" s="6"/>
      <c r="H3" s="6"/>
      <c r="I3" s="6"/>
      <c r="J3" s="6"/>
    </row>
    <row r="5" spans="1:10">
      <c r="A5" s="8" t="s">
        <v>44</v>
      </c>
      <c r="B5" s="10"/>
    </row>
    <row r="6" spans="1:10">
      <c r="A6" s="8" t="s">
        <v>45</v>
      </c>
      <c r="B6" s="10"/>
    </row>
    <row r="7" spans="1:10">
      <c r="A7" s="9" t="s">
        <v>46</v>
      </c>
      <c r="B7" s="10"/>
    </row>
    <row r="8" spans="1:10">
      <c r="A8" s="9" t="s">
        <v>47</v>
      </c>
      <c r="B8" s="10"/>
    </row>
    <row r="9" spans="1:10">
      <c r="A9" s="9" t="s">
        <v>48</v>
      </c>
      <c r="B9" s="10"/>
    </row>
    <row r="11" spans="1:10">
      <c r="A11" s="21" t="s">
        <v>49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0" ht="43.3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4" spans="1:10" ht="18.95">
      <c r="A14" s="7" t="s">
        <v>50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"/>
      <c r="F15" s="19" t="s">
        <v>51</v>
      </c>
      <c r="G15" s="19"/>
      <c r="H15" s="19"/>
      <c r="I15" s="19"/>
    </row>
    <row r="16" spans="1:10">
      <c r="A16" s="1" t="s">
        <v>26</v>
      </c>
      <c r="B16" s="1" t="s">
        <v>7</v>
      </c>
      <c r="C16" s="1" t="s">
        <v>30</v>
      </c>
      <c r="D16" s="1" t="s">
        <v>52</v>
      </c>
      <c r="E16" s="1" t="s">
        <v>17</v>
      </c>
      <c r="F16" s="1" t="s">
        <v>53</v>
      </c>
      <c r="G16" s="1" t="s">
        <v>54</v>
      </c>
      <c r="H16" s="1" t="s">
        <v>55</v>
      </c>
      <c r="I16" s="1" t="s">
        <v>56</v>
      </c>
      <c r="J16" s="1" t="s">
        <v>32</v>
      </c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95">
      <c r="A31" s="5"/>
      <c r="B31" s="5"/>
      <c r="C31" s="5"/>
      <c r="D31" s="5"/>
      <c r="E31" s="5" t="s">
        <v>23</v>
      </c>
      <c r="F31" s="5">
        <f>SUM(F17:F30)</f>
        <v>0</v>
      </c>
      <c r="G31" s="5">
        <f t="shared" ref="G31:I31" si="0">SUM(G17:G30)</f>
        <v>0</v>
      </c>
      <c r="H31" s="5">
        <f t="shared" si="0"/>
        <v>0</v>
      </c>
      <c r="I31" s="5">
        <f t="shared" si="0"/>
        <v>0</v>
      </c>
      <c r="J31" s="5"/>
    </row>
    <row r="33" spans="1:10" ht="18.95">
      <c r="A33" s="7" t="s">
        <v>60</v>
      </c>
      <c r="B33" s="6"/>
      <c r="C33" s="6"/>
      <c r="D33" s="6"/>
      <c r="E33" s="6"/>
      <c r="F33" s="6"/>
      <c r="G33" s="6"/>
      <c r="H33" s="6"/>
      <c r="I33" s="6"/>
      <c r="J33" s="6"/>
    </row>
    <row r="35" spans="1:10">
      <c r="A35" s="11" t="s">
        <v>61</v>
      </c>
      <c r="B35" s="22" t="s">
        <v>62</v>
      </c>
      <c r="C35" s="22"/>
      <c r="D35" s="22"/>
      <c r="E35" s="22"/>
      <c r="F35" s="22"/>
      <c r="G35" s="22"/>
      <c r="H35" s="22"/>
      <c r="I35" s="22"/>
      <c r="J35" s="23"/>
    </row>
    <row r="36" spans="1:10">
      <c r="A36" s="12" t="s">
        <v>63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>
      <c r="A37" s="12" t="s">
        <v>64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>
      <c r="A38" s="12" t="s">
        <v>65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>
      <c r="A39" s="12" t="s">
        <v>66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>
      <c r="A40" s="12" t="s">
        <v>67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>
      <c r="A41" s="12" t="s">
        <v>68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>
      <c r="A42" s="12" t="s">
        <v>69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>
      <c r="A43" s="12" t="s">
        <v>70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>
      <c r="A44" s="12" t="s">
        <v>71</v>
      </c>
      <c r="B44" s="24"/>
      <c r="C44" s="24"/>
      <c r="D44" s="24"/>
      <c r="E44" s="24"/>
      <c r="F44" s="24"/>
      <c r="G44" s="24"/>
      <c r="H44" s="24"/>
      <c r="I44" s="24"/>
      <c r="J44" s="25"/>
    </row>
    <row r="45" spans="1:10">
      <c r="A45" s="13" t="s">
        <v>72</v>
      </c>
      <c r="B45" s="26"/>
      <c r="C45" s="26"/>
      <c r="D45" s="26"/>
      <c r="E45" s="26"/>
      <c r="F45" s="26"/>
      <c r="G45" s="26"/>
      <c r="H45" s="26"/>
      <c r="I45" s="26"/>
      <c r="J45" s="27"/>
    </row>
  </sheetData>
  <mergeCells count="15">
    <mergeCell ref="B36:J36"/>
    <mergeCell ref="A1:J1"/>
    <mergeCell ref="A11:J11"/>
    <mergeCell ref="A12:J12"/>
    <mergeCell ref="F15:I15"/>
    <mergeCell ref="B35:J35"/>
    <mergeCell ref="B43:J43"/>
    <mergeCell ref="B44:J44"/>
    <mergeCell ref="B45:J45"/>
    <mergeCell ref="B37:J37"/>
    <mergeCell ref="B38:J38"/>
    <mergeCell ref="B39:J39"/>
    <mergeCell ref="B40:J40"/>
    <mergeCell ref="B41:J41"/>
    <mergeCell ref="B42:J4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83581AE75E3448E2425BE2C4A9358" ma:contentTypeVersion="0" ma:contentTypeDescription="Create a new document." ma:contentTypeScope="" ma:versionID="c09722cb83f8a2755d0c5b1e3ee636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F5189-D694-4B5D-85F5-B81753CCA6DF}"/>
</file>

<file path=customXml/itemProps2.xml><?xml version="1.0" encoding="utf-8"?>
<ds:datastoreItem xmlns:ds="http://schemas.openxmlformats.org/officeDocument/2006/customXml" ds:itemID="{5E4C23C1-DCFE-4CD3-9D30-B3FD71E92F59}"/>
</file>

<file path=customXml/itemProps3.xml><?xml version="1.0" encoding="utf-8"?>
<ds:datastoreItem xmlns:ds="http://schemas.openxmlformats.org/officeDocument/2006/customXml" ds:itemID="{3230093E-2E26-4FBA-AA3F-A32CF67ED8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Dries</dc:creator>
  <cp:keywords/>
  <dc:description/>
  <cp:lastModifiedBy/>
  <cp:revision/>
  <dcterms:created xsi:type="dcterms:W3CDTF">2022-02-08T18:46:41Z</dcterms:created>
  <dcterms:modified xsi:type="dcterms:W3CDTF">2024-02-22T13:38:11Z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0x0101009EB83581AE75E3448E2425BE2C4A9358</vt:lpwstr>
  </property>
</Properties>
</file>