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levy\Desktop\Github\READ-PDB-blevy2-MFS2\Manuscript\CSVs\"/>
    </mc:Choice>
  </mc:AlternateContent>
  <bookViews>
    <workbookView xWindow="0" yWindow="0" windowWidth="7650" windowHeight="3675"/>
  </bookViews>
  <sheets>
    <sheet name="Yellowtail_results_final_newset" sheetId="1" r:id="rId1"/>
  </sheets>
  <calcPr calcId="162913"/>
</workbook>
</file>

<file path=xl/calcChain.xml><?xml version="1.0" encoding="utf-8"?>
<calcChain xmlns="http://schemas.openxmlformats.org/spreadsheetml/2006/main">
  <c r="C114" i="1" l="1"/>
  <c r="B114" i="1"/>
  <c r="I111" i="1" l="1"/>
  <c r="N86" i="1" l="1"/>
  <c r="N6" i="1"/>
  <c r="N7" i="1"/>
  <c r="N10" i="1"/>
  <c r="N11" i="1"/>
  <c r="N14" i="1"/>
  <c r="N15" i="1"/>
  <c r="N18" i="1"/>
  <c r="N19" i="1"/>
  <c r="N22" i="1"/>
  <c r="N23" i="1"/>
  <c r="N26" i="1"/>
  <c r="N27" i="1"/>
  <c r="N30" i="1"/>
  <c r="N31" i="1"/>
  <c r="N34" i="1"/>
  <c r="N35" i="1"/>
  <c r="N38" i="1"/>
  <c r="N39" i="1"/>
  <c r="N42" i="1"/>
  <c r="N43" i="1"/>
  <c r="N46" i="1"/>
  <c r="N47" i="1"/>
  <c r="N50" i="1"/>
  <c r="N51" i="1"/>
  <c r="N54" i="1"/>
  <c r="N55" i="1"/>
  <c r="N58" i="1"/>
  <c r="N59" i="1"/>
  <c r="N62" i="1"/>
  <c r="N63" i="1"/>
  <c r="N66" i="1"/>
  <c r="N67" i="1"/>
  <c r="N70" i="1"/>
  <c r="N71" i="1"/>
  <c r="N74" i="1"/>
  <c r="N75" i="1"/>
  <c r="N78" i="1"/>
  <c r="N79" i="1"/>
  <c r="N82" i="1"/>
  <c r="N83" i="1"/>
  <c r="N87" i="1"/>
  <c r="N90" i="1"/>
  <c r="N91" i="1"/>
  <c r="N94" i="1"/>
  <c r="N95" i="1"/>
  <c r="N3" i="1"/>
  <c r="N2" i="1"/>
  <c r="N99" i="1" l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43" i="1"/>
  <c r="M140" i="1"/>
  <c r="M141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26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09" i="1"/>
  <c r="K110" i="1"/>
  <c r="K136" i="1"/>
  <c r="K135" i="1"/>
  <c r="I136" i="1"/>
  <c r="I135" i="1"/>
  <c r="K134" i="1"/>
  <c r="K133" i="1"/>
  <c r="I134" i="1"/>
  <c r="I133" i="1"/>
  <c r="K132" i="1"/>
  <c r="K131" i="1"/>
  <c r="I132" i="1"/>
  <c r="I131" i="1"/>
  <c r="K130" i="1"/>
  <c r="K129" i="1"/>
  <c r="I130" i="1"/>
  <c r="I129" i="1"/>
  <c r="H130" i="1"/>
  <c r="J129" i="1"/>
  <c r="J130" i="1"/>
  <c r="H131" i="1"/>
  <c r="H132" i="1"/>
  <c r="J131" i="1"/>
  <c r="J132" i="1"/>
  <c r="H133" i="1"/>
  <c r="H134" i="1"/>
  <c r="J133" i="1"/>
  <c r="J134" i="1"/>
  <c r="H135" i="1"/>
  <c r="H136" i="1"/>
  <c r="J135" i="1"/>
  <c r="J136" i="1"/>
  <c r="H129" i="1"/>
  <c r="I118" i="1"/>
  <c r="I119" i="1"/>
  <c r="K118" i="1"/>
  <c r="K119" i="1"/>
  <c r="I120" i="1"/>
  <c r="I121" i="1"/>
  <c r="K120" i="1"/>
  <c r="K121" i="1"/>
  <c r="I122" i="1"/>
  <c r="I123" i="1"/>
  <c r="K122" i="1"/>
  <c r="K123" i="1"/>
  <c r="I124" i="1"/>
  <c r="I125" i="1"/>
  <c r="K124" i="1"/>
  <c r="K125" i="1"/>
  <c r="J125" i="1"/>
  <c r="H119" i="1"/>
  <c r="J118" i="1"/>
  <c r="J119" i="1"/>
  <c r="H120" i="1"/>
  <c r="H121" i="1"/>
  <c r="J120" i="1"/>
  <c r="J121" i="1"/>
  <c r="H122" i="1"/>
  <c r="H123" i="1"/>
  <c r="J122" i="1"/>
  <c r="J123" i="1"/>
  <c r="H124" i="1"/>
  <c r="H125" i="1"/>
  <c r="J124" i="1"/>
  <c r="H118" i="1"/>
  <c r="I109" i="1"/>
  <c r="I110" i="1"/>
  <c r="K109" i="1"/>
  <c r="I112" i="1"/>
  <c r="K111" i="1"/>
  <c r="K112" i="1"/>
  <c r="I113" i="1"/>
  <c r="I114" i="1"/>
  <c r="K113" i="1"/>
  <c r="K114" i="1"/>
  <c r="I115" i="1"/>
  <c r="I116" i="1"/>
  <c r="K115" i="1"/>
  <c r="K116" i="1"/>
  <c r="H110" i="1"/>
  <c r="J109" i="1"/>
  <c r="J110" i="1"/>
  <c r="H111" i="1"/>
  <c r="H112" i="1"/>
  <c r="J111" i="1"/>
  <c r="J112" i="1"/>
  <c r="H113" i="1"/>
  <c r="H114" i="1"/>
  <c r="J113" i="1"/>
  <c r="J114" i="1"/>
  <c r="H115" i="1"/>
  <c r="H116" i="1"/>
  <c r="J115" i="1"/>
  <c r="J116" i="1"/>
  <c r="H109" i="1"/>
  <c r="I142" i="1" l="1"/>
  <c r="H142" i="1"/>
  <c r="H139" i="1"/>
  <c r="J142" i="1"/>
  <c r="J139" i="1"/>
  <c r="I13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L99" i="1" l="1"/>
  <c r="L101" i="1" s="1"/>
  <c r="I99" i="1"/>
  <c r="I101" i="1" s="1"/>
</calcChain>
</file>

<file path=xl/sharedStrings.xml><?xml version="1.0" encoding="utf-8"?>
<sst xmlns="http://schemas.openxmlformats.org/spreadsheetml/2006/main" count="650" uniqueCount="80">
  <si>
    <t>Temp</t>
  </si>
  <si>
    <t>Covariate</t>
  </si>
  <si>
    <t>Strata</t>
  </si>
  <si>
    <t>Noise</t>
  </si>
  <si>
    <t>Season</t>
  </si>
  <si>
    <t>Scenario</t>
  </si>
  <si>
    <t>VAST Estimate</t>
  </si>
  <si>
    <t>Stratified Mean</t>
  </si>
  <si>
    <t>constant</t>
  </si>
  <si>
    <t>no cov</t>
  </si>
  <si>
    <t>all</t>
  </si>
  <si>
    <t xml:space="preserve">no </t>
  </si>
  <si>
    <t>spring</t>
  </si>
  <si>
    <t>Constant Population</t>
  </si>
  <si>
    <t>yes</t>
  </si>
  <si>
    <t>w/ cov</t>
  </si>
  <si>
    <t>similar results between settings</t>
  </si>
  <si>
    <t>fall</t>
  </si>
  <si>
    <t>VAST a bit worse in this fall with new settings</t>
  </si>
  <si>
    <t>reduced</t>
  </si>
  <si>
    <t>New settings similar in spring, worse in fall</t>
  </si>
  <si>
    <t>New settings worse in all fall here</t>
  </si>
  <si>
    <t>New settings much worse in this specific case</t>
  </si>
  <si>
    <t>increasing</t>
  </si>
  <si>
    <t>Generally similar between settings</t>
  </si>
  <si>
    <t>New settings even worse than already bad result</t>
  </si>
  <si>
    <t>VAST new settings much worse in spring here, especially with noise and covariates???</t>
  </si>
  <si>
    <t>L_epsilon2=0 here</t>
  </si>
  <si>
    <t>L_epsilon2=/=0 here</t>
  </si>
  <si>
    <t>why just one??</t>
  </si>
  <si>
    <t>Decreasing Population</t>
  </si>
  <si>
    <t>similar in spring with new settings</t>
  </si>
  <si>
    <t>Adding covariates not quite as impactful with new settings</t>
  </si>
  <si>
    <t>For both seasons…</t>
  </si>
  <si>
    <t>VAST without covs worse with new settings (big peaks in the fall)</t>
  </si>
  <si>
    <t>w/ cov, similar with new settings</t>
  </si>
  <si>
    <t>Similar with new settings in spring</t>
  </si>
  <si>
    <t>Adding covariates not quite as impactful in fall with new settings</t>
  </si>
  <si>
    <t>without cov worse with new settings in sprin gwith noise  especially early in time series</t>
  </si>
  <si>
    <t>adding covariates similar, though</t>
  </si>
  <si>
    <t>without cov worse with new settings in fall, especially early in time series</t>
  </si>
  <si>
    <t>Increasing Population</t>
  </si>
  <si>
    <t>without covariates with new settings completely misses a quick spike in population (see images)</t>
  </si>
  <si>
    <t>With covariates adjusts for it</t>
  </si>
  <si>
    <t>stratified mean with noise has same effect which makes me think something is strange.</t>
  </si>
  <si>
    <t>should I redo bolded 4???</t>
  </si>
  <si>
    <t>exclude strata below is fine so should redo some of these</t>
  </si>
  <si>
    <t>similar in spring and fall with new settings</t>
  </si>
  <si>
    <t>much worse with new settings in fall, failing to converge on one</t>
  </si>
  <si>
    <t>again worse in fall with new settings with one failing to converage with covariates</t>
  </si>
  <si>
    <t>New settings generally similar in spring but typically worse in fall</t>
  </si>
  <si>
    <t>Old value</t>
  </si>
  <si>
    <t>New settings better?</t>
  </si>
  <si>
    <t>Total better:</t>
  </si>
  <si>
    <t>VAST better than SM?</t>
  </si>
  <si>
    <t>% better</t>
  </si>
  <si>
    <t>Increase temp error / Constant Temp Error</t>
  </si>
  <si>
    <t>VAST A no cov</t>
  </si>
  <si>
    <t>VAST B no cov</t>
  </si>
  <si>
    <t>VAST A cov</t>
  </si>
  <si>
    <t>VAST B cov</t>
  </si>
  <si>
    <t>SM</t>
  </si>
  <si>
    <t>ConPop</t>
  </si>
  <si>
    <t>DecPop</t>
  </si>
  <si>
    <t>IncPop</t>
  </si>
  <si>
    <t>averages</t>
  </si>
  <si>
    <t>nocov</t>
  </si>
  <si>
    <t>with cov</t>
  </si>
  <si>
    <t>w cov better?</t>
  </si>
  <si>
    <t>Total better</t>
  </si>
  <si>
    <t>copied from earlier version of workbook</t>
  </si>
  <si>
    <t>mean error without cov</t>
  </si>
  <si>
    <t>mean error with cov</t>
  </si>
  <si>
    <t>mean error SM</t>
  </si>
  <si>
    <t>N</t>
  </si>
  <si>
    <t>&gt;=1 VAST &gt; SM?</t>
  </si>
  <si>
    <t>median values</t>
  </si>
  <si>
    <t>median</t>
  </si>
  <si>
    <t>median of all values</t>
  </si>
  <si>
    <t>VAST (with and without)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</si>
</sst>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"/>
  <sheetViews>
    <sheetView tabSelected="1" topLeftCell="A87" zoomScaleNormal="100" workbookViewId="0">
      <selection activeCell="B118" sqref="B118:E122"/>
    </sheetView>
  </sheetViews>
  <sheetFormatPr defaultRowHeight="15" x14ac:dyDescent="0.25"/>
  <cols>
    <col min="2" max="2" width="20.5703125" customWidth="1"/>
    <col min="6" max="6" width="21.5703125" customWidth="1"/>
    <col min="7" max="9" width="18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</v>
      </c>
      <c r="I1" t="s">
        <v>52</v>
      </c>
      <c r="J1" t="s">
        <v>7</v>
      </c>
      <c r="L1" t="s">
        <v>54</v>
      </c>
      <c r="N1" t="s">
        <v>75</v>
      </c>
    </row>
    <row r="2" spans="1:16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0.13</v>
      </c>
      <c r="H2">
        <v>0.11</v>
      </c>
      <c r="I2">
        <f t="shared" ref="I2:I33" si="0">IF(G2&lt;=H2,1,0)</f>
        <v>0</v>
      </c>
      <c r="J2">
        <v>0.21</v>
      </c>
      <c r="K2">
        <v>0.21</v>
      </c>
      <c r="L2">
        <f t="shared" ref="L2:L33" si="1">IF(MIN(G2:H2)&lt;=MIN(J2:K2),1,0)</f>
        <v>1</v>
      </c>
      <c r="N2">
        <f>IF(OR(G2&gt;J2,H2&gt;J2,G4&gt;J2,H4&gt;J2),1,0)</f>
        <v>0</v>
      </c>
    </row>
    <row r="3" spans="1:16" x14ac:dyDescent="0.25">
      <c r="A3" t="s">
        <v>8</v>
      </c>
      <c r="B3" t="s">
        <v>9</v>
      </c>
      <c r="C3" t="s">
        <v>10</v>
      </c>
      <c r="D3" t="s">
        <v>14</v>
      </c>
      <c r="E3" t="s">
        <v>12</v>
      </c>
      <c r="F3" t="s">
        <v>13</v>
      </c>
      <c r="G3">
        <v>0.14000000000000001</v>
      </c>
      <c r="H3">
        <v>0.16</v>
      </c>
      <c r="I3">
        <f t="shared" si="0"/>
        <v>1</v>
      </c>
      <c r="J3">
        <v>0.28000000000000003</v>
      </c>
      <c r="K3">
        <v>0.25</v>
      </c>
      <c r="L3">
        <f t="shared" si="1"/>
        <v>1</v>
      </c>
      <c r="N3">
        <f>IF(OR(G3&gt;J3,H3&gt;J3,G5&gt;J3,H5&gt;J3),1,0)</f>
        <v>0</v>
      </c>
    </row>
    <row r="4" spans="1:16" x14ac:dyDescent="0.25">
      <c r="A4" t="s">
        <v>8</v>
      </c>
      <c r="B4" t="s">
        <v>15</v>
      </c>
      <c r="C4" t="s">
        <v>10</v>
      </c>
      <c r="D4" t="s">
        <v>11</v>
      </c>
      <c r="E4" t="s">
        <v>12</v>
      </c>
      <c r="F4" t="s">
        <v>13</v>
      </c>
      <c r="G4">
        <v>7.0000000000000007E-2</v>
      </c>
      <c r="H4">
        <v>7.0000000000000007E-2</v>
      </c>
      <c r="I4">
        <f t="shared" si="0"/>
        <v>1</v>
      </c>
      <c r="J4">
        <v>0.21</v>
      </c>
      <c r="K4">
        <v>0.21</v>
      </c>
      <c r="L4">
        <f t="shared" si="1"/>
        <v>1</v>
      </c>
    </row>
    <row r="5" spans="1:16" x14ac:dyDescent="0.25">
      <c r="A5" t="s">
        <v>8</v>
      </c>
      <c r="B5" t="s">
        <v>15</v>
      </c>
      <c r="C5" t="s">
        <v>10</v>
      </c>
      <c r="D5" t="s">
        <v>14</v>
      </c>
      <c r="E5" t="s">
        <v>12</v>
      </c>
      <c r="F5" t="s">
        <v>13</v>
      </c>
      <c r="G5">
        <v>0.08</v>
      </c>
      <c r="H5">
        <v>0.08</v>
      </c>
      <c r="I5">
        <f t="shared" si="0"/>
        <v>1</v>
      </c>
      <c r="J5">
        <v>0.28000000000000003</v>
      </c>
      <c r="K5">
        <v>0.25</v>
      </c>
      <c r="L5">
        <f t="shared" si="1"/>
        <v>1</v>
      </c>
      <c r="P5" t="s">
        <v>16</v>
      </c>
    </row>
    <row r="6" spans="1:16" x14ac:dyDescent="0.25">
      <c r="A6" t="s">
        <v>8</v>
      </c>
      <c r="B6" t="s">
        <v>9</v>
      </c>
      <c r="C6" t="s">
        <v>10</v>
      </c>
      <c r="D6" t="s">
        <v>11</v>
      </c>
      <c r="E6" t="s">
        <v>17</v>
      </c>
      <c r="F6" t="s">
        <v>13</v>
      </c>
      <c r="G6">
        <v>0.63</v>
      </c>
      <c r="H6">
        <v>0.68</v>
      </c>
      <c r="I6">
        <f t="shared" si="0"/>
        <v>1</v>
      </c>
      <c r="J6">
        <v>0.32</v>
      </c>
      <c r="K6">
        <v>0.32</v>
      </c>
      <c r="L6">
        <f t="shared" si="1"/>
        <v>0</v>
      </c>
      <c r="N6">
        <f>IF(OR(G6&gt;J6,H6&gt;J6,G8&gt;J6,H8&gt;J6),1,0)</f>
        <v>1</v>
      </c>
    </row>
    <row r="7" spans="1:16" x14ac:dyDescent="0.25">
      <c r="A7" t="s">
        <v>8</v>
      </c>
      <c r="B7" t="s">
        <v>9</v>
      </c>
      <c r="C7" t="s">
        <v>10</v>
      </c>
      <c r="D7" t="s">
        <v>14</v>
      </c>
      <c r="E7" t="s">
        <v>17</v>
      </c>
      <c r="F7" t="s">
        <v>13</v>
      </c>
      <c r="G7">
        <v>0.8</v>
      </c>
      <c r="H7">
        <v>0.77</v>
      </c>
      <c r="I7">
        <f t="shared" si="0"/>
        <v>0</v>
      </c>
      <c r="J7">
        <v>0.32</v>
      </c>
      <c r="K7">
        <v>0.31</v>
      </c>
      <c r="L7">
        <f t="shared" si="1"/>
        <v>0</v>
      </c>
      <c r="N7">
        <f>IF(OR(G7&gt;J7,H7&gt;J7,G9&gt;J7,H9&gt;J7),1,0)</f>
        <v>1</v>
      </c>
    </row>
    <row r="8" spans="1:16" x14ac:dyDescent="0.25">
      <c r="A8" t="s">
        <v>8</v>
      </c>
      <c r="B8" t="s">
        <v>15</v>
      </c>
      <c r="C8" t="s">
        <v>10</v>
      </c>
      <c r="D8" t="s">
        <v>11</v>
      </c>
      <c r="E8" t="s">
        <v>17</v>
      </c>
      <c r="F8" t="s">
        <v>13</v>
      </c>
      <c r="G8">
        <v>0.14000000000000001</v>
      </c>
      <c r="H8">
        <v>0.08</v>
      </c>
      <c r="I8">
        <f t="shared" si="0"/>
        <v>0</v>
      </c>
      <c r="J8">
        <v>0.32</v>
      </c>
      <c r="K8">
        <v>0.32</v>
      </c>
      <c r="L8">
        <f t="shared" si="1"/>
        <v>1</v>
      </c>
      <c r="P8" t="s">
        <v>18</v>
      </c>
    </row>
    <row r="9" spans="1:16" x14ac:dyDescent="0.25">
      <c r="A9" t="s">
        <v>8</v>
      </c>
      <c r="B9" t="s">
        <v>15</v>
      </c>
      <c r="C9" t="s">
        <v>10</v>
      </c>
      <c r="D9" t="s">
        <v>14</v>
      </c>
      <c r="E9" t="s">
        <v>17</v>
      </c>
      <c r="F9" t="s">
        <v>13</v>
      </c>
      <c r="G9">
        <v>0.17</v>
      </c>
      <c r="H9">
        <v>0.11</v>
      </c>
      <c r="I9">
        <f t="shared" si="0"/>
        <v>0</v>
      </c>
      <c r="J9">
        <v>0.32</v>
      </c>
      <c r="K9">
        <v>0.31</v>
      </c>
      <c r="L9">
        <f t="shared" si="1"/>
        <v>1</v>
      </c>
    </row>
    <row r="10" spans="1:16" x14ac:dyDescent="0.25">
      <c r="A10" t="s">
        <v>8</v>
      </c>
      <c r="B10" t="s">
        <v>9</v>
      </c>
      <c r="C10" t="s">
        <v>19</v>
      </c>
      <c r="D10" t="s">
        <v>11</v>
      </c>
      <c r="E10" t="s">
        <v>12</v>
      </c>
      <c r="F10" t="s">
        <v>13</v>
      </c>
      <c r="G10">
        <v>0.24</v>
      </c>
      <c r="H10">
        <v>0.19</v>
      </c>
      <c r="I10">
        <f t="shared" si="0"/>
        <v>0</v>
      </c>
      <c r="J10">
        <v>0.27</v>
      </c>
      <c r="K10">
        <v>0.27</v>
      </c>
      <c r="L10">
        <f t="shared" si="1"/>
        <v>1</v>
      </c>
      <c r="N10">
        <f>IF(OR(G10&gt;J10,H10&gt;J10,G12&gt;J10,H12&gt;J10),1,0)</f>
        <v>0</v>
      </c>
    </row>
    <row r="11" spans="1:16" x14ac:dyDescent="0.25">
      <c r="A11" t="s">
        <v>8</v>
      </c>
      <c r="B11" t="s">
        <v>9</v>
      </c>
      <c r="C11" t="s">
        <v>19</v>
      </c>
      <c r="D11" t="s">
        <v>14</v>
      </c>
      <c r="E11" t="s">
        <v>12</v>
      </c>
      <c r="F11" t="s">
        <v>13</v>
      </c>
      <c r="G11">
        <v>0.16</v>
      </c>
      <c r="H11">
        <v>0.15</v>
      </c>
      <c r="I11">
        <f t="shared" si="0"/>
        <v>0</v>
      </c>
      <c r="J11">
        <v>0.22</v>
      </c>
      <c r="K11">
        <v>0.26</v>
      </c>
      <c r="L11">
        <f t="shared" si="1"/>
        <v>1</v>
      </c>
      <c r="N11">
        <f>IF(OR(G11&gt;J11,H11&gt;J11,G13&gt;J11,H13&gt;J11),1,0)</f>
        <v>0</v>
      </c>
      <c r="P11" t="s">
        <v>20</v>
      </c>
    </row>
    <row r="12" spans="1:16" x14ac:dyDescent="0.25">
      <c r="A12" t="s">
        <v>8</v>
      </c>
      <c r="B12" t="s">
        <v>15</v>
      </c>
      <c r="C12" t="s">
        <v>19</v>
      </c>
      <c r="D12" t="s">
        <v>11</v>
      </c>
      <c r="E12" t="s">
        <v>12</v>
      </c>
      <c r="F12" t="s">
        <v>13</v>
      </c>
      <c r="G12">
        <v>0.19</v>
      </c>
      <c r="H12">
        <v>0.19</v>
      </c>
      <c r="I12">
        <f t="shared" si="0"/>
        <v>1</v>
      </c>
      <c r="J12">
        <v>0.27</v>
      </c>
      <c r="K12">
        <v>0.27</v>
      </c>
      <c r="L12">
        <f t="shared" si="1"/>
        <v>1</v>
      </c>
    </row>
    <row r="13" spans="1:16" x14ac:dyDescent="0.25">
      <c r="A13" t="s">
        <v>8</v>
      </c>
      <c r="B13" t="s">
        <v>15</v>
      </c>
      <c r="C13" t="s">
        <v>19</v>
      </c>
      <c r="D13" t="s">
        <v>14</v>
      </c>
      <c r="E13" t="s">
        <v>12</v>
      </c>
      <c r="F13" t="s">
        <v>13</v>
      </c>
      <c r="G13">
        <v>0.12</v>
      </c>
      <c r="H13">
        <v>0.14000000000000001</v>
      </c>
      <c r="I13">
        <f t="shared" si="0"/>
        <v>1</v>
      </c>
      <c r="J13">
        <v>0.22</v>
      </c>
      <c r="K13">
        <v>0.26</v>
      </c>
      <c r="L13">
        <f t="shared" si="1"/>
        <v>1</v>
      </c>
    </row>
    <row r="14" spans="1:16" x14ac:dyDescent="0.25">
      <c r="A14" t="s">
        <v>8</v>
      </c>
      <c r="B14" t="s">
        <v>9</v>
      </c>
      <c r="C14" t="s">
        <v>19</v>
      </c>
      <c r="D14" t="s">
        <v>11</v>
      </c>
      <c r="E14" t="s">
        <v>17</v>
      </c>
      <c r="F14" t="s">
        <v>13</v>
      </c>
      <c r="G14">
        <v>0.3</v>
      </c>
      <c r="H14">
        <v>0.25</v>
      </c>
      <c r="I14">
        <f t="shared" si="0"/>
        <v>0</v>
      </c>
      <c r="J14">
        <v>0.47</v>
      </c>
      <c r="K14">
        <v>0.47</v>
      </c>
      <c r="L14">
        <f t="shared" si="1"/>
        <v>1</v>
      </c>
      <c r="N14">
        <f>IF(OR(G14&gt;J14,H14&gt;J14,G16&gt;J14,H16&gt;J14),1,0)</f>
        <v>0</v>
      </c>
      <c r="P14" t="s">
        <v>21</v>
      </c>
    </row>
    <row r="15" spans="1:16" x14ac:dyDescent="0.25">
      <c r="A15" t="s">
        <v>8</v>
      </c>
      <c r="B15" t="s">
        <v>9</v>
      </c>
      <c r="C15" t="s">
        <v>19</v>
      </c>
      <c r="D15" t="s">
        <v>14</v>
      </c>
      <c r="E15" t="s">
        <v>17</v>
      </c>
      <c r="F15" t="s">
        <v>13</v>
      </c>
      <c r="G15">
        <v>0.78</v>
      </c>
      <c r="H15">
        <v>0.36</v>
      </c>
      <c r="I15">
        <f t="shared" si="0"/>
        <v>0</v>
      </c>
      <c r="J15">
        <v>0.44</v>
      </c>
      <c r="K15">
        <v>0.49</v>
      </c>
      <c r="L15">
        <f t="shared" si="1"/>
        <v>1</v>
      </c>
      <c r="N15">
        <f>IF(OR(G15&gt;J15,H15&gt;J15,G17&gt;J15,H17&gt;J15),1,0)</f>
        <v>1</v>
      </c>
      <c r="P15" t="s">
        <v>22</v>
      </c>
    </row>
    <row r="16" spans="1:16" x14ac:dyDescent="0.25">
      <c r="A16" t="s">
        <v>8</v>
      </c>
      <c r="B16" t="s">
        <v>15</v>
      </c>
      <c r="C16" t="s">
        <v>19</v>
      </c>
      <c r="D16" t="s">
        <v>11</v>
      </c>
      <c r="E16" t="s">
        <v>17</v>
      </c>
      <c r="F16" t="s">
        <v>13</v>
      </c>
      <c r="G16">
        <v>0.22</v>
      </c>
      <c r="H16">
        <v>0.19</v>
      </c>
      <c r="I16">
        <f t="shared" si="0"/>
        <v>0</v>
      </c>
      <c r="J16">
        <v>0.47</v>
      </c>
      <c r="K16">
        <v>0.47</v>
      </c>
      <c r="L16">
        <f t="shared" si="1"/>
        <v>1</v>
      </c>
    </row>
    <row r="17" spans="1:18" x14ac:dyDescent="0.25">
      <c r="A17" t="s">
        <v>8</v>
      </c>
      <c r="B17" t="s">
        <v>15</v>
      </c>
      <c r="C17" t="s">
        <v>19</v>
      </c>
      <c r="D17" t="s">
        <v>14</v>
      </c>
      <c r="E17" t="s">
        <v>17</v>
      </c>
      <c r="F17" t="s">
        <v>13</v>
      </c>
      <c r="G17">
        <v>0.24</v>
      </c>
      <c r="H17">
        <v>0.17</v>
      </c>
      <c r="I17">
        <f t="shared" si="0"/>
        <v>0</v>
      </c>
      <c r="J17">
        <v>0.44</v>
      </c>
      <c r="K17">
        <v>0.49</v>
      </c>
      <c r="L17">
        <f t="shared" si="1"/>
        <v>1</v>
      </c>
    </row>
    <row r="18" spans="1:18" x14ac:dyDescent="0.25">
      <c r="A18" t="s">
        <v>23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>
        <v>0.14000000000000001</v>
      </c>
      <c r="H18">
        <v>0.11</v>
      </c>
      <c r="I18">
        <f t="shared" si="0"/>
        <v>0</v>
      </c>
      <c r="J18">
        <v>0.28000000000000003</v>
      </c>
      <c r="K18">
        <v>0.28000000000000003</v>
      </c>
      <c r="L18">
        <f t="shared" si="1"/>
        <v>1</v>
      </c>
      <c r="N18">
        <f>IF(OR(G18&gt;J18,H18&gt;J18,G20&gt;J18,H20&gt;J18),1,0)</f>
        <v>0</v>
      </c>
    </row>
    <row r="19" spans="1:18" x14ac:dyDescent="0.25">
      <c r="A19" t="s">
        <v>23</v>
      </c>
      <c r="B19" t="s">
        <v>9</v>
      </c>
      <c r="C19" t="s">
        <v>10</v>
      </c>
      <c r="D19" t="s">
        <v>14</v>
      </c>
      <c r="E19" t="s">
        <v>12</v>
      </c>
      <c r="F19" t="s">
        <v>13</v>
      </c>
      <c r="G19">
        <v>0.18</v>
      </c>
      <c r="H19">
        <v>0.15</v>
      </c>
      <c r="I19">
        <f t="shared" si="0"/>
        <v>0</v>
      </c>
      <c r="J19">
        <v>0.3</v>
      </c>
      <c r="K19">
        <v>0.28000000000000003</v>
      </c>
      <c r="L19">
        <f t="shared" si="1"/>
        <v>1</v>
      </c>
      <c r="N19">
        <f>IF(OR(G19&gt;J19,H19&gt;J19,G21&gt;J19,H21&gt;J19),1,0)</f>
        <v>0</v>
      </c>
    </row>
    <row r="20" spans="1:18" x14ac:dyDescent="0.25">
      <c r="A20" t="s">
        <v>23</v>
      </c>
      <c r="B20" t="s">
        <v>15</v>
      </c>
      <c r="C20" t="s">
        <v>10</v>
      </c>
      <c r="D20" t="s">
        <v>11</v>
      </c>
      <c r="E20" t="s">
        <v>12</v>
      </c>
      <c r="F20" t="s">
        <v>13</v>
      </c>
      <c r="G20">
        <v>0.05</v>
      </c>
      <c r="H20">
        <v>0.06</v>
      </c>
      <c r="I20">
        <f t="shared" si="0"/>
        <v>1</v>
      </c>
      <c r="J20">
        <v>0.28000000000000003</v>
      </c>
      <c r="K20">
        <v>0.28000000000000003</v>
      </c>
      <c r="L20">
        <f t="shared" si="1"/>
        <v>1</v>
      </c>
      <c r="P20" t="s">
        <v>24</v>
      </c>
    </row>
    <row r="21" spans="1:18" x14ac:dyDescent="0.25">
      <c r="A21" t="s">
        <v>23</v>
      </c>
      <c r="B21" t="s">
        <v>15</v>
      </c>
      <c r="C21" t="s">
        <v>10</v>
      </c>
      <c r="D21" t="s">
        <v>14</v>
      </c>
      <c r="E21" t="s">
        <v>12</v>
      </c>
      <c r="F21" t="s">
        <v>13</v>
      </c>
      <c r="G21">
        <v>0.1</v>
      </c>
      <c r="H21">
        <v>0.12</v>
      </c>
      <c r="I21">
        <f t="shared" si="0"/>
        <v>1</v>
      </c>
      <c r="J21">
        <v>0.3</v>
      </c>
      <c r="K21">
        <v>0.28000000000000003</v>
      </c>
      <c r="L21">
        <f t="shared" si="1"/>
        <v>1</v>
      </c>
    </row>
    <row r="22" spans="1:18" x14ac:dyDescent="0.25">
      <c r="A22" t="s">
        <v>23</v>
      </c>
      <c r="B22" t="s">
        <v>9</v>
      </c>
      <c r="C22" t="s">
        <v>10</v>
      </c>
      <c r="D22" t="s">
        <v>11</v>
      </c>
      <c r="E22" t="s">
        <v>17</v>
      </c>
      <c r="F22" t="s">
        <v>13</v>
      </c>
      <c r="G22">
        <v>1.46</v>
      </c>
      <c r="H22">
        <v>1.26</v>
      </c>
      <c r="I22">
        <f t="shared" si="0"/>
        <v>0</v>
      </c>
      <c r="J22">
        <v>0.51</v>
      </c>
      <c r="K22">
        <v>0.51</v>
      </c>
      <c r="L22">
        <f t="shared" si="1"/>
        <v>0</v>
      </c>
      <c r="N22">
        <f>IF(OR(G22&gt;J22,H22&gt;J22,G24&gt;J22,H24&gt;J22),1,0)</f>
        <v>1</v>
      </c>
      <c r="P22" t="s">
        <v>25</v>
      </c>
    </row>
    <row r="23" spans="1:18" x14ac:dyDescent="0.25">
      <c r="A23" t="s">
        <v>23</v>
      </c>
      <c r="B23" t="s">
        <v>9</v>
      </c>
      <c r="C23" t="s">
        <v>10</v>
      </c>
      <c r="D23" t="s">
        <v>14</v>
      </c>
      <c r="E23" t="s">
        <v>17</v>
      </c>
      <c r="F23" t="s">
        <v>13</v>
      </c>
      <c r="G23">
        <v>1.4</v>
      </c>
      <c r="H23">
        <v>1.38</v>
      </c>
      <c r="I23">
        <f t="shared" si="0"/>
        <v>0</v>
      </c>
      <c r="J23">
        <v>0.53</v>
      </c>
      <c r="K23">
        <v>0.5</v>
      </c>
      <c r="L23">
        <f t="shared" si="1"/>
        <v>0</v>
      </c>
      <c r="N23">
        <f>IF(OR(G23&gt;J23,H23&gt;J23,G25&gt;J23,H25&gt;J23),1,0)</f>
        <v>1</v>
      </c>
    </row>
    <row r="24" spans="1:18" x14ac:dyDescent="0.25">
      <c r="A24" t="s">
        <v>23</v>
      </c>
      <c r="B24" t="s">
        <v>15</v>
      </c>
      <c r="C24" t="s">
        <v>10</v>
      </c>
      <c r="D24" t="s">
        <v>11</v>
      </c>
      <c r="E24" t="s">
        <v>17</v>
      </c>
      <c r="F24" t="s">
        <v>13</v>
      </c>
      <c r="G24">
        <v>0.21</v>
      </c>
      <c r="H24">
        <v>0.23</v>
      </c>
      <c r="I24">
        <f t="shared" si="0"/>
        <v>1</v>
      </c>
      <c r="J24">
        <v>0.51</v>
      </c>
      <c r="K24">
        <v>0.51</v>
      </c>
      <c r="L24">
        <f t="shared" si="1"/>
        <v>1</v>
      </c>
    </row>
    <row r="25" spans="1:18" x14ac:dyDescent="0.25">
      <c r="A25" t="s">
        <v>23</v>
      </c>
      <c r="B25" t="s">
        <v>15</v>
      </c>
      <c r="C25" t="s">
        <v>10</v>
      </c>
      <c r="D25" t="s">
        <v>14</v>
      </c>
      <c r="E25" t="s">
        <v>17</v>
      </c>
      <c r="F25" t="s">
        <v>13</v>
      </c>
      <c r="G25">
        <v>0.3</v>
      </c>
      <c r="H25">
        <v>0.28000000000000003</v>
      </c>
      <c r="I25">
        <f t="shared" si="0"/>
        <v>0</v>
      </c>
      <c r="J25">
        <v>0.53</v>
      </c>
      <c r="K25">
        <v>0.5</v>
      </c>
      <c r="L25">
        <f t="shared" si="1"/>
        <v>1</v>
      </c>
    </row>
    <row r="26" spans="1:18" x14ac:dyDescent="0.25">
      <c r="A26" t="s">
        <v>23</v>
      </c>
      <c r="B26" t="s">
        <v>9</v>
      </c>
      <c r="C26" t="s">
        <v>19</v>
      </c>
      <c r="D26" t="s">
        <v>11</v>
      </c>
      <c r="E26" t="s">
        <v>12</v>
      </c>
      <c r="F26" t="s">
        <v>13</v>
      </c>
      <c r="G26">
        <v>0.23</v>
      </c>
      <c r="H26">
        <v>0.17</v>
      </c>
      <c r="I26">
        <f t="shared" si="0"/>
        <v>0</v>
      </c>
      <c r="J26">
        <v>0.31</v>
      </c>
      <c r="K26">
        <v>0.31</v>
      </c>
      <c r="L26">
        <f t="shared" si="1"/>
        <v>1</v>
      </c>
      <c r="N26">
        <f>IF(OR(G26&gt;J26,H26&gt;J26,G28&gt;J26,H28&gt;J26),1,0)</f>
        <v>0</v>
      </c>
    </row>
    <row r="27" spans="1:18" x14ac:dyDescent="0.25">
      <c r="A27" t="s">
        <v>23</v>
      </c>
      <c r="B27" t="s">
        <v>9</v>
      </c>
      <c r="C27" t="s">
        <v>19</v>
      </c>
      <c r="D27" t="s">
        <v>14</v>
      </c>
      <c r="E27" t="s">
        <v>12</v>
      </c>
      <c r="F27" t="s">
        <v>13</v>
      </c>
      <c r="G27">
        <v>0.25</v>
      </c>
      <c r="H27">
        <v>0.19</v>
      </c>
      <c r="I27">
        <f t="shared" si="0"/>
        <v>0</v>
      </c>
      <c r="J27">
        <v>0.3</v>
      </c>
      <c r="K27">
        <v>0.28999999999999998</v>
      </c>
      <c r="L27">
        <f t="shared" si="1"/>
        <v>1</v>
      </c>
      <c r="N27">
        <f>IF(OR(G27&gt;J27,H27&gt;J27,G29&gt;J27,H29&gt;J27),1,0)</f>
        <v>1</v>
      </c>
    </row>
    <row r="28" spans="1:18" x14ac:dyDescent="0.25">
      <c r="A28" t="s">
        <v>23</v>
      </c>
      <c r="B28" t="s">
        <v>15</v>
      </c>
      <c r="C28" t="s">
        <v>19</v>
      </c>
      <c r="D28" t="s">
        <v>11</v>
      </c>
      <c r="E28" t="s">
        <v>12</v>
      </c>
      <c r="F28" t="s">
        <v>13</v>
      </c>
      <c r="G28">
        <v>0.17</v>
      </c>
      <c r="H28">
        <v>0.17</v>
      </c>
      <c r="I28">
        <f t="shared" si="0"/>
        <v>1</v>
      </c>
      <c r="J28">
        <v>0.31</v>
      </c>
      <c r="K28">
        <v>0.31</v>
      </c>
      <c r="L28">
        <f t="shared" si="1"/>
        <v>1</v>
      </c>
    </row>
    <row r="29" spans="1:18" x14ac:dyDescent="0.25">
      <c r="A29" t="s">
        <v>23</v>
      </c>
      <c r="B29" t="s">
        <v>15</v>
      </c>
      <c r="C29" t="s">
        <v>19</v>
      </c>
      <c r="D29" t="s">
        <v>14</v>
      </c>
      <c r="E29" t="s">
        <v>12</v>
      </c>
      <c r="F29" t="s">
        <v>13</v>
      </c>
      <c r="G29">
        <v>0.62</v>
      </c>
      <c r="H29">
        <v>0.15</v>
      </c>
      <c r="I29">
        <f t="shared" si="0"/>
        <v>0</v>
      </c>
      <c r="J29">
        <v>0.3</v>
      </c>
      <c r="K29">
        <v>0.28999999999999998</v>
      </c>
      <c r="L29">
        <f t="shared" si="1"/>
        <v>1</v>
      </c>
      <c r="P29" t="s">
        <v>26</v>
      </c>
    </row>
    <row r="30" spans="1:18" x14ac:dyDescent="0.25">
      <c r="A30" t="s">
        <v>23</v>
      </c>
      <c r="B30" t="s">
        <v>9</v>
      </c>
      <c r="C30" t="s">
        <v>19</v>
      </c>
      <c r="D30" t="s">
        <v>11</v>
      </c>
      <c r="E30" t="s">
        <v>17</v>
      </c>
      <c r="F30" t="s">
        <v>13</v>
      </c>
      <c r="G30">
        <v>2.2200000000000002</v>
      </c>
      <c r="H30">
        <v>0.75</v>
      </c>
      <c r="I30">
        <f t="shared" si="0"/>
        <v>0</v>
      </c>
      <c r="J30">
        <v>0.64</v>
      </c>
      <c r="K30">
        <v>0.64</v>
      </c>
      <c r="L30">
        <f t="shared" si="1"/>
        <v>0</v>
      </c>
      <c r="N30">
        <f>IF(OR(G30&gt;J30,H30&gt;J30,G32&gt;J30,H32&gt;J30),1,0)</f>
        <v>1</v>
      </c>
      <c r="P30" t="s">
        <v>27</v>
      </c>
    </row>
    <row r="31" spans="1:18" x14ac:dyDescent="0.25">
      <c r="A31" t="s">
        <v>23</v>
      </c>
      <c r="B31" t="s">
        <v>9</v>
      </c>
      <c r="C31" t="s">
        <v>19</v>
      </c>
      <c r="D31" t="s">
        <v>14</v>
      </c>
      <c r="E31" t="s">
        <v>17</v>
      </c>
      <c r="F31" t="s">
        <v>13</v>
      </c>
      <c r="G31">
        <v>1.75</v>
      </c>
      <c r="H31">
        <v>0.89</v>
      </c>
      <c r="I31">
        <f t="shared" si="0"/>
        <v>0</v>
      </c>
      <c r="J31">
        <v>0.59</v>
      </c>
      <c r="K31">
        <v>0.66</v>
      </c>
      <c r="L31">
        <f t="shared" si="1"/>
        <v>0</v>
      </c>
      <c r="N31">
        <f>IF(OR(G31&gt;J31,H31&gt;J31,G33&gt;J31,H33&gt;J31),1,0)</f>
        <v>1</v>
      </c>
      <c r="P31" t="s">
        <v>28</v>
      </c>
      <c r="R31" t="s">
        <v>29</v>
      </c>
    </row>
    <row r="32" spans="1:18" x14ac:dyDescent="0.25">
      <c r="A32" t="s">
        <v>23</v>
      </c>
      <c r="B32" t="s">
        <v>15</v>
      </c>
      <c r="C32" t="s">
        <v>19</v>
      </c>
      <c r="D32" t="s">
        <v>11</v>
      </c>
      <c r="E32" t="s">
        <v>17</v>
      </c>
      <c r="F32" t="s">
        <v>13</v>
      </c>
      <c r="G32">
        <v>0.24</v>
      </c>
      <c r="H32">
        <v>0.2</v>
      </c>
      <c r="I32">
        <f t="shared" si="0"/>
        <v>0</v>
      </c>
      <c r="J32">
        <v>0.64</v>
      </c>
      <c r="K32">
        <v>0.64</v>
      </c>
      <c r="L32">
        <f t="shared" si="1"/>
        <v>1</v>
      </c>
    </row>
    <row r="33" spans="1:16" x14ac:dyDescent="0.25">
      <c r="A33" t="s">
        <v>23</v>
      </c>
      <c r="B33" t="s">
        <v>15</v>
      </c>
      <c r="C33" t="s">
        <v>19</v>
      </c>
      <c r="D33" t="s">
        <v>14</v>
      </c>
      <c r="E33" t="s">
        <v>17</v>
      </c>
      <c r="F33" t="s">
        <v>13</v>
      </c>
      <c r="G33">
        <v>0.59</v>
      </c>
      <c r="H33">
        <v>0.13</v>
      </c>
      <c r="I33">
        <f t="shared" si="0"/>
        <v>0</v>
      </c>
      <c r="J33">
        <v>0.59</v>
      </c>
      <c r="K33">
        <v>0.66</v>
      </c>
      <c r="L33">
        <f t="shared" si="1"/>
        <v>1</v>
      </c>
      <c r="P33" t="s">
        <v>26</v>
      </c>
    </row>
    <row r="34" spans="1:16" x14ac:dyDescent="0.25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30</v>
      </c>
      <c r="G34">
        <v>0.11</v>
      </c>
      <c r="H34">
        <v>0.08</v>
      </c>
      <c r="I34">
        <f t="shared" ref="I34:I65" si="2">IF(G34&lt;=H34,1,0)</f>
        <v>0</v>
      </c>
      <c r="J34">
        <v>0.23</v>
      </c>
      <c r="K34">
        <v>0.23</v>
      </c>
      <c r="L34">
        <f t="shared" ref="L34:L65" si="3">IF(MIN(G34:H34)&lt;=MIN(J34:K34),1,0)</f>
        <v>1</v>
      </c>
      <c r="N34">
        <f>IF(OR(G34&gt;J34,H34&gt;J34,G36&gt;J34,H36&gt;J34),1,0)</f>
        <v>0</v>
      </c>
    </row>
    <row r="35" spans="1:16" x14ac:dyDescent="0.25">
      <c r="A35" t="s">
        <v>8</v>
      </c>
      <c r="B35" t="s">
        <v>9</v>
      </c>
      <c r="C35" t="s">
        <v>10</v>
      </c>
      <c r="D35" t="s">
        <v>14</v>
      </c>
      <c r="E35" t="s">
        <v>12</v>
      </c>
      <c r="F35" t="s">
        <v>30</v>
      </c>
      <c r="G35">
        <v>0.12</v>
      </c>
      <c r="H35">
        <v>0.11</v>
      </c>
      <c r="I35">
        <f t="shared" si="2"/>
        <v>0</v>
      </c>
      <c r="J35">
        <v>0.27</v>
      </c>
      <c r="K35">
        <v>0.27</v>
      </c>
      <c r="L35">
        <f t="shared" si="3"/>
        <v>1</v>
      </c>
      <c r="N35">
        <f>IF(OR(G35&gt;J35,H35&gt;J35,G37&gt;J35,H37&gt;J35),1,0)</f>
        <v>0</v>
      </c>
      <c r="P35" t="s">
        <v>31</v>
      </c>
    </row>
    <row r="36" spans="1:16" x14ac:dyDescent="0.25">
      <c r="A36" t="s">
        <v>8</v>
      </c>
      <c r="B36" t="s">
        <v>15</v>
      </c>
      <c r="C36" t="s">
        <v>10</v>
      </c>
      <c r="D36" t="s">
        <v>11</v>
      </c>
      <c r="E36" t="s">
        <v>12</v>
      </c>
      <c r="F36" t="s">
        <v>30</v>
      </c>
      <c r="G36">
        <v>7.0000000000000007E-2</v>
      </c>
      <c r="H36">
        <v>0.06</v>
      </c>
      <c r="I36">
        <f t="shared" si="2"/>
        <v>0</v>
      </c>
      <c r="J36">
        <v>0.23</v>
      </c>
      <c r="K36">
        <v>0.23</v>
      </c>
      <c r="L36">
        <f t="shared" si="3"/>
        <v>1</v>
      </c>
    </row>
    <row r="37" spans="1:16" x14ac:dyDescent="0.25">
      <c r="A37" t="s">
        <v>8</v>
      </c>
      <c r="B37" t="s">
        <v>15</v>
      </c>
      <c r="C37" t="s">
        <v>10</v>
      </c>
      <c r="D37" t="s">
        <v>14</v>
      </c>
      <c r="E37" t="s">
        <v>12</v>
      </c>
      <c r="F37" t="s">
        <v>30</v>
      </c>
      <c r="G37">
        <v>0.11</v>
      </c>
      <c r="H37">
        <v>7.0000000000000007E-2</v>
      </c>
      <c r="I37">
        <f t="shared" si="2"/>
        <v>0</v>
      </c>
      <c r="J37">
        <v>0.27</v>
      </c>
      <c r="K37">
        <v>0.27</v>
      </c>
      <c r="L37">
        <f t="shared" si="3"/>
        <v>1</v>
      </c>
    </row>
    <row r="38" spans="1:16" x14ac:dyDescent="0.25">
      <c r="A38" t="s">
        <v>8</v>
      </c>
      <c r="B38" t="s">
        <v>9</v>
      </c>
      <c r="C38" t="s">
        <v>10</v>
      </c>
      <c r="D38" t="s">
        <v>11</v>
      </c>
      <c r="E38" t="s">
        <v>17</v>
      </c>
      <c r="F38" t="s">
        <v>30</v>
      </c>
      <c r="G38">
        <v>0.97</v>
      </c>
      <c r="H38">
        <v>0.81</v>
      </c>
      <c r="I38">
        <f t="shared" si="2"/>
        <v>0</v>
      </c>
      <c r="J38">
        <v>0.41</v>
      </c>
      <c r="K38">
        <v>0.41</v>
      </c>
      <c r="L38">
        <f t="shared" si="3"/>
        <v>0</v>
      </c>
      <c r="N38">
        <f>IF(OR(G38&gt;J38,H38&gt;J38,G40&gt;J38,H40&gt;J38),1,0)</f>
        <v>1</v>
      </c>
    </row>
    <row r="39" spans="1:16" x14ac:dyDescent="0.25">
      <c r="A39" t="s">
        <v>8</v>
      </c>
      <c r="B39" t="s">
        <v>9</v>
      </c>
      <c r="C39" t="s">
        <v>10</v>
      </c>
      <c r="D39" t="s">
        <v>14</v>
      </c>
      <c r="E39" t="s">
        <v>17</v>
      </c>
      <c r="F39" t="s">
        <v>30</v>
      </c>
      <c r="G39">
        <v>0.99</v>
      </c>
      <c r="H39">
        <v>1.0900000000000001</v>
      </c>
      <c r="I39">
        <f t="shared" si="2"/>
        <v>1</v>
      </c>
      <c r="J39">
        <v>0.37</v>
      </c>
      <c r="K39">
        <v>0.44</v>
      </c>
      <c r="L39">
        <f t="shared" si="3"/>
        <v>0</v>
      </c>
      <c r="N39">
        <f>IF(OR(G39&gt;J39,H39&gt;J39,G41&gt;J39,H41&gt;J39),1,0)</f>
        <v>1</v>
      </c>
    </row>
    <row r="40" spans="1:16" x14ac:dyDescent="0.25">
      <c r="A40" t="s">
        <v>8</v>
      </c>
      <c r="B40" t="s">
        <v>15</v>
      </c>
      <c r="C40" t="s">
        <v>10</v>
      </c>
      <c r="D40" t="s">
        <v>11</v>
      </c>
      <c r="E40" t="s">
        <v>17</v>
      </c>
      <c r="F40" t="s">
        <v>30</v>
      </c>
      <c r="G40">
        <v>0.16</v>
      </c>
      <c r="H40">
        <v>0.08</v>
      </c>
      <c r="I40">
        <f t="shared" si="2"/>
        <v>0</v>
      </c>
      <c r="J40">
        <v>0.41</v>
      </c>
      <c r="K40">
        <v>0.41</v>
      </c>
      <c r="L40">
        <f t="shared" si="3"/>
        <v>1</v>
      </c>
      <c r="P40" t="s">
        <v>32</v>
      </c>
    </row>
    <row r="41" spans="1:16" x14ac:dyDescent="0.25">
      <c r="A41" t="s">
        <v>8</v>
      </c>
      <c r="B41" t="s">
        <v>15</v>
      </c>
      <c r="C41" t="s">
        <v>10</v>
      </c>
      <c r="D41" t="s">
        <v>14</v>
      </c>
      <c r="E41" t="s">
        <v>17</v>
      </c>
      <c r="F41" t="s">
        <v>30</v>
      </c>
      <c r="G41">
        <v>0.28999999999999998</v>
      </c>
      <c r="H41">
        <v>0.18</v>
      </c>
      <c r="I41">
        <f t="shared" si="2"/>
        <v>0</v>
      </c>
      <c r="J41">
        <v>0.37</v>
      </c>
      <c r="K41">
        <v>0.44</v>
      </c>
      <c r="L41">
        <f t="shared" si="3"/>
        <v>1</v>
      </c>
    </row>
    <row r="42" spans="1:16" x14ac:dyDescent="0.25">
      <c r="A42" t="s">
        <v>8</v>
      </c>
      <c r="B42" t="s">
        <v>9</v>
      </c>
      <c r="C42" t="s">
        <v>19</v>
      </c>
      <c r="D42" t="s">
        <v>11</v>
      </c>
      <c r="E42" t="s">
        <v>12</v>
      </c>
      <c r="F42" t="s">
        <v>30</v>
      </c>
      <c r="G42">
        <v>0.31</v>
      </c>
      <c r="H42">
        <v>0.19</v>
      </c>
      <c r="I42">
        <f t="shared" si="2"/>
        <v>0</v>
      </c>
      <c r="J42">
        <v>0.25</v>
      </c>
      <c r="K42">
        <v>0.25</v>
      </c>
      <c r="L42">
        <f t="shared" si="3"/>
        <v>1</v>
      </c>
      <c r="N42">
        <f>IF(OR(G42&gt;J42,H42&gt;J42,G44&gt;J42,H44&gt;J42),1,0)</f>
        <v>1</v>
      </c>
    </row>
    <row r="43" spans="1:16" x14ac:dyDescent="0.25">
      <c r="A43" t="s">
        <v>8</v>
      </c>
      <c r="B43" t="s">
        <v>9</v>
      </c>
      <c r="C43" t="s">
        <v>19</v>
      </c>
      <c r="D43" t="s">
        <v>14</v>
      </c>
      <c r="E43" t="s">
        <v>12</v>
      </c>
      <c r="F43" t="s">
        <v>30</v>
      </c>
      <c r="G43">
        <v>0.27</v>
      </c>
      <c r="H43">
        <v>0.16</v>
      </c>
      <c r="I43">
        <f t="shared" si="2"/>
        <v>0</v>
      </c>
      <c r="J43">
        <v>0.27</v>
      </c>
      <c r="K43">
        <v>0.3</v>
      </c>
      <c r="L43">
        <f t="shared" si="3"/>
        <v>1</v>
      </c>
      <c r="N43">
        <f>IF(OR(G43&gt;J43,H43&gt;J43,G45&gt;J43,H45&gt;J43),1,0)</f>
        <v>0</v>
      </c>
    </row>
    <row r="44" spans="1:16" x14ac:dyDescent="0.25">
      <c r="A44" t="s">
        <v>8</v>
      </c>
      <c r="B44" t="s">
        <v>15</v>
      </c>
      <c r="C44" t="s">
        <v>19</v>
      </c>
      <c r="D44" t="s">
        <v>11</v>
      </c>
      <c r="E44" t="s">
        <v>12</v>
      </c>
      <c r="F44" t="s">
        <v>30</v>
      </c>
      <c r="G44">
        <v>0.19</v>
      </c>
      <c r="H44">
        <v>0.19</v>
      </c>
      <c r="I44">
        <f t="shared" si="2"/>
        <v>1</v>
      </c>
      <c r="J44">
        <v>0.25</v>
      </c>
      <c r="K44">
        <v>0.25</v>
      </c>
      <c r="L44">
        <f t="shared" si="3"/>
        <v>1</v>
      </c>
      <c r="P44" t="s">
        <v>33</v>
      </c>
    </row>
    <row r="45" spans="1:16" x14ac:dyDescent="0.25">
      <c r="A45" t="s">
        <v>8</v>
      </c>
      <c r="B45" t="s">
        <v>15</v>
      </c>
      <c r="C45" t="s">
        <v>19</v>
      </c>
      <c r="D45" t="s">
        <v>14</v>
      </c>
      <c r="E45" t="s">
        <v>12</v>
      </c>
      <c r="F45" t="s">
        <v>30</v>
      </c>
      <c r="G45">
        <v>0.15</v>
      </c>
      <c r="H45">
        <v>0.16</v>
      </c>
      <c r="I45">
        <f t="shared" si="2"/>
        <v>1</v>
      </c>
      <c r="J45">
        <v>0.27</v>
      </c>
      <c r="K45">
        <v>0.3</v>
      </c>
      <c r="L45">
        <f t="shared" si="3"/>
        <v>1</v>
      </c>
      <c r="P45" t="s">
        <v>34</v>
      </c>
    </row>
    <row r="46" spans="1:16" x14ac:dyDescent="0.25">
      <c r="A46" t="s">
        <v>8</v>
      </c>
      <c r="B46" t="s">
        <v>9</v>
      </c>
      <c r="C46" t="s">
        <v>19</v>
      </c>
      <c r="D46" t="s">
        <v>11</v>
      </c>
      <c r="E46" t="s">
        <v>17</v>
      </c>
      <c r="F46" t="s">
        <v>30</v>
      </c>
      <c r="G46">
        <v>0.53</v>
      </c>
      <c r="H46">
        <v>0.24</v>
      </c>
      <c r="I46">
        <f t="shared" si="2"/>
        <v>0</v>
      </c>
      <c r="J46">
        <v>0.55000000000000004</v>
      </c>
      <c r="K46">
        <v>0.55000000000000004</v>
      </c>
      <c r="L46">
        <f t="shared" si="3"/>
        <v>1</v>
      </c>
      <c r="N46">
        <f>IF(OR(G46&gt;J46,H46&gt;J46,G48&gt;J46,H48&gt;J46),1,0)</f>
        <v>0</v>
      </c>
    </row>
    <row r="47" spans="1:16" x14ac:dyDescent="0.25">
      <c r="A47" t="s">
        <v>8</v>
      </c>
      <c r="B47" t="s">
        <v>9</v>
      </c>
      <c r="C47" t="s">
        <v>19</v>
      </c>
      <c r="D47" t="s">
        <v>14</v>
      </c>
      <c r="E47" t="s">
        <v>17</v>
      </c>
      <c r="F47" t="s">
        <v>30</v>
      </c>
      <c r="G47">
        <v>0.53</v>
      </c>
      <c r="H47">
        <v>0.36</v>
      </c>
      <c r="I47">
        <f t="shared" si="2"/>
        <v>0</v>
      </c>
      <c r="J47">
        <v>0.56000000000000005</v>
      </c>
      <c r="K47">
        <v>0.53</v>
      </c>
      <c r="L47">
        <f t="shared" si="3"/>
        <v>1</v>
      </c>
      <c r="N47">
        <f>IF(OR(G47&gt;J47,H47&gt;J47,G49&gt;J47,H49&gt;J47),1,0)</f>
        <v>0</v>
      </c>
      <c r="P47" t="s">
        <v>35</v>
      </c>
    </row>
    <row r="48" spans="1:16" x14ac:dyDescent="0.25">
      <c r="A48" t="s">
        <v>8</v>
      </c>
      <c r="B48" t="s">
        <v>15</v>
      </c>
      <c r="C48" t="s">
        <v>19</v>
      </c>
      <c r="D48" t="s">
        <v>11</v>
      </c>
      <c r="E48" t="s">
        <v>17</v>
      </c>
      <c r="F48" t="s">
        <v>30</v>
      </c>
      <c r="G48">
        <v>0.18</v>
      </c>
      <c r="H48">
        <v>0.23</v>
      </c>
      <c r="I48">
        <f t="shared" si="2"/>
        <v>1</v>
      </c>
      <c r="J48">
        <v>0.55000000000000004</v>
      </c>
      <c r="K48">
        <v>0.55000000000000004</v>
      </c>
      <c r="L48">
        <f t="shared" si="3"/>
        <v>1</v>
      </c>
    </row>
    <row r="49" spans="1:16" x14ac:dyDescent="0.25">
      <c r="A49" t="s">
        <v>8</v>
      </c>
      <c r="B49" t="s">
        <v>15</v>
      </c>
      <c r="C49" t="s">
        <v>19</v>
      </c>
      <c r="D49" t="s">
        <v>14</v>
      </c>
      <c r="E49" t="s">
        <v>17</v>
      </c>
      <c r="F49" t="s">
        <v>30</v>
      </c>
      <c r="G49">
        <v>0.16</v>
      </c>
      <c r="H49">
        <v>0.24</v>
      </c>
      <c r="I49">
        <f t="shared" si="2"/>
        <v>1</v>
      </c>
      <c r="J49">
        <v>0.56000000000000005</v>
      </c>
      <c r="K49">
        <v>0.53</v>
      </c>
      <c r="L49">
        <f t="shared" si="3"/>
        <v>1</v>
      </c>
    </row>
    <row r="50" spans="1:16" x14ac:dyDescent="0.25">
      <c r="A50" t="s">
        <v>23</v>
      </c>
      <c r="B50" t="s">
        <v>9</v>
      </c>
      <c r="C50" t="s">
        <v>10</v>
      </c>
      <c r="D50" t="s">
        <v>11</v>
      </c>
      <c r="E50" t="s">
        <v>12</v>
      </c>
      <c r="F50" t="s">
        <v>30</v>
      </c>
      <c r="G50">
        <v>0.17</v>
      </c>
      <c r="H50">
        <v>0.15</v>
      </c>
      <c r="I50">
        <f t="shared" si="2"/>
        <v>0</v>
      </c>
      <c r="J50">
        <v>0.22</v>
      </c>
      <c r="K50">
        <v>0.22</v>
      </c>
      <c r="L50">
        <f t="shared" si="3"/>
        <v>1</v>
      </c>
      <c r="N50">
        <f>IF(OR(G50&gt;J50,H50&gt;J50,G52&gt;J50,H52&gt;J50),1,0)</f>
        <v>0</v>
      </c>
    </row>
    <row r="51" spans="1:16" x14ac:dyDescent="0.25">
      <c r="A51" t="s">
        <v>23</v>
      </c>
      <c r="B51" t="s">
        <v>9</v>
      </c>
      <c r="C51" t="s">
        <v>10</v>
      </c>
      <c r="D51" t="s">
        <v>14</v>
      </c>
      <c r="E51" t="s">
        <v>12</v>
      </c>
      <c r="F51" t="s">
        <v>30</v>
      </c>
      <c r="G51">
        <v>0.15</v>
      </c>
      <c r="H51">
        <v>0.17</v>
      </c>
      <c r="I51">
        <f t="shared" si="2"/>
        <v>1</v>
      </c>
      <c r="J51">
        <v>0.28000000000000003</v>
      </c>
      <c r="K51">
        <v>0.26</v>
      </c>
      <c r="L51">
        <f t="shared" si="3"/>
        <v>1</v>
      </c>
      <c r="N51">
        <f>IF(OR(G51&gt;J51,H51&gt;J51,G53&gt;J51,H53&gt;J51),1,0)</f>
        <v>0</v>
      </c>
      <c r="P51" t="s">
        <v>36</v>
      </c>
    </row>
    <row r="52" spans="1:16" x14ac:dyDescent="0.25">
      <c r="A52" t="s">
        <v>23</v>
      </c>
      <c r="B52" t="s">
        <v>15</v>
      </c>
      <c r="C52" t="s">
        <v>10</v>
      </c>
      <c r="D52" t="s">
        <v>11</v>
      </c>
      <c r="E52" t="s">
        <v>12</v>
      </c>
      <c r="F52" t="s">
        <v>30</v>
      </c>
      <c r="G52">
        <v>0.08</v>
      </c>
      <c r="H52">
        <v>7.0000000000000007E-2</v>
      </c>
      <c r="I52">
        <f t="shared" si="2"/>
        <v>0</v>
      </c>
      <c r="J52">
        <v>0.22</v>
      </c>
      <c r="K52">
        <v>0.22</v>
      </c>
      <c r="L52">
        <f t="shared" si="3"/>
        <v>1</v>
      </c>
    </row>
    <row r="53" spans="1:16" x14ac:dyDescent="0.25">
      <c r="A53" t="s">
        <v>23</v>
      </c>
      <c r="B53" t="s">
        <v>15</v>
      </c>
      <c r="C53" t="s">
        <v>10</v>
      </c>
      <c r="D53" t="s">
        <v>14</v>
      </c>
      <c r="E53" t="s">
        <v>12</v>
      </c>
      <c r="F53" t="s">
        <v>30</v>
      </c>
      <c r="G53">
        <v>0.16</v>
      </c>
      <c r="H53">
        <v>0.1</v>
      </c>
      <c r="I53">
        <f t="shared" si="2"/>
        <v>0</v>
      </c>
      <c r="J53">
        <v>0.28000000000000003</v>
      </c>
      <c r="K53">
        <v>0.26</v>
      </c>
      <c r="L53">
        <f t="shared" si="3"/>
        <v>1</v>
      </c>
    </row>
    <row r="54" spans="1:16" x14ac:dyDescent="0.25">
      <c r="A54" t="s">
        <v>23</v>
      </c>
      <c r="B54" t="s">
        <v>9</v>
      </c>
      <c r="C54" t="s">
        <v>10</v>
      </c>
      <c r="D54" t="s">
        <v>11</v>
      </c>
      <c r="E54" t="s">
        <v>17</v>
      </c>
      <c r="F54" t="s">
        <v>30</v>
      </c>
      <c r="G54">
        <v>1.17</v>
      </c>
      <c r="H54">
        <v>1.06</v>
      </c>
      <c r="I54">
        <f t="shared" si="2"/>
        <v>0</v>
      </c>
      <c r="J54">
        <v>0.28000000000000003</v>
      </c>
      <c r="K54">
        <v>0.28000000000000003</v>
      </c>
      <c r="L54">
        <f t="shared" si="3"/>
        <v>0</v>
      </c>
      <c r="N54">
        <f>IF(OR(G54&gt;J54,H54&gt;J54,G56&gt;J54,H56&gt;J54),1,0)</f>
        <v>1</v>
      </c>
    </row>
    <row r="55" spans="1:16" x14ac:dyDescent="0.25">
      <c r="A55" t="s">
        <v>23</v>
      </c>
      <c r="B55" t="s">
        <v>9</v>
      </c>
      <c r="C55" t="s">
        <v>10</v>
      </c>
      <c r="D55" t="s">
        <v>14</v>
      </c>
      <c r="E55" t="s">
        <v>17</v>
      </c>
      <c r="F55" t="s">
        <v>30</v>
      </c>
      <c r="G55">
        <v>1.1399999999999999</v>
      </c>
      <c r="H55">
        <v>1.1000000000000001</v>
      </c>
      <c r="I55">
        <f t="shared" si="2"/>
        <v>0</v>
      </c>
      <c r="J55">
        <v>0.27</v>
      </c>
      <c r="K55">
        <v>0.25</v>
      </c>
      <c r="L55">
        <f t="shared" si="3"/>
        <v>0</v>
      </c>
      <c r="N55">
        <f>IF(OR(G55&gt;J55,H55&gt;J55,G57&gt;J55,H57&gt;J55),1,0)</f>
        <v>1</v>
      </c>
    </row>
    <row r="56" spans="1:16" x14ac:dyDescent="0.25">
      <c r="A56" t="s">
        <v>23</v>
      </c>
      <c r="B56" t="s">
        <v>15</v>
      </c>
      <c r="C56" t="s">
        <v>10</v>
      </c>
      <c r="D56" t="s">
        <v>11</v>
      </c>
      <c r="E56" t="s">
        <v>17</v>
      </c>
      <c r="F56" t="s">
        <v>30</v>
      </c>
      <c r="G56">
        <v>0.4</v>
      </c>
      <c r="H56">
        <v>0.15</v>
      </c>
      <c r="I56">
        <f t="shared" si="2"/>
        <v>0</v>
      </c>
      <c r="J56">
        <v>0.28000000000000003</v>
      </c>
      <c r="K56">
        <v>0.28000000000000003</v>
      </c>
      <c r="L56">
        <f t="shared" si="3"/>
        <v>1</v>
      </c>
      <c r="P56" t="s">
        <v>37</v>
      </c>
    </row>
    <row r="57" spans="1:16" x14ac:dyDescent="0.25">
      <c r="A57" t="s">
        <v>23</v>
      </c>
      <c r="B57" t="s">
        <v>15</v>
      </c>
      <c r="C57" t="s">
        <v>10</v>
      </c>
      <c r="D57" t="s">
        <v>14</v>
      </c>
      <c r="E57" t="s">
        <v>17</v>
      </c>
      <c r="F57" t="s">
        <v>30</v>
      </c>
      <c r="G57">
        <v>0.4</v>
      </c>
      <c r="H57">
        <v>0.2</v>
      </c>
      <c r="I57">
        <f t="shared" si="2"/>
        <v>0</v>
      </c>
      <c r="J57">
        <v>0.27</v>
      </c>
      <c r="K57">
        <v>0.25</v>
      </c>
      <c r="L57">
        <f t="shared" si="3"/>
        <v>1</v>
      </c>
    </row>
    <row r="58" spans="1:16" x14ac:dyDescent="0.25">
      <c r="A58" t="s">
        <v>23</v>
      </c>
      <c r="B58" t="s">
        <v>9</v>
      </c>
      <c r="C58" t="s">
        <v>19</v>
      </c>
      <c r="D58" t="s">
        <v>11</v>
      </c>
      <c r="E58" t="s">
        <v>12</v>
      </c>
      <c r="F58" t="s">
        <v>30</v>
      </c>
      <c r="G58">
        <v>0.18</v>
      </c>
      <c r="H58">
        <v>0.14000000000000001</v>
      </c>
      <c r="I58">
        <f t="shared" si="2"/>
        <v>0</v>
      </c>
      <c r="J58">
        <v>0.32</v>
      </c>
      <c r="K58">
        <v>0.32</v>
      </c>
      <c r="L58">
        <f t="shared" si="3"/>
        <v>1</v>
      </c>
      <c r="N58">
        <f>IF(OR(G58&gt;J58,H58&gt;J58,G60&gt;J58,H60&gt;J58),1,0)</f>
        <v>0</v>
      </c>
    </row>
    <row r="59" spans="1:16" x14ac:dyDescent="0.25">
      <c r="A59" t="s">
        <v>23</v>
      </c>
      <c r="B59" t="s">
        <v>9</v>
      </c>
      <c r="C59" t="s">
        <v>19</v>
      </c>
      <c r="D59" t="s">
        <v>14</v>
      </c>
      <c r="E59" t="s">
        <v>12</v>
      </c>
      <c r="F59" t="s">
        <v>30</v>
      </c>
      <c r="G59">
        <v>0.37</v>
      </c>
      <c r="H59">
        <v>0.15</v>
      </c>
      <c r="I59">
        <f t="shared" si="2"/>
        <v>0</v>
      </c>
      <c r="J59">
        <v>0.38</v>
      </c>
      <c r="K59">
        <v>0.28999999999999998</v>
      </c>
      <c r="L59">
        <f t="shared" si="3"/>
        <v>1</v>
      </c>
      <c r="N59">
        <f>IF(OR(G59&gt;J59,H59&gt;J59,G61&gt;J59,H61&gt;J59),1,0)</f>
        <v>0</v>
      </c>
      <c r="P59" t="s">
        <v>38</v>
      </c>
    </row>
    <row r="60" spans="1:16" x14ac:dyDescent="0.25">
      <c r="A60" t="s">
        <v>23</v>
      </c>
      <c r="B60" t="s">
        <v>15</v>
      </c>
      <c r="C60" t="s">
        <v>19</v>
      </c>
      <c r="D60" t="s">
        <v>11</v>
      </c>
      <c r="E60" t="s">
        <v>12</v>
      </c>
      <c r="F60" t="s">
        <v>30</v>
      </c>
      <c r="G60">
        <v>0.21</v>
      </c>
      <c r="H60">
        <v>0.22</v>
      </c>
      <c r="I60">
        <f t="shared" si="2"/>
        <v>1</v>
      </c>
      <c r="J60">
        <v>0.32</v>
      </c>
      <c r="K60">
        <v>0.32</v>
      </c>
      <c r="L60">
        <f t="shared" si="3"/>
        <v>1</v>
      </c>
      <c r="P60" t="s">
        <v>39</v>
      </c>
    </row>
    <row r="61" spans="1:16" x14ac:dyDescent="0.25">
      <c r="A61" t="s">
        <v>23</v>
      </c>
      <c r="B61" t="s">
        <v>15</v>
      </c>
      <c r="C61" t="s">
        <v>19</v>
      </c>
      <c r="D61" t="s">
        <v>14</v>
      </c>
      <c r="E61" t="s">
        <v>12</v>
      </c>
      <c r="F61" t="s">
        <v>30</v>
      </c>
      <c r="G61">
        <v>0.16</v>
      </c>
      <c r="H61">
        <v>0.21</v>
      </c>
      <c r="I61">
        <f t="shared" si="2"/>
        <v>1</v>
      </c>
      <c r="J61">
        <v>0.38</v>
      </c>
      <c r="K61">
        <v>0.28999999999999998</v>
      </c>
      <c r="L61">
        <f t="shared" si="3"/>
        <v>1</v>
      </c>
    </row>
    <row r="62" spans="1:16" x14ac:dyDescent="0.25">
      <c r="A62" t="s">
        <v>23</v>
      </c>
      <c r="B62" t="s">
        <v>9</v>
      </c>
      <c r="C62" t="s">
        <v>19</v>
      </c>
      <c r="D62" t="s">
        <v>11</v>
      </c>
      <c r="E62" t="s">
        <v>17</v>
      </c>
      <c r="F62" t="s">
        <v>30</v>
      </c>
      <c r="G62">
        <v>0.9</v>
      </c>
      <c r="H62">
        <v>0.6</v>
      </c>
      <c r="I62">
        <f t="shared" si="2"/>
        <v>0</v>
      </c>
      <c r="J62">
        <v>0.54</v>
      </c>
      <c r="K62">
        <v>0.54</v>
      </c>
      <c r="L62">
        <f t="shared" si="3"/>
        <v>0</v>
      </c>
      <c r="N62">
        <f>IF(OR(G62&gt;J62,H62&gt;J62,G64&gt;J62,H64&gt;J62),1,0)</f>
        <v>1</v>
      </c>
      <c r="P62" t="s">
        <v>40</v>
      </c>
    </row>
    <row r="63" spans="1:16" x14ac:dyDescent="0.25">
      <c r="A63" t="s">
        <v>23</v>
      </c>
      <c r="B63" t="s">
        <v>9</v>
      </c>
      <c r="C63" t="s">
        <v>19</v>
      </c>
      <c r="D63" t="s">
        <v>14</v>
      </c>
      <c r="E63" t="s">
        <v>17</v>
      </c>
      <c r="F63" t="s">
        <v>30</v>
      </c>
      <c r="G63">
        <v>0.84</v>
      </c>
      <c r="H63">
        <v>0.62</v>
      </c>
      <c r="I63">
        <f t="shared" si="2"/>
        <v>0</v>
      </c>
      <c r="J63">
        <v>0.48</v>
      </c>
      <c r="K63">
        <v>0.53</v>
      </c>
      <c r="L63">
        <f t="shared" si="3"/>
        <v>0</v>
      </c>
      <c r="N63">
        <f>IF(OR(G63&gt;J63,H63&gt;J63,G65&gt;J63,H65&gt;J63),1,0)</f>
        <v>1</v>
      </c>
    </row>
    <row r="64" spans="1:16" x14ac:dyDescent="0.25">
      <c r="A64" t="s">
        <v>23</v>
      </c>
      <c r="B64" t="s">
        <v>15</v>
      </c>
      <c r="C64" t="s">
        <v>19</v>
      </c>
      <c r="D64" t="s">
        <v>11</v>
      </c>
      <c r="E64" t="s">
        <v>17</v>
      </c>
      <c r="F64" t="s">
        <v>30</v>
      </c>
      <c r="G64">
        <v>0.32</v>
      </c>
      <c r="H64">
        <v>0.31</v>
      </c>
      <c r="I64">
        <f t="shared" si="2"/>
        <v>0</v>
      </c>
      <c r="J64">
        <v>0.54</v>
      </c>
      <c r="K64">
        <v>0.54</v>
      </c>
      <c r="L64">
        <f t="shared" si="3"/>
        <v>1</v>
      </c>
      <c r="P64" t="s">
        <v>39</v>
      </c>
    </row>
    <row r="65" spans="1:16" x14ac:dyDescent="0.25">
      <c r="A65" t="s">
        <v>23</v>
      </c>
      <c r="B65" t="s">
        <v>15</v>
      </c>
      <c r="C65" t="s">
        <v>19</v>
      </c>
      <c r="D65" t="s">
        <v>14</v>
      </c>
      <c r="E65" t="s">
        <v>17</v>
      </c>
      <c r="F65" t="s">
        <v>30</v>
      </c>
      <c r="G65">
        <v>0.36</v>
      </c>
      <c r="H65">
        <v>0.32</v>
      </c>
      <c r="I65">
        <f t="shared" si="2"/>
        <v>0</v>
      </c>
      <c r="J65">
        <v>0.48</v>
      </c>
      <c r="K65">
        <v>0.53</v>
      </c>
      <c r="L65">
        <f t="shared" si="3"/>
        <v>1</v>
      </c>
    </row>
    <row r="66" spans="1:16" x14ac:dyDescent="0.25">
      <c r="A66" t="s">
        <v>8</v>
      </c>
      <c r="B66" t="s">
        <v>9</v>
      </c>
      <c r="C66" t="s">
        <v>10</v>
      </c>
      <c r="D66" t="s">
        <v>11</v>
      </c>
      <c r="E66" t="s">
        <v>12</v>
      </c>
      <c r="F66" t="s">
        <v>41</v>
      </c>
      <c r="G66">
        <v>0.46</v>
      </c>
      <c r="H66">
        <v>0.13</v>
      </c>
      <c r="I66">
        <f t="shared" ref="I66:I97" si="4">IF(G66&lt;=H66,1,0)</f>
        <v>0</v>
      </c>
      <c r="J66">
        <v>0.16</v>
      </c>
      <c r="K66">
        <v>0.16</v>
      </c>
      <c r="L66">
        <f t="shared" ref="L66:L97" si="5">IF(MIN(G66:H66)&lt;=MIN(J66:K66),1,0)</f>
        <v>1</v>
      </c>
      <c r="N66">
        <f>IF(OR(G66&gt;J66,H66&gt;J66,G68&gt;J66,H68&gt;J66),1,0)</f>
        <v>1</v>
      </c>
    </row>
    <row r="67" spans="1:16" x14ac:dyDescent="0.25">
      <c r="A67" t="s">
        <v>8</v>
      </c>
      <c r="B67" t="s">
        <v>9</v>
      </c>
      <c r="C67" t="s">
        <v>10</v>
      </c>
      <c r="D67" t="s">
        <v>14</v>
      </c>
      <c r="E67" t="s">
        <v>12</v>
      </c>
      <c r="F67" t="s">
        <v>41</v>
      </c>
      <c r="G67">
        <v>0.43</v>
      </c>
      <c r="H67">
        <v>0.21</v>
      </c>
      <c r="I67">
        <f t="shared" si="4"/>
        <v>0</v>
      </c>
      <c r="J67">
        <v>0.47</v>
      </c>
      <c r="K67">
        <v>0.22</v>
      </c>
      <c r="L67">
        <f t="shared" si="5"/>
        <v>1</v>
      </c>
      <c r="N67">
        <f>IF(OR(G67&gt;J67,H67&gt;J67,G69&gt;J67,H69&gt;J67),1,0)</f>
        <v>0</v>
      </c>
      <c r="P67" t="s">
        <v>42</v>
      </c>
    </row>
    <row r="68" spans="1:16" x14ac:dyDescent="0.25">
      <c r="A68" t="s">
        <v>8</v>
      </c>
      <c r="B68" t="s">
        <v>15</v>
      </c>
      <c r="C68" t="s">
        <v>10</v>
      </c>
      <c r="D68" t="s">
        <v>11</v>
      </c>
      <c r="E68" t="s">
        <v>12</v>
      </c>
      <c r="F68" t="s">
        <v>41</v>
      </c>
      <c r="G68">
        <v>0.06</v>
      </c>
      <c r="H68">
        <v>0.06</v>
      </c>
      <c r="I68">
        <f t="shared" si="4"/>
        <v>1</v>
      </c>
      <c r="J68">
        <v>0.16</v>
      </c>
      <c r="K68">
        <v>0.16</v>
      </c>
      <c r="L68">
        <f t="shared" si="5"/>
        <v>1</v>
      </c>
      <c r="P68" t="s">
        <v>43</v>
      </c>
    </row>
    <row r="69" spans="1:16" x14ac:dyDescent="0.25">
      <c r="A69" t="s">
        <v>8</v>
      </c>
      <c r="B69" t="s">
        <v>15</v>
      </c>
      <c r="C69" t="s">
        <v>10</v>
      </c>
      <c r="D69" t="s">
        <v>14</v>
      </c>
      <c r="E69" t="s">
        <v>12</v>
      </c>
      <c r="F69" t="s">
        <v>41</v>
      </c>
      <c r="G69">
        <v>0.08</v>
      </c>
      <c r="H69">
        <v>7.0000000000000007E-2</v>
      </c>
      <c r="I69">
        <f t="shared" si="4"/>
        <v>0</v>
      </c>
      <c r="J69">
        <v>0.47</v>
      </c>
      <c r="K69">
        <v>0.22</v>
      </c>
      <c r="L69">
        <f t="shared" si="5"/>
        <v>1</v>
      </c>
      <c r="P69" t="s">
        <v>44</v>
      </c>
    </row>
    <row r="70" spans="1:16" x14ac:dyDescent="0.25">
      <c r="A70" t="s">
        <v>8</v>
      </c>
      <c r="B70" t="s">
        <v>9</v>
      </c>
      <c r="C70" t="s">
        <v>10</v>
      </c>
      <c r="D70" t="s">
        <v>11</v>
      </c>
      <c r="E70" t="s">
        <v>17</v>
      </c>
      <c r="F70" t="s">
        <v>41</v>
      </c>
      <c r="G70">
        <v>0.4</v>
      </c>
      <c r="H70">
        <v>0.36</v>
      </c>
      <c r="I70">
        <f t="shared" si="4"/>
        <v>0</v>
      </c>
      <c r="J70">
        <v>0.34</v>
      </c>
      <c r="K70">
        <v>0.34</v>
      </c>
      <c r="L70">
        <f t="shared" si="5"/>
        <v>0</v>
      </c>
      <c r="N70">
        <f>IF(OR(G70&gt;J70,H70&gt;J70,G72&gt;J70,H72&gt;J70),1,0)</f>
        <v>1</v>
      </c>
      <c r="P70" t="s">
        <v>45</v>
      </c>
    </row>
    <row r="71" spans="1:16" x14ac:dyDescent="0.25">
      <c r="A71" t="s">
        <v>8</v>
      </c>
      <c r="B71" t="s">
        <v>9</v>
      </c>
      <c r="C71" t="s">
        <v>10</v>
      </c>
      <c r="D71" t="s">
        <v>14</v>
      </c>
      <c r="E71" t="s">
        <v>17</v>
      </c>
      <c r="F71" t="s">
        <v>41</v>
      </c>
      <c r="G71">
        <v>0.38</v>
      </c>
      <c r="H71">
        <v>0.44</v>
      </c>
      <c r="I71">
        <f t="shared" si="4"/>
        <v>1</v>
      </c>
      <c r="J71">
        <v>0.5</v>
      </c>
      <c r="K71">
        <v>0.46</v>
      </c>
      <c r="L71">
        <f t="shared" si="5"/>
        <v>1</v>
      </c>
      <c r="N71">
        <f>IF(OR(G71&gt;J71,H71&gt;J71,G73&gt;J71,H73&gt;J71),1,0)</f>
        <v>0</v>
      </c>
      <c r="P71" t="s">
        <v>46</v>
      </c>
    </row>
    <row r="72" spans="1:16" x14ac:dyDescent="0.25">
      <c r="A72" t="s">
        <v>8</v>
      </c>
      <c r="B72" t="s">
        <v>15</v>
      </c>
      <c r="C72" t="s">
        <v>10</v>
      </c>
      <c r="D72" t="s">
        <v>11</v>
      </c>
      <c r="E72" t="s">
        <v>17</v>
      </c>
      <c r="F72" t="s">
        <v>41</v>
      </c>
      <c r="G72">
        <v>0.11</v>
      </c>
      <c r="H72">
        <v>0.08</v>
      </c>
      <c r="I72">
        <f t="shared" si="4"/>
        <v>0</v>
      </c>
      <c r="J72">
        <v>0.34</v>
      </c>
      <c r="K72">
        <v>0.34</v>
      </c>
      <c r="L72">
        <f t="shared" si="5"/>
        <v>1</v>
      </c>
    </row>
    <row r="73" spans="1:16" x14ac:dyDescent="0.25">
      <c r="A73" t="s">
        <v>8</v>
      </c>
      <c r="B73" t="s">
        <v>15</v>
      </c>
      <c r="C73" t="s">
        <v>10</v>
      </c>
      <c r="D73" t="s">
        <v>14</v>
      </c>
      <c r="E73" t="s">
        <v>17</v>
      </c>
      <c r="F73" t="s">
        <v>41</v>
      </c>
      <c r="G73">
        <v>0.24</v>
      </c>
      <c r="H73">
        <v>0.17</v>
      </c>
      <c r="I73">
        <f t="shared" si="4"/>
        <v>0</v>
      </c>
      <c r="J73">
        <v>0.5</v>
      </c>
      <c r="K73">
        <v>0.46</v>
      </c>
      <c r="L73">
        <f t="shared" si="5"/>
        <v>1</v>
      </c>
    </row>
    <row r="74" spans="1:16" x14ac:dyDescent="0.25">
      <c r="A74" t="s">
        <v>8</v>
      </c>
      <c r="B74" t="s">
        <v>9</v>
      </c>
      <c r="C74" t="s">
        <v>19</v>
      </c>
      <c r="D74" t="s">
        <v>11</v>
      </c>
      <c r="E74" t="s">
        <v>12</v>
      </c>
      <c r="F74" t="s">
        <v>41</v>
      </c>
      <c r="G74">
        <v>0.22</v>
      </c>
      <c r="H74">
        <v>0.15</v>
      </c>
      <c r="I74">
        <f t="shared" si="4"/>
        <v>0</v>
      </c>
      <c r="J74">
        <v>0.2</v>
      </c>
      <c r="K74">
        <v>0.2</v>
      </c>
      <c r="L74">
        <f t="shared" si="5"/>
        <v>1</v>
      </c>
      <c r="N74">
        <f>IF(OR(G74&gt;J74,H74&gt;J74,G76&gt;J74,H76&gt;J74),1,0)</f>
        <v>1</v>
      </c>
    </row>
    <row r="75" spans="1:16" x14ac:dyDescent="0.25">
      <c r="A75" t="s">
        <v>8</v>
      </c>
      <c r="B75" t="s">
        <v>9</v>
      </c>
      <c r="C75" t="s">
        <v>19</v>
      </c>
      <c r="D75" t="s">
        <v>14</v>
      </c>
      <c r="E75" t="s">
        <v>12</v>
      </c>
      <c r="F75" t="s">
        <v>41</v>
      </c>
      <c r="G75">
        <v>0.19</v>
      </c>
      <c r="H75">
        <v>0.11</v>
      </c>
      <c r="I75">
        <f t="shared" si="4"/>
        <v>0</v>
      </c>
      <c r="J75">
        <v>0.25</v>
      </c>
      <c r="K75">
        <v>0.22</v>
      </c>
      <c r="L75">
        <f t="shared" si="5"/>
        <v>1</v>
      </c>
      <c r="N75">
        <f>IF(OR(G75&gt;J75,H75&gt;J75,G77&gt;J75,H77&gt;J75),1,0)</f>
        <v>0</v>
      </c>
      <c r="P75" t="s">
        <v>47</v>
      </c>
    </row>
    <row r="76" spans="1:16" x14ac:dyDescent="0.25">
      <c r="A76" t="s">
        <v>8</v>
      </c>
      <c r="B76" t="s">
        <v>15</v>
      </c>
      <c r="C76" t="s">
        <v>19</v>
      </c>
      <c r="D76" t="s">
        <v>11</v>
      </c>
      <c r="E76" t="s">
        <v>12</v>
      </c>
      <c r="F76" t="s">
        <v>41</v>
      </c>
      <c r="G76">
        <v>0.17</v>
      </c>
      <c r="H76">
        <v>0.17</v>
      </c>
      <c r="I76">
        <f t="shared" si="4"/>
        <v>1</v>
      </c>
      <c r="J76">
        <v>0.2</v>
      </c>
      <c r="K76">
        <v>0.2</v>
      </c>
      <c r="L76">
        <f t="shared" si="5"/>
        <v>1</v>
      </c>
    </row>
    <row r="77" spans="1:16" x14ac:dyDescent="0.25">
      <c r="A77" t="s">
        <v>8</v>
      </c>
      <c r="B77" t="s">
        <v>15</v>
      </c>
      <c r="C77" t="s">
        <v>19</v>
      </c>
      <c r="D77" t="s">
        <v>14</v>
      </c>
      <c r="E77" t="s">
        <v>12</v>
      </c>
      <c r="F77" t="s">
        <v>41</v>
      </c>
      <c r="G77">
        <v>0.11</v>
      </c>
      <c r="H77">
        <v>0.13</v>
      </c>
      <c r="I77">
        <f t="shared" si="4"/>
        <v>1</v>
      </c>
      <c r="J77">
        <v>0.25</v>
      </c>
      <c r="K77">
        <v>0.22</v>
      </c>
      <c r="L77">
        <f t="shared" si="5"/>
        <v>1</v>
      </c>
    </row>
    <row r="78" spans="1:16" x14ac:dyDescent="0.25">
      <c r="A78" t="s">
        <v>8</v>
      </c>
      <c r="B78" t="s">
        <v>9</v>
      </c>
      <c r="C78" t="s">
        <v>19</v>
      </c>
      <c r="D78" t="s">
        <v>11</v>
      </c>
      <c r="E78" t="s">
        <v>17</v>
      </c>
      <c r="F78" t="s">
        <v>41</v>
      </c>
      <c r="G78">
        <v>0.19</v>
      </c>
      <c r="H78">
        <v>0.11</v>
      </c>
      <c r="I78">
        <f t="shared" si="4"/>
        <v>0</v>
      </c>
      <c r="J78">
        <v>0.41</v>
      </c>
      <c r="K78">
        <v>0.41</v>
      </c>
      <c r="L78">
        <f t="shared" si="5"/>
        <v>1</v>
      </c>
      <c r="N78">
        <f>IF(OR(G78&gt;J78,H78&gt;J78,G80&gt;J78,H80&gt;J78),1,0)</f>
        <v>0</v>
      </c>
    </row>
    <row r="79" spans="1:16" x14ac:dyDescent="0.25">
      <c r="A79" t="s">
        <v>8</v>
      </c>
      <c r="B79" t="s">
        <v>9</v>
      </c>
      <c r="C79" t="s">
        <v>19</v>
      </c>
      <c r="D79" t="s">
        <v>14</v>
      </c>
      <c r="E79" t="s">
        <v>17</v>
      </c>
      <c r="F79" t="s">
        <v>41</v>
      </c>
      <c r="G79">
        <v>0.26</v>
      </c>
      <c r="H79">
        <v>0.21</v>
      </c>
      <c r="I79">
        <f t="shared" si="4"/>
        <v>0</v>
      </c>
      <c r="J79">
        <v>0.49</v>
      </c>
      <c r="K79">
        <v>0.46</v>
      </c>
      <c r="L79">
        <f t="shared" si="5"/>
        <v>1</v>
      </c>
      <c r="N79">
        <f>IF(OR(G79&gt;J79,H79&gt;J79,G81&gt;J79,H81&gt;J79),1,0)</f>
        <v>0</v>
      </c>
    </row>
    <row r="80" spans="1:16" x14ac:dyDescent="0.25">
      <c r="A80" t="s">
        <v>8</v>
      </c>
      <c r="B80" t="s">
        <v>15</v>
      </c>
      <c r="C80" t="s">
        <v>19</v>
      </c>
      <c r="D80" t="s">
        <v>11</v>
      </c>
      <c r="E80" t="s">
        <v>17</v>
      </c>
      <c r="F80" t="s">
        <v>41</v>
      </c>
      <c r="G80">
        <v>0.21</v>
      </c>
      <c r="H80">
        <v>0.22</v>
      </c>
      <c r="I80">
        <f t="shared" si="4"/>
        <v>1</v>
      </c>
      <c r="J80">
        <v>0.41</v>
      </c>
      <c r="K80">
        <v>0.41</v>
      </c>
      <c r="L80">
        <f t="shared" si="5"/>
        <v>1</v>
      </c>
    </row>
    <row r="81" spans="1:16" x14ac:dyDescent="0.25">
      <c r="A81" t="s">
        <v>8</v>
      </c>
      <c r="B81" t="s">
        <v>15</v>
      </c>
      <c r="C81" t="s">
        <v>19</v>
      </c>
      <c r="D81" t="s">
        <v>14</v>
      </c>
      <c r="E81" t="s">
        <v>17</v>
      </c>
      <c r="F81" t="s">
        <v>41</v>
      </c>
      <c r="G81">
        <v>0.17</v>
      </c>
      <c r="H81">
        <v>0.19</v>
      </c>
      <c r="I81">
        <f t="shared" si="4"/>
        <v>1</v>
      </c>
      <c r="J81">
        <v>0.49</v>
      </c>
      <c r="K81">
        <v>0.46</v>
      </c>
      <c r="L81">
        <f t="shared" si="5"/>
        <v>1</v>
      </c>
    </row>
    <row r="82" spans="1:16" x14ac:dyDescent="0.25">
      <c r="A82" t="s">
        <v>23</v>
      </c>
      <c r="B82" t="s">
        <v>9</v>
      </c>
      <c r="C82" t="s">
        <v>10</v>
      </c>
      <c r="D82" t="s">
        <v>11</v>
      </c>
      <c r="E82" t="s">
        <v>12</v>
      </c>
      <c r="F82" t="s">
        <v>41</v>
      </c>
      <c r="G82">
        <v>0.16</v>
      </c>
      <c r="H82">
        <v>0.13</v>
      </c>
      <c r="I82">
        <f t="shared" si="4"/>
        <v>0</v>
      </c>
      <c r="J82">
        <v>0.32</v>
      </c>
      <c r="K82">
        <v>0.32</v>
      </c>
      <c r="L82">
        <f t="shared" si="5"/>
        <v>1</v>
      </c>
      <c r="N82">
        <f>IF(OR(G82&gt;J82,H82&gt;J82,G84&gt;J82,H84&gt;J82),1,0)</f>
        <v>0</v>
      </c>
    </row>
    <row r="83" spans="1:16" x14ac:dyDescent="0.25">
      <c r="A83" t="s">
        <v>23</v>
      </c>
      <c r="B83" t="s">
        <v>9</v>
      </c>
      <c r="C83" t="s">
        <v>10</v>
      </c>
      <c r="D83" t="s">
        <v>14</v>
      </c>
      <c r="E83" t="s">
        <v>12</v>
      </c>
      <c r="F83" t="s">
        <v>41</v>
      </c>
      <c r="G83">
        <v>0.21</v>
      </c>
      <c r="H83">
        <v>0.16</v>
      </c>
      <c r="I83">
        <f t="shared" si="4"/>
        <v>0</v>
      </c>
      <c r="J83">
        <v>0.32</v>
      </c>
      <c r="K83">
        <v>0.34</v>
      </c>
      <c r="L83">
        <f t="shared" si="5"/>
        <v>1</v>
      </c>
      <c r="N83">
        <f>IF(OR(G83&gt;J83,H83&gt;J83,G85&gt;J83,H85&gt;J83),1,0)</f>
        <v>0</v>
      </c>
      <c r="P83" t="s">
        <v>31</v>
      </c>
    </row>
    <row r="84" spans="1:16" x14ac:dyDescent="0.25">
      <c r="A84" t="s">
        <v>23</v>
      </c>
      <c r="B84" t="s">
        <v>15</v>
      </c>
      <c r="C84" t="s">
        <v>10</v>
      </c>
      <c r="D84" t="s">
        <v>11</v>
      </c>
      <c r="E84" t="s">
        <v>12</v>
      </c>
      <c r="F84" t="s">
        <v>41</v>
      </c>
      <c r="G84">
        <v>0.06</v>
      </c>
      <c r="H84">
        <v>7.0000000000000007E-2</v>
      </c>
      <c r="I84">
        <f t="shared" si="4"/>
        <v>1</v>
      </c>
      <c r="J84">
        <v>0.32</v>
      </c>
      <c r="K84">
        <v>0.32</v>
      </c>
      <c r="L84">
        <f t="shared" si="5"/>
        <v>1</v>
      </c>
    </row>
    <row r="85" spans="1:16" x14ac:dyDescent="0.25">
      <c r="A85" t="s">
        <v>23</v>
      </c>
      <c r="B85" t="s">
        <v>15</v>
      </c>
      <c r="C85" t="s">
        <v>10</v>
      </c>
      <c r="D85" t="s">
        <v>14</v>
      </c>
      <c r="E85" t="s">
        <v>12</v>
      </c>
      <c r="F85" t="s">
        <v>41</v>
      </c>
      <c r="G85">
        <v>0.12</v>
      </c>
      <c r="H85">
        <v>0.1</v>
      </c>
      <c r="I85">
        <f t="shared" si="4"/>
        <v>0</v>
      </c>
      <c r="J85">
        <v>0.32</v>
      </c>
      <c r="K85">
        <v>0.34</v>
      </c>
      <c r="L85">
        <f t="shared" si="5"/>
        <v>1</v>
      </c>
    </row>
    <row r="86" spans="1:16" x14ac:dyDescent="0.25">
      <c r="A86" t="s">
        <v>23</v>
      </c>
      <c r="B86" t="s">
        <v>9</v>
      </c>
      <c r="C86" t="s">
        <v>10</v>
      </c>
      <c r="D86" t="s">
        <v>11</v>
      </c>
      <c r="E86" t="s">
        <v>17</v>
      </c>
      <c r="F86" t="s">
        <v>41</v>
      </c>
      <c r="G86">
        <v>0.71</v>
      </c>
      <c r="H86">
        <v>0.66</v>
      </c>
      <c r="I86">
        <f t="shared" si="4"/>
        <v>0</v>
      </c>
      <c r="J86">
        <v>0.3</v>
      </c>
      <c r="K86">
        <v>0.3</v>
      </c>
      <c r="L86">
        <f t="shared" si="5"/>
        <v>0</v>
      </c>
      <c r="N86">
        <f>IF(OR(G86&gt;J86,H86&gt;J86,G88&gt;J86,H88&gt;J86),1,0)</f>
        <v>1</v>
      </c>
    </row>
    <row r="87" spans="1:16" x14ac:dyDescent="0.25">
      <c r="A87" t="s">
        <v>23</v>
      </c>
      <c r="B87" t="s">
        <v>9</v>
      </c>
      <c r="C87" t="s">
        <v>10</v>
      </c>
      <c r="D87" t="s">
        <v>14</v>
      </c>
      <c r="E87" t="s">
        <v>17</v>
      </c>
      <c r="F87" t="s">
        <v>41</v>
      </c>
      <c r="G87">
        <v>1.03</v>
      </c>
      <c r="H87">
        <v>0.71</v>
      </c>
      <c r="I87">
        <f t="shared" si="4"/>
        <v>0</v>
      </c>
      <c r="J87">
        <v>0.44</v>
      </c>
      <c r="K87">
        <v>0.39</v>
      </c>
      <c r="L87">
        <f t="shared" si="5"/>
        <v>0</v>
      </c>
      <c r="N87">
        <f>IF(OR(G87&gt;J87,H87&gt;J87,G89&gt;J87,H89&gt;J87),1,0)</f>
        <v>1</v>
      </c>
    </row>
    <row r="88" spans="1:16" x14ac:dyDescent="0.25">
      <c r="A88" t="s">
        <v>23</v>
      </c>
      <c r="B88" t="s">
        <v>15</v>
      </c>
      <c r="C88" t="s">
        <v>10</v>
      </c>
      <c r="D88" t="s">
        <v>11</v>
      </c>
      <c r="E88" t="s">
        <v>17</v>
      </c>
      <c r="F88" t="s">
        <v>41</v>
      </c>
      <c r="G88">
        <v>0.43</v>
      </c>
      <c r="H88">
        <v>0.21</v>
      </c>
      <c r="I88">
        <f t="shared" si="4"/>
        <v>0</v>
      </c>
      <c r="J88">
        <v>0.3</v>
      </c>
      <c r="K88">
        <v>0.3</v>
      </c>
      <c r="L88">
        <f t="shared" si="5"/>
        <v>1</v>
      </c>
      <c r="P88" t="s">
        <v>48</v>
      </c>
    </row>
    <row r="89" spans="1:16" x14ac:dyDescent="0.25">
      <c r="A89" t="s">
        <v>23</v>
      </c>
      <c r="B89" t="s">
        <v>15</v>
      </c>
      <c r="C89" t="s">
        <v>10</v>
      </c>
      <c r="D89" t="s">
        <v>14</v>
      </c>
      <c r="E89" t="s">
        <v>17</v>
      </c>
      <c r="F89" t="s">
        <v>41</v>
      </c>
      <c r="G89">
        <v>0.51</v>
      </c>
      <c r="H89">
        <v>0.37</v>
      </c>
      <c r="I89">
        <f t="shared" si="4"/>
        <v>0</v>
      </c>
      <c r="J89">
        <v>0.44</v>
      </c>
      <c r="K89">
        <v>0.3</v>
      </c>
      <c r="L89">
        <f t="shared" si="5"/>
        <v>0</v>
      </c>
    </row>
    <row r="90" spans="1:16" x14ac:dyDescent="0.25">
      <c r="A90" t="s">
        <v>23</v>
      </c>
      <c r="B90" t="s">
        <v>9</v>
      </c>
      <c r="C90" t="s">
        <v>19</v>
      </c>
      <c r="D90" t="s">
        <v>11</v>
      </c>
      <c r="E90" t="s">
        <v>12</v>
      </c>
      <c r="F90" t="s">
        <v>41</v>
      </c>
      <c r="G90">
        <v>0.31</v>
      </c>
      <c r="H90">
        <v>0.33</v>
      </c>
      <c r="I90">
        <f t="shared" si="4"/>
        <v>1</v>
      </c>
      <c r="J90">
        <v>0.4</v>
      </c>
      <c r="K90">
        <v>0.4</v>
      </c>
      <c r="L90">
        <f t="shared" si="5"/>
        <v>1</v>
      </c>
      <c r="N90">
        <f>IF(OR(G90&gt;J90,H90&gt;J90,G92&gt;J90,H92&gt;J90),1,0)</f>
        <v>0</v>
      </c>
    </row>
    <row r="91" spans="1:16" x14ac:dyDescent="0.25">
      <c r="A91" t="s">
        <v>23</v>
      </c>
      <c r="B91" t="s">
        <v>9</v>
      </c>
      <c r="C91" t="s">
        <v>19</v>
      </c>
      <c r="D91" t="s">
        <v>14</v>
      </c>
      <c r="E91" t="s">
        <v>12</v>
      </c>
      <c r="F91" t="s">
        <v>41</v>
      </c>
      <c r="G91">
        <v>0.3</v>
      </c>
      <c r="H91">
        <v>0.26</v>
      </c>
      <c r="I91">
        <f t="shared" si="4"/>
        <v>0</v>
      </c>
      <c r="J91">
        <v>0.38</v>
      </c>
      <c r="K91">
        <v>0.41</v>
      </c>
      <c r="L91">
        <f t="shared" si="5"/>
        <v>1</v>
      </c>
      <c r="N91">
        <f>IF(OR(G91&gt;J91,H91&gt;J91,G93&gt;J91,H93&gt;J91),1,0)</f>
        <v>0</v>
      </c>
      <c r="P91" t="s">
        <v>31</v>
      </c>
    </row>
    <row r="92" spans="1:16" x14ac:dyDescent="0.25">
      <c r="A92" t="s">
        <v>23</v>
      </c>
      <c r="B92" t="s">
        <v>15</v>
      </c>
      <c r="C92" t="s">
        <v>19</v>
      </c>
      <c r="D92" t="s">
        <v>11</v>
      </c>
      <c r="E92" t="s">
        <v>12</v>
      </c>
      <c r="F92" t="s">
        <v>41</v>
      </c>
      <c r="G92">
        <v>0.3</v>
      </c>
      <c r="H92">
        <v>0.3</v>
      </c>
      <c r="I92">
        <f t="shared" si="4"/>
        <v>1</v>
      </c>
      <c r="J92">
        <v>0.4</v>
      </c>
      <c r="K92">
        <v>0.4</v>
      </c>
      <c r="L92">
        <f t="shared" si="5"/>
        <v>1</v>
      </c>
    </row>
    <row r="93" spans="1:16" x14ac:dyDescent="0.25">
      <c r="A93" t="s">
        <v>23</v>
      </c>
      <c r="B93" t="s">
        <v>15</v>
      </c>
      <c r="C93" t="s">
        <v>19</v>
      </c>
      <c r="D93" t="s">
        <v>14</v>
      </c>
      <c r="E93" t="s">
        <v>12</v>
      </c>
      <c r="F93" t="s">
        <v>41</v>
      </c>
      <c r="G93">
        <v>0.31</v>
      </c>
      <c r="H93">
        <v>0.25</v>
      </c>
      <c r="I93">
        <f t="shared" si="4"/>
        <v>0</v>
      </c>
      <c r="J93">
        <v>0.38</v>
      </c>
      <c r="K93">
        <v>0.41</v>
      </c>
      <c r="L93">
        <f t="shared" si="5"/>
        <v>1</v>
      </c>
    </row>
    <row r="94" spans="1:16" x14ac:dyDescent="0.25">
      <c r="A94" t="s">
        <v>23</v>
      </c>
      <c r="B94" t="s">
        <v>9</v>
      </c>
      <c r="C94" t="s">
        <v>19</v>
      </c>
      <c r="D94" t="s">
        <v>11</v>
      </c>
      <c r="E94" t="s">
        <v>17</v>
      </c>
      <c r="F94" t="s">
        <v>41</v>
      </c>
      <c r="G94">
        <v>0.56000000000000005</v>
      </c>
      <c r="H94">
        <v>0.49</v>
      </c>
      <c r="I94">
        <f t="shared" si="4"/>
        <v>0</v>
      </c>
      <c r="J94">
        <v>0.7</v>
      </c>
      <c r="K94">
        <v>0.7</v>
      </c>
      <c r="L94">
        <f t="shared" si="5"/>
        <v>1</v>
      </c>
      <c r="N94">
        <f>IF(OR(G94&gt;J94,H94&gt;J94,G96&gt;J94,H96&gt;J94),1,0)</f>
        <v>0</v>
      </c>
    </row>
    <row r="95" spans="1:16" x14ac:dyDescent="0.25">
      <c r="A95" t="s">
        <v>23</v>
      </c>
      <c r="B95" t="s">
        <v>9</v>
      </c>
      <c r="C95" t="s">
        <v>19</v>
      </c>
      <c r="D95" t="s">
        <v>14</v>
      </c>
      <c r="E95" t="s">
        <v>17</v>
      </c>
      <c r="F95" t="s">
        <v>41</v>
      </c>
      <c r="G95">
        <v>0.57999999999999996</v>
      </c>
      <c r="H95">
        <v>0.48</v>
      </c>
      <c r="I95">
        <f t="shared" si="4"/>
        <v>0</v>
      </c>
      <c r="J95">
        <v>0.71</v>
      </c>
      <c r="K95">
        <v>0.69</v>
      </c>
      <c r="L95">
        <f t="shared" si="5"/>
        <v>1</v>
      </c>
      <c r="N95">
        <f>IF(OR(G95&gt;J95,H95&gt;J95,G97&gt;J95,H97&gt;J95),1,0)</f>
        <v>0</v>
      </c>
      <c r="P95" t="s">
        <v>49</v>
      </c>
    </row>
    <row r="96" spans="1:16" x14ac:dyDescent="0.25">
      <c r="A96" t="s">
        <v>23</v>
      </c>
      <c r="B96" t="s">
        <v>15</v>
      </c>
      <c r="C96" t="s">
        <v>19</v>
      </c>
      <c r="D96" t="s">
        <v>11</v>
      </c>
      <c r="E96" t="s">
        <v>17</v>
      </c>
      <c r="F96" t="s">
        <v>41</v>
      </c>
      <c r="G96">
        <v>0.48</v>
      </c>
      <c r="H96">
        <v>0.53</v>
      </c>
      <c r="I96">
        <f t="shared" si="4"/>
        <v>1</v>
      </c>
      <c r="J96">
        <v>0.7</v>
      </c>
      <c r="K96">
        <v>0.7</v>
      </c>
      <c r="L96">
        <f t="shared" si="5"/>
        <v>1</v>
      </c>
    </row>
    <row r="97" spans="1:20" x14ac:dyDescent="0.25">
      <c r="A97" t="s">
        <v>23</v>
      </c>
      <c r="B97" t="s">
        <v>15</v>
      </c>
      <c r="C97" t="s">
        <v>19</v>
      </c>
      <c r="D97" t="s">
        <v>14</v>
      </c>
      <c r="E97" t="s">
        <v>17</v>
      </c>
      <c r="F97" t="s">
        <v>41</v>
      </c>
      <c r="G97">
        <v>0.47</v>
      </c>
      <c r="H97">
        <v>0.5</v>
      </c>
      <c r="I97">
        <f t="shared" si="4"/>
        <v>1</v>
      </c>
      <c r="J97">
        <v>0.71</v>
      </c>
      <c r="K97">
        <v>0.69</v>
      </c>
      <c r="L97">
        <f t="shared" si="5"/>
        <v>1</v>
      </c>
    </row>
    <row r="99" spans="1:20" x14ac:dyDescent="0.25">
      <c r="H99" t="s">
        <v>53</v>
      </c>
      <c r="I99">
        <f>SUM(I2:I97)</f>
        <v>29</v>
      </c>
      <c r="L99">
        <f>SUM(L2:L97)</f>
        <v>80</v>
      </c>
      <c r="N99">
        <f>SUM(N2:N95)</f>
        <v>20</v>
      </c>
    </row>
    <row r="100" spans="1:20" x14ac:dyDescent="0.25">
      <c r="Q100" t="s">
        <v>50</v>
      </c>
    </row>
    <row r="101" spans="1:20" x14ac:dyDescent="0.25">
      <c r="H101" t="s">
        <v>55</v>
      </c>
      <c r="I101">
        <f>I99/96</f>
        <v>0.30208333333333331</v>
      </c>
      <c r="L101">
        <f>L99/96</f>
        <v>0.83333333333333337</v>
      </c>
    </row>
    <row r="102" spans="1:20" x14ac:dyDescent="0.25">
      <c r="B102" t="s">
        <v>71</v>
      </c>
      <c r="C102" t="s">
        <v>72</v>
      </c>
      <c r="D102" t="s">
        <v>73</v>
      </c>
    </row>
    <row r="104" spans="1:20" x14ac:dyDescent="0.25">
      <c r="B104">
        <v>0.47385416666666647</v>
      </c>
      <c r="C104">
        <v>0.20125000000000007</v>
      </c>
      <c r="D104">
        <v>0.37291666666666673</v>
      </c>
      <c r="R104" s="1" t="s">
        <v>70</v>
      </c>
    </row>
    <row r="105" spans="1:20" x14ac:dyDescent="0.25">
      <c r="I105" t="s">
        <v>56</v>
      </c>
      <c r="S105" t="s">
        <v>68</v>
      </c>
    </row>
    <row r="106" spans="1:20" x14ac:dyDescent="0.25">
      <c r="A106" t="s">
        <v>74</v>
      </c>
      <c r="B106">
        <v>96</v>
      </c>
      <c r="C106">
        <v>96</v>
      </c>
      <c r="D106">
        <v>96</v>
      </c>
      <c r="S106">
        <v>1</v>
      </c>
      <c r="T106">
        <v>1</v>
      </c>
    </row>
    <row r="107" spans="1:20" x14ac:dyDescent="0.25">
      <c r="H107" t="s">
        <v>57</v>
      </c>
      <c r="I107" t="s">
        <v>58</v>
      </c>
      <c r="J107" t="s">
        <v>59</v>
      </c>
      <c r="K107" t="s">
        <v>60</v>
      </c>
      <c r="M107" t="s">
        <v>61</v>
      </c>
      <c r="S107">
        <v>1</v>
      </c>
      <c r="T107">
        <v>1</v>
      </c>
    </row>
    <row r="108" spans="1:20" x14ac:dyDescent="0.25">
      <c r="B108" t="s">
        <v>76</v>
      </c>
      <c r="S108">
        <v>1</v>
      </c>
      <c r="T108">
        <v>1</v>
      </c>
    </row>
    <row r="109" spans="1:20" x14ac:dyDescent="0.25">
      <c r="B109">
        <v>0.3</v>
      </c>
      <c r="C109">
        <v>0.17</v>
      </c>
      <c r="D109">
        <v>0.32</v>
      </c>
      <c r="H109">
        <f>G18/G2</f>
        <v>1.0769230769230771</v>
      </c>
      <c r="I109">
        <f>H18/H2</f>
        <v>1</v>
      </c>
      <c r="J109">
        <f>G20/G4</f>
        <v>0.7142857142857143</v>
      </c>
      <c r="K109">
        <f>H20/H4</f>
        <v>0.85714285714285698</v>
      </c>
      <c r="M109">
        <f>J18/J2</f>
        <v>1.3333333333333335</v>
      </c>
      <c r="S109">
        <v>1</v>
      </c>
      <c r="T109">
        <v>1</v>
      </c>
    </row>
    <row r="110" spans="1:20" x14ac:dyDescent="0.25">
      <c r="H110">
        <f t="shared" ref="H110:I110" si="6">G19/G3</f>
        <v>1.2857142857142856</v>
      </c>
      <c r="I110">
        <f t="shared" si="6"/>
        <v>0.9375</v>
      </c>
      <c r="J110">
        <f>G21/G5</f>
        <v>1.25</v>
      </c>
      <c r="K110">
        <f>H21/H5</f>
        <v>1.5</v>
      </c>
      <c r="M110">
        <f t="shared" ref="M110:M124" si="7">J19/J3</f>
        <v>1.0714285714285714</v>
      </c>
      <c r="S110">
        <v>1</v>
      </c>
      <c r="T110">
        <v>0</v>
      </c>
    </row>
    <row r="111" spans="1:20" x14ac:dyDescent="0.25">
      <c r="B111" t="s">
        <v>78</v>
      </c>
      <c r="G111" t="s">
        <v>62</v>
      </c>
      <c r="H111">
        <f>G22/G6</f>
        <v>2.3174603174603172</v>
      </c>
      <c r="I111">
        <f>H22/H6</f>
        <v>1.8529411764705881</v>
      </c>
      <c r="J111">
        <f>G24/G8</f>
        <v>1.4999999999999998</v>
      </c>
      <c r="K111">
        <f>H24/H8</f>
        <v>2.875</v>
      </c>
      <c r="M111">
        <f t="shared" si="7"/>
        <v>1.3333333333333335</v>
      </c>
      <c r="S111">
        <v>1</v>
      </c>
      <c r="T111">
        <v>1</v>
      </c>
    </row>
    <row r="112" spans="1:20" x14ac:dyDescent="0.25">
      <c r="H112">
        <f>G23/G7</f>
        <v>1.7499999999999998</v>
      </c>
      <c r="I112">
        <f>H23/H7</f>
        <v>1.7922077922077921</v>
      </c>
      <c r="J112">
        <f>G25/G9</f>
        <v>1.7647058823529409</v>
      </c>
      <c r="K112">
        <f>H25/H9</f>
        <v>2.5454545454545459</v>
      </c>
      <c r="M112">
        <f t="shared" si="7"/>
        <v>1.0714285714285714</v>
      </c>
      <c r="S112">
        <v>1</v>
      </c>
      <c r="T112">
        <v>1</v>
      </c>
    </row>
    <row r="113" spans="2:20" x14ac:dyDescent="0.25">
      <c r="B113" t="s">
        <v>79</v>
      </c>
      <c r="C113" t="s">
        <v>61</v>
      </c>
      <c r="H113">
        <f>G26/G10</f>
        <v>0.95833333333333337</v>
      </c>
      <c r="I113">
        <f>H26/H10</f>
        <v>0.89473684210526316</v>
      </c>
      <c r="J113">
        <f>G28/G12</f>
        <v>0.89473684210526316</v>
      </c>
      <c r="K113">
        <f>H28/H12</f>
        <v>0.89473684210526316</v>
      </c>
      <c r="M113">
        <f t="shared" si="7"/>
        <v>1.59375</v>
      </c>
      <c r="S113">
        <v>1</v>
      </c>
      <c r="T113">
        <v>1</v>
      </c>
    </row>
    <row r="114" spans="2:20" x14ac:dyDescent="0.25">
      <c r="B114">
        <f>MEDIAN(G2:H97)</f>
        <v>0.21</v>
      </c>
      <c r="C114">
        <f>MEDIAN(J2:K97)</f>
        <v>0.32</v>
      </c>
      <c r="H114">
        <f>G27/G11</f>
        <v>1.5625</v>
      </c>
      <c r="I114">
        <f>H27/H11</f>
        <v>1.2666666666666668</v>
      </c>
      <c r="J114">
        <f>G29/G13</f>
        <v>5.166666666666667</v>
      </c>
      <c r="K114">
        <f>H29/H13</f>
        <v>1.0714285714285714</v>
      </c>
      <c r="M114">
        <f t="shared" si="7"/>
        <v>1.65625</v>
      </c>
      <c r="S114">
        <v>1</v>
      </c>
      <c r="T114">
        <v>1</v>
      </c>
    </row>
    <row r="115" spans="2:20" x14ac:dyDescent="0.25">
      <c r="H115">
        <f>G30/G14</f>
        <v>7.4000000000000012</v>
      </c>
      <c r="I115">
        <f>H30/H14</f>
        <v>3</v>
      </c>
      <c r="J115">
        <f>G32/G16</f>
        <v>1.0909090909090908</v>
      </c>
      <c r="K115">
        <f>H32/H16</f>
        <v>1.0526315789473684</v>
      </c>
      <c r="M115">
        <f t="shared" si="7"/>
        <v>1.59375</v>
      </c>
      <c r="S115">
        <v>1</v>
      </c>
      <c r="T115">
        <v>1</v>
      </c>
    </row>
    <row r="116" spans="2:20" x14ac:dyDescent="0.25">
      <c r="H116">
        <f>G31/G15</f>
        <v>2.2435897435897436</v>
      </c>
      <c r="I116">
        <f>H31/H15</f>
        <v>2.4722222222222223</v>
      </c>
      <c r="J116">
        <f>G33/G17</f>
        <v>2.4583333333333335</v>
      </c>
      <c r="K116">
        <f>H33/H17</f>
        <v>0.76470588235294112</v>
      </c>
      <c r="M116">
        <f t="shared" si="7"/>
        <v>1.65625</v>
      </c>
      <c r="S116">
        <v>1</v>
      </c>
      <c r="T116">
        <v>1</v>
      </c>
    </row>
    <row r="117" spans="2:20" x14ac:dyDescent="0.25">
      <c r="M117">
        <f t="shared" si="7"/>
        <v>1.1481481481481481</v>
      </c>
      <c r="S117">
        <v>1</v>
      </c>
      <c r="T117">
        <v>1</v>
      </c>
    </row>
    <row r="118" spans="2:20" x14ac:dyDescent="0.25">
      <c r="H118">
        <f>G50/G34</f>
        <v>1.5454545454545456</v>
      </c>
      <c r="I118">
        <f>H50/H34</f>
        <v>1.875</v>
      </c>
      <c r="J118">
        <f>G52/G36</f>
        <v>1.1428571428571428</v>
      </c>
      <c r="K118">
        <f>H52/H36</f>
        <v>1.1666666666666667</v>
      </c>
      <c r="M118">
        <f t="shared" si="7"/>
        <v>1.3636363636363635</v>
      </c>
      <c r="S118">
        <v>1</v>
      </c>
      <c r="T118">
        <v>0</v>
      </c>
    </row>
    <row r="119" spans="2:20" x14ac:dyDescent="0.25">
      <c r="G119" t="s">
        <v>63</v>
      </c>
      <c r="H119">
        <f t="shared" ref="H119:I119" si="8">G51/G35</f>
        <v>1.25</v>
      </c>
      <c r="I119">
        <f t="shared" si="8"/>
        <v>1.5454545454545456</v>
      </c>
      <c r="J119">
        <f>G53/G37</f>
        <v>1.4545454545454546</v>
      </c>
      <c r="K119">
        <f>H53/H37</f>
        <v>1.4285714285714286</v>
      </c>
      <c r="M119">
        <f t="shared" si="7"/>
        <v>1.1481481481481481</v>
      </c>
      <c r="S119">
        <v>0</v>
      </c>
      <c r="T119">
        <v>1</v>
      </c>
    </row>
    <row r="120" spans="2:20" x14ac:dyDescent="0.25">
      <c r="H120">
        <f>G54/G38</f>
        <v>1.2061855670103092</v>
      </c>
      <c r="I120">
        <f>H54/H38</f>
        <v>1.308641975308642</v>
      </c>
      <c r="J120">
        <f>G56/G40</f>
        <v>2.5</v>
      </c>
      <c r="K120">
        <f>H56/H40</f>
        <v>1.875</v>
      </c>
      <c r="M120">
        <f t="shared" si="7"/>
        <v>1.3636363636363635</v>
      </c>
      <c r="S120">
        <v>1</v>
      </c>
      <c r="T120">
        <v>1</v>
      </c>
    </row>
    <row r="121" spans="2:20" x14ac:dyDescent="0.25">
      <c r="H121">
        <f>G55/G39</f>
        <v>1.1515151515151514</v>
      </c>
      <c r="I121">
        <f>H55/H39</f>
        <v>1.0091743119266054</v>
      </c>
      <c r="J121">
        <f>G57/G41</f>
        <v>1.3793103448275863</v>
      </c>
      <c r="K121">
        <f>H57/H41</f>
        <v>1.1111111111111112</v>
      </c>
      <c r="M121">
        <f t="shared" si="7"/>
        <v>1.3617021276595747</v>
      </c>
      <c r="S121">
        <v>1</v>
      </c>
      <c r="T121">
        <v>1</v>
      </c>
    </row>
    <row r="122" spans="2:20" x14ac:dyDescent="0.25">
      <c r="H122">
        <f>G58/G42</f>
        <v>0.58064516129032251</v>
      </c>
      <c r="I122">
        <f>H58/H42</f>
        <v>0.73684210526315796</v>
      </c>
      <c r="J122">
        <f>G60/G44</f>
        <v>1.1052631578947367</v>
      </c>
      <c r="K122">
        <f>H60/H44</f>
        <v>1.1578947368421053</v>
      </c>
      <c r="M122">
        <f t="shared" si="7"/>
        <v>1.3409090909090908</v>
      </c>
      <c r="S122">
        <v>1</v>
      </c>
      <c r="T122">
        <v>1</v>
      </c>
    </row>
    <row r="123" spans="2:20" x14ac:dyDescent="0.25">
      <c r="H123">
        <f>G59/G43</f>
        <v>1.3703703703703702</v>
      </c>
      <c r="I123">
        <f>H59/H43</f>
        <v>0.9375</v>
      </c>
      <c r="J123">
        <f>G61/G45</f>
        <v>1.0666666666666667</v>
      </c>
      <c r="K123">
        <f>H61/H45</f>
        <v>1.3125</v>
      </c>
      <c r="M123">
        <f t="shared" si="7"/>
        <v>1.3617021276595747</v>
      </c>
      <c r="S123">
        <v>1</v>
      </c>
      <c r="T123">
        <v>1</v>
      </c>
    </row>
    <row r="124" spans="2:20" x14ac:dyDescent="0.25">
      <c r="H124">
        <f>G62/G46</f>
        <v>1.6981132075471699</v>
      </c>
      <c r="I124">
        <f>H62/H46</f>
        <v>2.5</v>
      </c>
      <c r="J124">
        <f>G64/G48</f>
        <v>1.7777777777777779</v>
      </c>
      <c r="K124">
        <f>H64/H48</f>
        <v>1.3478260869565217</v>
      </c>
      <c r="M124">
        <f t="shared" si="7"/>
        <v>1.3409090909090908</v>
      </c>
      <c r="S124">
        <v>1</v>
      </c>
      <c r="T124">
        <v>1</v>
      </c>
    </row>
    <row r="125" spans="2:20" x14ac:dyDescent="0.25">
      <c r="H125">
        <f>G63/G47</f>
        <v>1.5849056603773584</v>
      </c>
      <c r="I125">
        <f>H63/H47</f>
        <v>1.7222222222222223</v>
      </c>
      <c r="J125">
        <f>G65/G49</f>
        <v>2.25</v>
      </c>
      <c r="K125">
        <f>H65/H49</f>
        <v>1.3333333333333335</v>
      </c>
      <c r="S125">
        <v>1</v>
      </c>
      <c r="T125">
        <v>1</v>
      </c>
    </row>
    <row r="126" spans="2:20" x14ac:dyDescent="0.25">
      <c r="M126">
        <f>J50/J34</f>
        <v>0.9565217391304347</v>
      </c>
      <c r="S126">
        <v>1</v>
      </c>
      <c r="T126">
        <v>0</v>
      </c>
    </row>
    <row r="127" spans="2:20" x14ac:dyDescent="0.25">
      <c r="M127">
        <f t="shared" ref="M127:M141" si="9">J51/J35</f>
        <v>1.037037037037037</v>
      </c>
      <c r="S127">
        <v>1</v>
      </c>
      <c r="T127">
        <v>0</v>
      </c>
    </row>
    <row r="128" spans="2:20" x14ac:dyDescent="0.25">
      <c r="M128">
        <f t="shared" si="9"/>
        <v>0.9565217391304347</v>
      </c>
      <c r="S128">
        <v>1</v>
      </c>
      <c r="T128">
        <v>1</v>
      </c>
    </row>
    <row r="129" spans="7:20" x14ac:dyDescent="0.25">
      <c r="H129">
        <f>G82/G66</f>
        <v>0.34782608695652173</v>
      </c>
      <c r="I129">
        <f>H82/H66</f>
        <v>1</v>
      </c>
      <c r="J129">
        <f>G84/G68</f>
        <v>1</v>
      </c>
      <c r="K129">
        <f>H84/H68</f>
        <v>1.1666666666666667</v>
      </c>
      <c r="M129">
        <f t="shared" si="9"/>
        <v>1.037037037037037</v>
      </c>
      <c r="S129">
        <v>1</v>
      </c>
      <c r="T129">
        <v>1</v>
      </c>
    </row>
    <row r="130" spans="7:20" x14ac:dyDescent="0.25">
      <c r="H130">
        <f>G83/G67</f>
        <v>0.48837209302325579</v>
      </c>
      <c r="I130">
        <f>H83/H67</f>
        <v>0.76190476190476197</v>
      </c>
      <c r="J130">
        <f>G85/G69</f>
        <v>1.5</v>
      </c>
      <c r="K130">
        <f>H85/H69</f>
        <v>1.4285714285714286</v>
      </c>
      <c r="M130">
        <f t="shared" si="9"/>
        <v>0.68292682926829273</v>
      </c>
      <c r="S130">
        <v>1</v>
      </c>
      <c r="T130">
        <v>1</v>
      </c>
    </row>
    <row r="131" spans="7:20" x14ac:dyDescent="0.25">
      <c r="G131" t="s">
        <v>64</v>
      </c>
      <c r="H131">
        <f>G86/G70</f>
        <v>1.7749999999999999</v>
      </c>
      <c r="I131">
        <f>H86/H70</f>
        <v>1.8333333333333335</v>
      </c>
      <c r="J131">
        <f>G88/G72</f>
        <v>3.9090909090909092</v>
      </c>
      <c r="K131">
        <f>H88/H72</f>
        <v>2.625</v>
      </c>
      <c r="M131">
        <f t="shared" si="9"/>
        <v>0.72972972972972983</v>
      </c>
      <c r="S131">
        <v>0</v>
      </c>
      <c r="T131">
        <v>1</v>
      </c>
    </row>
    <row r="132" spans="7:20" x14ac:dyDescent="0.25">
      <c r="H132">
        <f>G87/G71</f>
        <v>2.7105263157894739</v>
      </c>
      <c r="I132">
        <f>H87/H71</f>
        <v>1.6136363636363635</v>
      </c>
      <c r="J132">
        <f>G89/G73</f>
        <v>2.125</v>
      </c>
      <c r="K132">
        <f>H89/H73</f>
        <v>2.1764705882352939</v>
      </c>
      <c r="M132">
        <f t="shared" si="9"/>
        <v>0.68292682926829273</v>
      </c>
      <c r="S132">
        <v>1</v>
      </c>
      <c r="T132">
        <v>1</v>
      </c>
    </row>
    <row r="133" spans="7:20" x14ac:dyDescent="0.25">
      <c r="H133">
        <f>G90/G74</f>
        <v>1.4090909090909092</v>
      </c>
      <c r="I133">
        <f>H90/H74</f>
        <v>2.2000000000000002</v>
      </c>
      <c r="J133">
        <f>G92/G76</f>
        <v>1.7647058823529409</v>
      </c>
      <c r="K133">
        <f>H92/H76</f>
        <v>1.7647058823529409</v>
      </c>
      <c r="M133">
        <f t="shared" si="9"/>
        <v>0.72972972972972983</v>
      </c>
      <c r="S133">
        <v>1</v>
      </c>
      <c r="T133">
        <v>1</v>
      </c>
    </row>
    <row r="134" spans="7:20" x14ac:dyDescent="0.25">
      <c r="H134">
        <f>G91/G75</f>
        <v>1.5789473684210527</v>
      </c>
      <c r="I134">
        <f>H91/H75</f>
        <v>2.3636363636363638</v>
      </c>
      <c r="J134">
        <f>G93/G77</f>
        <v>2.8181818181818183</v>
      </c>
      <c r="K134">
        <f>H93/H77</f>
        <v>1.9230769230769229</v>
      </c>
      <c r="M134">
        <f t="shared" si="9"/>
        <v>1.28</v>
      </c>
      <c r="S134">
        <v>0</v>
      </c>
      <c r="T134">
        <v>0</v>
      </c>
    </row>
    <row r="135" spans="7:20" x14ac:dyDescent="0.25">
      <c r="H135">
        <f>G94/G78</f>
        <v>2.9473684210526319</v>
      </c>
      <c r="I135">
        <f>H94/H78</f>
        <v>4.4545454545454541</v>
      </c>
      <c r="J135">
        <f>G96/G80</f>
        <v>2.2857142857142856</v>
      </c>
      <c r="K135">
        <f>H96/H80</f>
        <v>2.4090909090909092</v>
      </c>
      <c r="M135">
        <f t="shared" si="9"/>
        <v>1.4074074074074074</v>
      </c>
      <c r="S135">
        <v>1</v>
      </c>
      <c r="T135">
        <v>0</v>
      </c>
    </row>
    <row r="136" spans="7:20" x14ac:dyDescent="0.25">
      <c r="H136">
        <f>G95/G79</f>
        <v>2.2307692307692304</v>
      </c>
      <c r="I136">
        <f>H95/H79</f>
        <v>2.2857142857142856</v>
      </c>
      <c r="J136">
        <f>G97/G81</f>
        <v>2.7647058823529407</v>
      </c>
      <c r="K136">
        <f>H97/H81</f>
        <v>2.6315789473684212</v>
      </c>
      <c r="M136">
        <f t="shared" si="9"/>
        <v>1.28</v>
      </c>
      <c r="S136">
        <v>1</v>
      </c>
      <c r="T136">
        <v>1</v>
      </c>
    </row>
    <row r="137" spans="7:20" x14ac:dyDescent="0.25">
      <c r="M137">
        <f t="shared" si="9"/>
        <v>1.4074074074074074</v>
      </c>
      <c r="S137">
        <v>1</v>
      </c>
      <c r="T137">
        <v>1</v>
      </c>
    </row>
    <row r="138" spans="7:20" x14ac:dyDescent="0.25">
      <c r="H138" t="s">
        <v>66</v>
      </c>
      <c r="I138" t="s">
        <v>67</v>
      </c>
      <c r="J138" t="s">
        <v>61</v>
      </c>
      <c r="M138">
        <f t="shared" si="9"/>
        <v>0.98181818181818181</v>
      </c>
      <c r="S138">
        <v>1</v>
      </c>
      <c r="T138">
        <v>1</v>
      </c>
    </row>
    <row r="139" spans="7:20" x14ac:dyDescent="0.25">
      <c r="G139" t="s">
        <v>65</v>
      </c>
      <c r="H139">
        <f>AVERAGE(H109:I116,H118:I125,H129:I136)</f>
        <v>1.7465310680897359</v>
      </c>
      <c r="I139">
        <f>AVERAGE(J129:K136,J118:K125,J109:K116)</f>
        <v>1.7521379549623035</v>
      </c>
      <c r="J139">
        <f>AVERAGE(M109:M124,M126:M141,M143:M158)</f>
        <v>1.2467184202776147</v>
      </c>
      <c r="M139">
        <f t="shared" si="9"/>
        <v>0.85714285714285698</v>
      </c>
      <c r="S139">
        <v>1</v>
      </c>
      <c r="T139">
        <v>1</v>
      </c>
    </row>
    <row r="140" spans="7:20" x14ac:dyDescent="0.25">
      <c r="M140">
        <f>J64/J48</f>
        <v>0.98181818181818181</v>
      </c>
      <c r="S140">
        <v>1</v>
      </c>
      <c r="T140">
        <v>1</v>
      </c>
    </row>
    <row r="141" spans="7:20" x14ac:dyDescent="0.25">
      <c r="M141">
        <f t="shared" si="9"/>
        <v>0.85714285714285698</v>
      </c>
      <c r="S141">
        <v>1</v>
      </c>
      <c r="T141">
        <v>1</v>
      </c>
    </row>
    <row r="142" spans="7:20" x14ac:dyDescent="0.25">
      <c r="G142" t="s">
        <v>77</v>
      </c>
      <c r="H142">
        <f>MEDIAN(H109:I116,H118:I125,H129:I136)</f>
        <v>1.5707236842105263</v>
      </c>
      <c r="I142">
        <f>MEDIAN(J129:K136,J118:K125,J109:K116)</f>
        <v>1.4772727272727271</v>
      </c>
      <c r="J142">
        <f>MEDIAN(M109:M124,M126:M141,M143:M158)</f>
        <v>1.3066666666666666</v>
      </c>
      <c r="S142">
        <v>1</v>
      </c>
      <c r="T142">
        <v>0</v>
      </c>
    </row>
    <row r="143" spans="7:20" x14ac:dyDescent="0.25">
      <c r="M143">
        <f>J82/J66</f>
        <v>2</v>
      </c>
      <c r="S143">
        <v>1</v>
      </c>
      <c r="T143">
        <v>0</v>
      </c>
    </row>
    <row r="144" spans="7:20" x14ac:dyDescent="0.25">
      <c r="M144">
        <f t="shared" ref="M144:M158" si="10">J83/J67</f>
        <v>0.68085106382978733</v>
      </c>
      <c r="S144">
        <v>0</v>
      </c>
      <c r="T144">
        <v>0</v>
      </c>
    </row>
    <row r="145" spans="13:20" x14ac:dyDescent="0.25">
      <c r="M145">
        <f t="shared" si="10"/>
        <v>2</v>
      </c>
      <c r="S145">
        <v>1</v>
      </c>
      <c r="T145">
        <v>1</v>
      </c>
    </row>
    <row r="146" spans="13:20" x14ac:dyDescent="0.25">
      <c r="M146">
        <f t="shared" si="10"/>
        <v>0.68085106382978733</v>
      </c>
      <c r="S146">
        <v>1</v>
      </c>
      <c r="T146">
        <v>1</v>
      </c>
    </row>
    <row r="147" spans="13:20" x14ac:dyDescent="0.25">
      <c r="M147">
        <f t="shared" si="10"/>
        <v>0.88235294117647045</v>
      </c>
      <c r="S147">
        <v>1</v>
      </c>
      <c r="T147">
        <v>1</v>
      </c>
    </row>
    <row r="148" spans="13:20" x14ac:dyDescent="0.25">
      <c r="M148">
        <f t="shared" si="10"/>
        <v>0.88</v>
      </c>
      <c r="S148">
        <v>1</v>
      </c>
      <c r="T148">
        <v>1</v>
      </c>
    </row>
    <row r="149" spans="13:20" x14ac:dyDescent="0.25">
      <c r="M149">
        <f t="shared" si="10"/>
        <v>0.88235294117647045</v>
      </c>
      <c r="S149">
        <v>1</v>
      </c>
      <c r="T149">
        <v>1</v>
      </c>
    </row>
    <row r="150" spans="13:20" x14ac:dyDescent="0.25">
      <c r="M150">
        <f t="shared" si="10"/>
        <v>0.88</v>
      </c>
      <c r="S150">
        <v>1</v>
      </c>
      <c r="T150">
        <v>1</v>
      </c>
    </row>
    <row r="151" spans="13:20" x14ac:dyDescent="0.25">
      <c r="M151">
        <f t="shared" si="10"/>
        <v>2</v>
      </c>
      <c r="S151">
        <v>0</v>
      </c>
      <c r="T151">
        <v>1</v>
      </c>
    </row>
    <row r="152" spans="13:20" x14ac:dyDescent="0.25">
      <c r="M152">
        <f t="shared" si="10"/>
        <v>1.52</v>
      </c>
      <c r="S152">
        <v>1</v>
      </c>
      <c r="T152">
        <v>0</v>
      </c>
    </row>
    <row r="153" spans="13:20" x14ac:dyDescent="0.25">
      <c r="M153">
        <f t="shared" si="10"/>
        <v>2</v>
      </c>
      <c r="S153">
        <v>1</v>
      </c>
      <c r="T153">
        <v>0</v>
      </c>
    </row>
    <row r="154" spans="13:20" x14ac:dyDescent="0.25">
      <c r="M154">
        <f t="shared" si="10"/>
        <v>1.52</v>
      </c>
    </row>
    <row r="155" spans="13:20" x14ac:dyDescent="0.25">
      <c r="M155">
        <f t="shared" si="10"/>
        <v>1.7073170731707317</v>
      </c>
      <c r="R155" t="s">
        <v>69</v>
      </c>
      <c r="S155">
        <v>80</v>
      </c>
    </row>
    <row r="156" spans="13:20" x14ac:dyDescent="0.25">
      <c r="M156">
        <f t="shared" si="10"/>
        <v>1.4489795918367347</v>
      </c>
    </row>
    <row r="157" spans="13:20" x14ac:dyDescent="0.25">
      <c r="M157">
        <f t="shared" si="10"/>
        <v>1.7073170731707317</v>
      </c>
      <c r="R157" t="s">
        <v>55</v>
      </c>
      <c r="S157">
        <v>0.83333333333333337</v>
      </c>
    </row>
    <row r="158" spans="13:20" x14ac:dyDescent="0.25">
      <c r="M158">
        <f t="shared" si="10"/>
        <v>1.4489795918367347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Yellowtail_results_final_newset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Levy</dc:creator>
  <cp:lastModifiedBy>Benjamin Levy</cp:lastModifiedBy>
  <dcterms:created xsi:type="dcterms:W3CDTF">2023-02-09T17:37:06Z</dcterms:created>
  <dcterms:modified xsi:type="dcterms:W3CDTF">2023-09-06T15:17:29Z</dcterms:modified>
</cp:coreProperties>
</file>