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lan" sheetId="1" state="visible" r:id="rId2"/>
    <sheet name="Compte de Résultat" sheetId="2" state="visible" r:id="rId3"/>
    <sheet name="Bilan fonctionne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<sst xmlns="http://schemas.openxmlformats.org/spreadsheetml/2006/main" count="187" uniqueCount="166">
  <si>
    <t xml:space="preserve">TP1           BILAN AU 31/12/2018</t>
  </si>
  <si>
    <t xml:space="preserve">ACTIF</t>
  </si>
  <si>
    <t xml:space="preserve">Brut</t>
  </si>
  <si>
    <t xml:space="preserve">Amort et Prov</t>
  </si>
  <si>
    <t xml:space="preserve">Net</t>
  </si>
  <si>
    <t xml:space="preserve">PASSIF</t>
  </si>
  <si>
    <t xml:space="preserve">Actif immobilisé</t>
  </si>
  <si>
    <t xml:space="preserve">Capitaux propres</t>
  </si>
  <si>
    <t xml:space="preserve">Immobilisations incorporelles : </t>
  </si>
  <si>
    <t xml:space="preserve">Capital</t>
  </si>
  <si>
    <t xml:space="preserve">   Concessions, brevets…</t>
  </si>
  <si>
    <t xml:space="preserve">Réserves : </t>
  </si>
  <si>
    <t xml:space="preserve">   Fonds commercial</t>
  </si>
  <si>
    <t xml:space="preserve">   Réserve légale</t>
  </si>
  <si>
    <t xml:space="preserve">Immobilisations corporelles : </t>
  </si>
  <si>
    <t xml:space="preserve">   Réserves statutaires</t>
  </si>
  <si>
    <t xml:space="preserve">   Terrains</t>
  </si>
  <si>
    <t xml:space="preserve">   Réserves réglementées</t>
  </si>
  <si>
    <t xml:space="preserve">   Constructions</t>
  </si>
  <si>
    <t xml:space="preserve">   Autres</t>
  </si>
  <si>
    <t xml:space="preserve">   Installations tech mat et outil indus</t>
  </si>
  <si>
    <t xml:space="preserve">Report à nouveau</t>
  </si>
  <si>
    <t xml:space="preserve">   Autres (Mat de transport - Informatique)</t>
  </si>
  <si>
    <t xml:space="preserve">Résultat de l'exercice</t>
  </si>
  <si>
    <t xml:space="preserve">   Immobilisations corporelles en cours</t>
  </si>
  <si>
    <t xml:space="preserve">Subvention d'investissement</t>
  </si>
  <si>
    <t xml:space="preserve">   Avances et acomptes</t>
  </si>
  <si>
    <t xml:space="preserve">Provisions réglementées</t>
  </si>
  <si>
    <t xml:space="preserve">Immobilisations financières : </t>
  </si>
  <si>
    <t xml:space="preserve">Total I</t>
  </si>
  <si>
    <t xml:space="preserve">   Participations</t>
  </si>
  <si>
    <t xml:space="preserve">Provisions pour risques et charges</t>
  </si>
  <si>
    <t xml:space="preserve">   Prêts</t>
  </si>
  <si>
    <t xml:space="preserve">   Provisions pour risques </t>
  </si>
  <si>
    <t xml:space="preserve">   Provisions pour charges</t>
  </si>
  <si>
    <t xml:space="preserve">Total II</t>
  </si>
  <si>
    <t xml:space="preserve">Actif Circulant</t>
  </si>
  <si>
    <t xml:space="preserve">Dettes</t>
  </si>
  <si>
    <t xml:space="preserve">Stocks et en cours : </t>
  </si>
  <si>
    <t xml:space="preserve">Dettes financières : </t>
  </si>
  <si>
    <t xml:space="preserve">   Mat. Premières et autres approv</t>
  </si>
  <si>
    <t xml:space="preserve">   Emprunt, dettes auprès des étab de crédit</t>
  </si>
  <si>
    <t xml:space="preserve">   En cours de production Biens et S</t>
  </si>
  <si>
    <t xml:space="preserve">   Emprunt, dettes financières divers</t>
  </si>
  <si>
    <t xml:space="preserve">   Produits intermédiaires et finis</t>
  </si>
  <si>
    <t xml:space="preserve">   Marchandises</t>
  </si>
  <si>
    <t xml:space="preserve">Avances et acomptes reçus sur cde</t>
  </si>
  <si>
    <t xml:space="preserve">Avances et acomptes versés sur cde</t>
  </si>
  <si>
    <t xml:space="preserve">Dettes d'exploitation : </t>
  </si>
  <si>
    <t xml:space="preserve">Créances d'exploitation : </t>
  </si>
  <si>
    <t xml:space="preserve">   Fournisseurs et comptes rattachés</t>
  </si>
  <si>
    <t xml:space="preserve">   Clients et comptes rattachés</t>
  </si>
  <si>
    <t xml:space="preserve">   Fiscales et sociales</t>
  </si>
  <si>
    <t xml:space="preserve">Dettes diverses : </t>
  </si>
  <si>
    <t xml:space="preserve">VMP</t>
  </si>
  <si>
    <t xml:space="preserve">   Sur Immobilisations</t>
  </si>
  <si>
    <t xml:space="preserve">Disponibilités</t>
  </si>
  <si>
    <t xml:space="preserve">Comptes de régularisation : </t>
  </si>
  <si>
    <t xml:space="preserve">Charges constatées d'avance</t>
  </si>
  <si>
    <t xml:space="preserve">Produits constatés d'avance</t>
  </si>
  <si>
    <t xml:space="preserve">33 450</t>
  </si>
  <si>
    <r>
      <rPr>
        <b val="true"/>
        <sz val="11"/>
        <color rgb="FF000000"/>
        <rFont val="Arial"/>
        <family val="2"/>
        <charset val="1"/>
      </rPr>
      <t xml:space="preserve"> 1 039 304</t>
    </r>
    <r>
      <rPr>
        <sz val="11"/>
        <color rgb="FF000000"/>
        <rFont val="Arial"/>
        <family val="2"/>
        <charset val="1"/>
      </rPr>
      <t xml:space="preserve"> </t>
    </r>
  </si>
  <si>
    <t xml:space="preserve">Total III</t>
  </si>
  <si>
    <t xml:space="preserve">TOTAL GENERAL</t>
  </si>
  <si>
    <t xml:space="preserve">TP1       COMPTE DE RESULTAT   31/12/2018</t>
  </si>
  <si>
    <t xml:space="preserve">CHARGES</t>
  </si>
  <si>
    <t xml:space="preserve">PRODUITS</t>
  </si>
  <si>
    <t xml:space="preserve">Charges d'exploitation</t>
  </si>
  <si>
    <t xml:space="preserve">Produits d'exploitation</t>
  </si>
  <si>
    <t xml:space="preserve">Achats de marchandises</t>
  </si>
  <si>
    <t xml:space="preserve"> Ventes de marchandises</t>
  </si>
  <si>
    <t xml:space="preserve"> Variation de stocks</t>
  </si>
  <si>
    <t xml:space="preserve"> Production vendue </t>
  </si>
  <si>
    <t xml:space="preserve">Achats de matières premières et autres approvisionnements</t>
  </si>
  <si>
    <t xml:space="preserve">Sous-Total A : Montant net du CA</t>
  </si>
  <si>
    <t xml:space="preserve"> Production stockée</t>
  </si>
  <si>
    <t xml:space="preserve">Autres achats et charges externes</t>
  </si>
  <si>
    <t xml:space="preserve"> Production immobilisée</t>
  </si>
  <si>
    <t xml:space="preserve">Impôts, taxes et versements assimilés</t>
  </si>
  <si>
    <t xml:space="preserve"> Subventions d'exploitation</t>
  </si>
  <si>
    <t xml:space="preserve">Salaires et traitements</t>
  </si>
  <si>
    <t xml:space="preserve"> Reprise sur amortissements, provisions</t>
  </si>
  <si>
    <t xml:space="preserve">Charges sociales</t>
  </si>
  <si>
    <t xml:space="preserve"> et  Transfert de charges</t>
  </si>
  <si>
    <t xml:space="preserve">Dotations aux amortissements et aux provisions</t>
  </si>
  <si>
    <t xml:space="preserve"> Autres produits</t>
  </si>
  <si>
    <t xml:space="preserve"> sur immobilisations : dotations aux amortissements</t>
  </si>
  <si>
    <t xml:space="preserve">Sous-Total B</t>
  </si>
  <si>
    <t xml:space="preserve"> sur actif circulant : dotations aux provisions</t>
  </si>
  <si>
    <t xml:space="preserve">  </t>
  </si>
  <si>
    <r>
      <rPr>
        <sz val="10"/>
        <color rgb="FF000000"/>
        <rFont val="Arial"/>
        <family val="2"/>
        <charset val="1"/>
      </rPr>
      <t xml:space="preserve"> </t>
    </r>
    <r>
      <rPr>
        <b val="true"/>
        <sz val="10"/>
        <color rgb="FF000000"/>
        <rFont val="Arial"/>
        <family val="2"/>
        <charset val="1"/>
      </rPr>
      <t xml:space="preserve">TOTAL  </t>
    </r>
  </si>
  <si>
    <t xml:space="preserve"> pour risques et charges : dotations aux provisions</t>
  </si>
  <si>
    <t xml:space="preserve">Autres charges</t>
  </si>
  <si>
    <t xml:space="preserve">TOTAL  I</t>
  </si>
  <si>
    <t xml:space="preserve">Quotes-parts de résultat sur opérations faites en commun (II)</t>
  </si>
  <si>
    <t xml:space="preserve">Quotes-parts de résultat (opérations faites en commun) (II)</t>
  </si>
  <si>
    <t xml:space="preserve">Charges financières</t>
  </si>
  <si>
    <t xml:space="preserve">Produits financiers</t>
  </si>
  <si>
    <t xml:space="preserve"> Dotations aux amortissements et provisions (financier)</t>
  </si>
  <si>
    <t xml:space="preserve"> De participation</t>
  </si>
  <si>
    <t xml:space="preserve"> Intérêts et charges assimilées</t>
  </si>
  <si>
    <t xml:space="preserve"> D'autres valeurs mobilières de l'actif immobilisé</t>
  </si>
  <si>
    <t xml:space="preserve"> Différences négatives de change</t>
  </si>
  <si>
    <t xml:space="preserve"> Autres intérêts et produits assimilés</t>
  </si>
  <si>
    <t xml:space="preserve"> Charges nettes sur cessions de VMP</t>
  </si>
  <si>
    <t xml:space="preserve"> Reprise sur provisions d'éléments financiers</t>
  </si>
  <si>
    <t xml:space="preserve">TOTAL  III</t>
  </si>
  <si>
    <t xml:space="preserve"> Différences positives de change</t>
  </si>
  <si>
    <t xml:space="preserve">Charges exceptionnelles</t>
  </si>
  <si>
    <t xml:space="preserve"> Produits nets sur cessions de VMP</t>
  </si>
  <si>
    <t xml:space="preserve"> Sur opérations de gestion</t>
  </si>
  <si>
    <t xml:space="preserve">TOTAL III</t>
  </si>
  <si>
    <t xml:space="preserve"> Sur opérations en capital</t>
  </si>
  <si>
    <t xml:space="preserve">Produits exceptionnels</t>
  </si>
  <si>
    <t xml:space="preserve"> Dotations aux amortissements et provisions (exceptionnel)</t>
  </si>
  <si>
    <t xml:space="preserve">TOTAL  IV</t>
  </si>
  <si>
    <t xml:space="preserve">Participation des salariés aux résultats              (TOTAL V)</t>
  </si>
  <si>
    <t xml:space="preserve"> Reprise sur provisions d'éléments exceptionnels</t>
  </si>
  <si>
    <t xml:space="preserve">Impôts sur les bénéfices</t>
  </si>
  <si>
    <t xml:space="preserve">TOTAL  VI</t>
  </si>
  <si>
    <t xml:space="preserve">TOTAL IV</t>
  </si>
  <si>
    <t xml:space="preserve"> TOTAL DES CHARGES</t>
  </si>
  <si>
    <t xml:space="preserve">(I+II+III+IV+V+VI)</t>
  </si>
  <si>
    <t xml:space="preserve">TOTAL DES PRODUITS</t>
  </si>
  <si>
    <t xml:space="preserve">(I+II+III+IV)</t>
  </si>
  <si>
    <t xml:space="preserve">BENEFICE (RESULTAT NET COMPTABLE)</t>
  </si>
  <si>
    <r>
      <rPr>
        <sz val="10"/>
        <color rgb="FF000000"/>
        <rFont val="Arial"/>
        <family val="2"/>
        <charset val="1"/>
      </rPr>
      <t xml:space="preserve"> </t>
    </r>
    <r>
      <rPr>
        <b val="true"/>
        <sz val="10"/>
        <color rgb="FFFF0000"/>
        <rFont val="Arial"/>
        <family val="2"/>
        <charset val="1"/>
      </rPr>
      <t xml:space="preserve">186 609</t>
    </r>
  </si>
  <si>
    <t xml:space="preserve">PERTE (RESULTAT NET COMPTABLE)</t>
  </si>
  <si>
    <t xml:space="preserve"> TOTAL </t>
  </si>
  <si>
    <t xml:space="preserve">GENERAL</t>
  </si>
  <si>
    <t xml:space="preserve">TD – TP1 BILAN FONCTIONNEL AU 31/12/2018</t>
  </si>
  <si>
    <t xml:space="preserve">RATIOS</t>
  </si>
  <si>
    <t xml:space="preserve">EMPLOIS STABLES</t>
  </si>
  <si>
    <t xml:space="preserve">RESSOURCES STABLES</t>
  </si>
  <si>
    <t xml:space="preserve">FRNG =</t>
  </si>
  <si>
    <t xml:space="preserve">Actif immobilisé (en brut)</t>
  </si>
  <si>
    <t xml:space="preserve">Ressouces Propres :</t>
  </si>
  <si>
    <t xml:space="preserve">BFRE</t>
  </si>
  <si>
    <t xml:space="preserve">BFRHE</t>
  </si>
  <si>
    <t xml:space="preserve">Amortissements et provisions</t>
  </si>
  <si>
    <t xml:space="preserve">Trésorerie Nette</t>
  </si>
  <si>
    <t xml:space="preserve">Vérification du FRNG :</t>
  </si>
  <si>
    <t xml:space="preserve">Dettes financières :</t>
  </si>
  <si>
    <t xml:space="preserve">Emprunt</t>
  </si>
  <si>
    <t xml:space="preserve">ACTIF CIRCULANT</t>
  </si>
  <si>
    <t xml:space="preserve">D ‘exploitation</t>
  </si>
  <si>
    <t xml:space="preserve">Dettes d’exploitation</t>
  </si>
  <si>
    <t xml:space="preserve">Stocks</t>
  </si>
  <si>
    <t xml:space="preserve">Fournisseurs</t>
  </si>
  <si>
    <t xml:space="preserve">Créances clients</t>
  </si>
  <si>
    <t xml:space="preserve">Fiscales et sociales (sauf IS)</t>
  </si>
  <si>
    <t xml:space="preserve">Ratio de couverture des capitaux investis =</t>
  </si>
  <si>
    <t xml:space="preserve">Effets escomptés non échus</t>
  </si>
  <si>
    <t xml:space="preserve">Ressources Stables / (emplois stables + BFRE)</t>
  </si>
  <si>
    <t xml:space="preserve">Hors exploitation</t>
  </si>
  <si>
    <t xml:space="preserve">Dettes Hors Exploitation</t>
  </si>
  <si>
    <t xml:space="preserve">Taux d’endettement financier =</t>
  </si>
  <si>
    <t xml:space="preserve">Dettes Impôts/Société</t>
  </si>
  <si>
    <t xml:space="preserve">Dettes Fin. + Concours Bancaires</t>
  </si>
  <si>
    <t xml:space="preserve">Dettes FRS</t>
  </si>
  <si>
    <t xml:space="preserve">TRESORERIE ACTIF</t>
  </si>
  <si>
    <t xml:space="preserve">TRESORERIE PASSIF</t>
  </si>
  <si>
    <t xml:space="preserve">Financement courant du BFR =</t>
  </si>
  <si>
    <t xml:space="preserve">CBC</t>
  </si>
  <si>
    <t xml:space="preserve">CBC / BFR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</si>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</sst>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\ 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Dashed"/>
      <diagonal/>
    </border>
    <border diagonalUp="false" diagonalDown="false">
      <left style="mediumDashed"/>
      <right/>
      <top style="mediumDashed"/>
      <bottom style="mediumDashed"/>
      <diagonal/>
    </border>
    <border diagonalUp="false" diagonalDown="false">
      <left/>
      <right style="medium"/>
      <top style="mediumDashed"/>
      <bottom style="mediumDashed"/>
      <diagonal/>
    </border>
    <border diagonalUp="false" diagonalDown="false">
      <left style="medium"/>
      <right style="mediumDashed"/>
      <top style="mediumDashed"/>
      <bottom style="mediumDashed"/>
      <diagonal/>
    </border>
    <border diagonalUp="false" diagonalDown="false">
      <left style="medium"/>
      <right/>
      <top style="mediumDashed"/>
      <bottom/>
      <diagonal/>
    </border>
    <border diagonalUp="false" diagonalDown="false">
      <left/>
      <right/>
      <top style="mediumDashed"/>
      <bottom style="medium"/>
      <diagonal/>
    </border>
    <border diagonalUp="false" diagonalDown="false">
      <left style="medium"/>
      <right style="mediumDashed"/>
      <top style="mediumDashed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0.14"/>
    <col collapsed="false" customWidth="true" hidden="false" outlineLevel="0" max="3" min="3" style="0" width="9.42"/>
    <col collapsed="false" customWidth="true" hidden="false" outlineLevel="0" max="4" min="4" style="0" width="11.29"/>
    <col collapsed="false" customWidth="true" hidden="false" outlineLevel="0" max="5" min="5" style="0" width="42.57"/>
    <col collapsed="false" customWidth="true" hidden="false" outlineLevel="0" max="6" min="6" style="0" width="10.14"/>
    <col collapsed="false" customWidth="true" hidden="false" outlineLevel="0" max="1025" min="7" style="0" width="10.54"/>
  </cols>
  <sheetData>
    <row r="2" customFormat="false" ht="15.75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30.75" hidden="false" customHeight="false" outlineLevel="0" collapsed="false">
      <c r="A3" s="2" t="s">
        <v>1</v>
      </c>
      <c r="B3" s="3" t="s">
        <v>2</v>
      </c>
      <c r="C3" s="4" t="s">
        <v>3</v>
      </c>
      <c r="D3" s="3" t="s">
        <v>4</v>
      </c>
      <c r="E3" s="4" t="s">
        <v>5</v>
      </c>
      <c r="F3" s="3"/>
    </row>
    <row r="4" customFormat="false" ht="15" hidden="false" customHeight="false" outlineLevel="0" collapsed="false">
      <c r="A4" s="5" t="s">
        <v>6</v>
      </c>
      <c r="B4" s="6"/>
      <c r="C4" s="7"/>
      <c r="D4" s="6"/>
      <c r="E4" s="8" t="s">
        <v>7</v>
      </c>
      <c r="F4" s="9"/>
    </row>
    <row r="5" customFormat="false" ht="15" hidden="false" customHeight="false" outlineLevel="0" collapsed="false">
      <c r="A5" s="10" t="s">
        <v>8</v>
      </c>
      <c r="B5" s="6"/>
      <c r="C5" s="7"/>
      <c r="D5" s="6"/>
      <c r="E5" s="11" t="s">
        <v>9</v>
      </c>
      <c r="F5" s="6" t="n">
        <v>800000</v>
      </c>
    </row>
    <row r="6" customFormat="false" ht="13.8" hidden="false" customHeight="false" outlineLevel="0" collapsed="false">
      <c r="A6" s="12" t="s">
        <v>10</v>
      </c>
      <c r="B6" s="6" t="n">
        <v>45000</v>
      </c>
      <c r="C6" s="13" t="n">
        <v>8600</v>
      </c>
      <c r="D6" s="6" t="n">
        <v>36400</v>
      </c>
      <c r="E6" s="8" t="s">
        <v>11</v>
      </c>
      <c r="F6" s="9"/>
    </row>
    <row r="7" customFormat="false" ht="15" hidden="false" customHeight="false" outlineLevel="0" collapsed="false">
      <c r="A7" s="12" t="s">
        <v>12</v>
      </c>
      <c r="B7" s="6"/>
      <c r="C7" s="7"/>
      <c r="D7" s="6"/>
      <c r="E7" s="11" t="s">
        <v>13</v>
      </c>
      <c r="F7" s="6" t="n">
        <v>78000</v>
      </c>
    </row>
    <row r="8" customFormat="false" ht="15" hidden="false" customHeight="false" outlineLevel="0" collapsed="false">
      <c r="A8" s="10" t="s">
        <v>14</v>
      </c>
      <c r="B8" s="6"/>
      <c r="C8" s="7"/>
      <c r="D8" s="6"/>
      <c r="E8" s="11" t="s">
        <v>15</v>
      </c>
      <c r="F8" s="9"/>
    </row>
    <row r="9" customFormat="false" ht="15" hidden="false" customHeight="false" outlineLevel="0" collapsed="false">
      <c r="A9" s="12" t="s">
        <v>16</v>
      </c>
      <c r="B9" s="6"/>
      <c r="C9" s="7"/>
      <c r="D9" s="6"/>
      <c r="E9" s="11" t="s">
        <v>17</v>
      </c>
      <c r="F9" s="9"/>
    </row>
    <row r="10" customFormat="false" ht="15" hidden="false" customHeight="false" outlineLevel="0" collapsed="false">
      <c r="A10" s="12" t="s">
        <v>18</v>
      </c>
      <c r="B10" s="6" t="n">
        <v>220000</v>
      </c>
      <c r="C10" s="13" t="n">
        <v>52222</v>
      </c>
      <c r="D10" s="6" t="n">
        <v>167778</v>
      </c>
      <c r="E10" s="11" t="s">
        <v>19</v>
      </c>
      <c r="F10" s="9"/>
    </row>
    <row r="11" customFormat="false" ht="15" hidden="false" customHeight="false" outlineLevel="0" collapsed="false">
      <c r="A11" s="12" t="s">
        <v>20</v>
      </c>
      <c r="B11" s="6" t="n">
        <v>278900</v>
      </c>
      <c r="C11" s="13" t="n">
        <v>95800</v>
      </c>
      <c r="D11" s="6" t="n">
        <v>183100</v>
      </c>
      <c r="E11" s="11" t="s">
        <v>21</v>
      </c>
      <c r="F11" s="9"/>
    </row>
    <row r="12" customFormat="false" ht="15" hidden="false" customHeight="false" outlineLevel="0" collapsed="false">
      <c r="A12" s="12" t="s">
        <v>22</v>
      </c>
      <c r="B12" s="6" t="n">
        <v>48000</v>
      </c>
      <c r="C12" s="13" t="n">
        <v>43000</v>
      </c>
      <c r="D12" s="6" t="n">
        <v>5000</v>
      </c>
      <c r="E12" s="14" t="s">
        <v>23</v>
      </c>
      <c r="F12" s="15" t="n">
        <v>186609</v>
      </c>
    </row>
    <row r="13" customFormat="false" ht="15" hidden="false" customHeight="false" outlineLevel="0" collapsed="false">
      <c r="A13" s="12" t="s">
        <v>24</v>
      </c>
      <c r="B13" s="6"/>
      <c r="C13" s="7"/>
      <c r="D13" s="6"/>
      <c r="E13" s="11" t="s">
        <v>25</v>
      </c>
      <c r="F13" s="9"/>
    </row>
    <row r="14" customFormat="false" ht="15.75" hidden="false" customHeight="false" outlineLevel="0" collapsed="false">
      <c r="A14" s="12" t="s">
        <v>26</v>
      </c>
      <c r="B14" s="6"/>
      <c r="C14" s="7"/>
      <c r="D14" s="6"/>
      <c r="E14" s="11" t="s">
        <v>27</v>
      </c>
      <c r="F14" s="9"/>
    </row>
    <row r="15" customFormat="false" ht="15.75" hidden="false" customHeight="false" outlineLevel="0" collapsed="false">
      <c r="A15" s="10" t="s">
        <v>28</v>
      </c>
      <c r="B15" s="6"/>
      <c r="C15" s="7"/>
      <c r="D15" s="6"/>
      <c r="E15" s="16" t="s">
        <v>29</v>
      </c>
      <c r="F15" s="17" t="n">
        <f aca="false">SUM(F5:F14)</f>
        <v>1064609</v>
      </c>
    </row>
    <row r="16" customFormat="false" ht="15" hidden="false" customHeight="false" outlineLevel="0" collapsed="false">
      <c r="A16" s="12" t="s">
        <v>30</v>
      </c>
      <c r="B16" s="6"/>
      <c r="C16" s="7"/>
      <c r="D16" s="6"/>
      <c r="E16" s="8" t="s">
        <v>31</v>
      </c>
      <c r="F16" s="9"/>
    </row>
    <row r="17" customFormat="false" ht="15" hidden="false" customHeight="false" outlineLevel="0" collapsed="false">
      <c r="A17" s="12" t="s">
        <v>32</v>
      </c>
      <c r="B17" s="6"/>
      <c r="C17" s="7"/>
      <c r="D17" s="6"/>
      <c r="E17" s="11" t="s">
        <v>33</v>
      </c>
      <c r="F17" s="9"/>
    </row>
    <row r="18" customFormat="false" ht="15.75" hidden="false" customHeight="false" outlineLevel="0" collapsed="false">
      <c r="A18" s="18" t="s">
        <v>19</v>
      </c>
      <c r="B18" s="19" t="n">
        <v>4566</v>
      </c>
      <c r="C18" s="20"/>
      <c r="D18" s="19" t="n">
        <v>4566</v>
      </c>
      <c r="E18" s="21" t="s">
        <v>34</v>
      </c>
      <c r="F18" s="22"/>
    </row>
    <row r="19" customFormat="false" ht="13.8" hidden="false" customHeight="false" outlineLevel="0" collapsed="false">
      <c r="A19" s="23" t="s">
        <v>29</v>
      </c>
      <c r="B19" s="24" t="n">
        <v>596466</v>
      </c>
      <c r="C19" s="25" t="n">
        <v>199622</v>
      </c>
      <c r="D19" s="25" t="n">
        <v>396844</v>
      </c>
      <c r="E19" s="26" t="s">
        <v>35</v>
      </c>
      <c r="F19" s="24" t="n">
        <v>0</v>
      </c>
    </row>
    <row r="20" customFormat="false" ht="15" hidden="false" customHeight="false" outlineLevel="0" collapsed="false">
      <c r="A20" s="27" t="s">
        <v>36</v>
      </c>
      <c r="B20" s="28"/>
      <c r="C20" s="7"/>
      <c r="D20" s="6"/>
      <c r="E20" s="29" t="s">
        <v>37</v>
      </c>
      <c r="F20" s="30"/>
    </row>
    <row r="21" customFormat="false" ht="15" hidden="false" customHeight="false" outlineLevel="0" collapsed="false">
      <c r="A21" s="5" t="s">
        <v>38</v>
      </c>
      <c r="B21" s="6"/>
      <c r="C21" s="7"/>
      <c r="D21" s="6"/>
      <c r="E21" s="8" t="s">
        <v>39</v>
      </c>
      <c r="F21" s="9"/>
    </row>
    <row r="22" customFormat="false" ht="15" hidden="false" customHeight="false" outlineLevel="0" collapsed="false">
      <c r="A22" s="12" t="s">
        <v>40</v>
      </c>
      <c r="B22" s="6" t="n">
        <v>67000</v>
      </c>
      <c r="C22" s="13" t="n">
        <v>0</v>
      </c>
      <c r="D22" s="6" t="n">
        <v>67000</v>
      </c>
      <c r="E22" s="11" t="s">
        <v>41</v>
      </c>
      <c r="F22" s="6" t="n">
        <v>230000</v>
      </c>
    </row>
    <row r="23" customFormat="false" ht="15" hidden="false" customHeight="false" outlineLevel="0" collapsed="false">
      <c r="A23" s="12" t="s">
        <v>42</v>
      </c>
      <c r="B23" s="6"/>
      <c r="C23" s="7"/>
      <c r="D23" s="6"/>
      <c r="E23" s="11" t="s">
        <v>43</v>
      </c>
      <c r="F23" s="9"/>
    </row>
    <row r="24" customFormat="false" ht="15" hidden="false" customHeight="false" outlineLevel="0" collapsed="false">
      <c r="A24" s="12" t="s">
        <v>44</v>
      </c>
      <c r="B24" s="6" t="n">
        <v>78000</v>
      </c>
      <c r="C24" s="13" t="n">
        <v>0</v>
      </c>
      <c r="D24" s="6" t="n">
        <v>78000</v>
      </c>
      <c r="E24" s="11"/>
      <c r="F24" s="9"/>
    </row>
    <row r="25" customFormat="false" ht="15" hidden="false" customHeight="false" outlineLevel="0" collapsed="false">
      <c r="A25" s="12" t="s">
        <v>45</v>
      </c>
      <c r="B25" s="6" t="n">
        <v>45000</v>
      </c>
      <c r="C25" s="13" t="n">
        <v>12000</v>
      </c>
      <c r="D25" s="6" t="n">
        <v>33000</v>
      </c>
      <c r="E25" s="11" t="s">
        <v>46</v>
      </c>
      <c r="F25" s="9"/>
    </row>
    <row r="26" customFormat="false" ht="15" hidden="false" customHeight="false" outlineLevel="0" collapsed="false">
      <c r="A26" s="12" t="s">
        <v>47</v>
      </c>
      <c r="B26" s="6"/>
      <c r="C26" s="7"/>
      <c r="D26" s="6"/>
      <c r="E26" s="8" t="s">
        <v>48</v>
      </c>
      <c r="F26" s="9"/>
    </row>
    <row r="27" customFormat="false" ht="15" hidden="false" customHeight="false" outlineLevel="0" collapsed="false">
      <c r="A27" s="5" t="s">
        <v>49</v>
      </c>
      <c r="B27" s="6"/>
      <c r="C27" s="7"/>
      <c r="D27" s="6"/>
      <c r="E27" s="11" t="s">
        <v>50</v>
      </c>
      <c r="F27" s="6" t="n">
        <v>83889</v>
      </c>
    </row>
    <row r="28" customFormat="false" ht="15" hidden="false" customHeight="false" outlineLevel="0" collapsed="false">
      <c r="A28" s="12" t="s">
        <v>51</v>
      </c>
      <c r="B28" s="6" t="n">
        <v>469612</v>
      </c>
      <c r="C28" s="13" t="n">
        <v>21450</v>
      </c>
      <c r="D28" s="6" t="n">
        <v>448162</v>
      </c>
      <c r="E28" s="11" t="s">
        <v>52</v>
      </c>
      <c r="F28" s="6" t="n">
        <v>57650</v>
      </c>
    </row>
    <row r="29" customFormat="false" ht="15" hidden="false" customHeight="false" outlineLevel="0" collapsed="false">
      <c r="A29" s="12" t="s">
        <v>19</v>
      </c>
      <c r="B29" s="6"/>
      <c r="C29" s="7"/>
      <c r="D29" s="6"/>
      <c r="E29" s="8" t="s">
        <v>53</v>
      </c>
      <c r="F29" s="6"/>
    </row>
    <row r="30" customFormat="false" ht="15" hidden="false" customHeight="false" outlineLevel="0" collapsed="false">
      <c r="A30" s="12" t="s">
        <v>54</v>
      </c>
      <c r="B30" s="6"/>
      <c r="C30" s="7"/>
      <c r="D30" s="6"/>
      <c r="E30" s="11" t="s">
        <v>55</v>
      </c>
      <c r="F30" s="9"/>
    </row>
    <row r="31" customFormat="false" ht="15" hidden="false" customHeight="false" outlineLevel="0" collapsed="false">
      <c r="A31" s="12" t="s">
        <v>56</v>
      </c>
      <c r="B31" s="6" t="n">
        <v>413142</v>
      </c>
      <c r="C31" s="13" t="n">
        <v>0</v>
      </c>
      <c r="D31" s="6"/>
      <c r="E31" s="11" t="s">
        <v>19</v>
      </c>
      <c r="F31" s="9"/>
    </row>
    <row r="32" customFormat="false" ht="15" hidden="false" customHeight="false" outlineLevel="0" collapsed="false">
      <c r="A32" s="5" t="s">
        <v>57</v>
      </c>
      <c r="B32" s="6"/>
      <c r="C32" s="7"/>
      <c r="D32" s="6" t="n">
        <v>413142</v>
      </c>
      <c r="E32" s="8" t="s">
        <v>57</v>
      </c>
      <c r="F32" s="9"/>
    </row>
    <row r="33" customFormat="false" ht="15.75" hidden="false" customHeight="false" outlineLevel="0" collapsed="false">
      <c r="A33" s="12" t="s">
        <v>58</v>
      </c>
      <c r="B33" s="6"/>
      <c r="C33" s="7"/>
      <c r="D33" s="19"/>
      <c r="E33" s="11" t="s">
        <v>59</v>
      </c>
      <c r="F33" s="22"/>
    </row>
    <row r="34" customFormat="false" ht="15.75" hidden="false" customHeight="false" outlineLevel="0" collapsed="false">
      <c r="A34" s="31" t="s">
        <v>35</v>
      </c>
      <c r="B34" s="17" t="n">
        <v>1072754</v>
      </c>
      <c r="C34" s="32" t="s">
        <v>60</v>
      </c>
      <c r="D34" s="25" t="s">
        <v>61</v>
      </c>
      <c r="E34" s="33" t="s">
        <v>62</v>
      </c>
      <c r="F34" s="34" t="n">
        <f aca="false">SUM(F22:F33)</f>
        <v>371539</v>
      </c>
    </row>
    <row r="35" customFormat="false" ht="15.75" hidden="false" customHeight="false" outlineLevel="0" collapsed="false">
      <c r="A35" s="23" t="s">
        <v>63</v>
      </c>
      <c r="B35" s="24" t="n">
        <v>1669220</v>
      </c>
      <c r="C35" s="25" t="n">
        <v>233072</v>
      </c>
      <c r="D35" s="35" t="n">
        <v>1436148</v>
      </c>
      <c r="E35" s="36" t="s">
        <v>63</v>
      </c>
      <c r="F35" s="24" t="n">
        <v>1436148</v>
      </c>
    </row>
    <row r="36" customFormat="false" ht="15.75" hidden="false" customHeight="false" outlineLevel="0" collapsed="false">
      <c r="A36" s="37"/>
      <c r="B36" s="38"/>
      <c r="C36" s="39"/>
      <c r="D36" s="39"/>
      <c r="E36" s="40"/>
      <c r="F36" s="22"/>
    </row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10.54"/>
    <col collapsed="false" customWidth="true" hidden="false" outlineLevel="0" max="4" min="4" style="0" width="16.42"/>
    <col collapsed="false" customWidth="true" hidden="false" outlineLevel="0" max="5" min="5" style="0" width="9.14"/>
    <col collapsed="false" customWidth="true" hidden="false" outlineLevel="0" max="8" min="6" style="0" width="10.54"/>
    <col collapsed="false" customWidth="true" hidden="false" outlineLevel="0" max="9" min="9" style="0" width="10.85"/>
    <col collapsed="false" customWidth="true" hidden="false" outlineLevel="0" max="10" min="10" style="0" width="9.14"/>
    <col collapsed="false" customWidth="true" hidden="false" outlineLevel="0" max="1025" min="11" style="0" width="10.54"/>
  </cols>
  <sheetData>
    <row r="2" customFormat="false" ht="18.75" hidden="false" customHeight="false" outlineLevel="0" collapsed="false">
      <c r="A2" s="41" t="s">
        <v>64</v>
      </c>
      <c r="B2" s="41"/>
      <c r="C2" s="41"/>
      <c r="D2" s="41"/>
      <c r="E2" s="41"/>
      <c r="F2" s="41"/>
      <c r="G2" s="41"/>
      <c r="H2" s="41"/>
      <c r="I2" s="41"/>
      <c r="J2" s="41"/>
    </row>
    <row r="3" customFormat="false" ht="16.5" hidden="false" customHeight="false" outlineLevel="0" collapsed="false">
      <c r="A3" s="42" t="s">
        <v>65</v>
      </c>
      <c r="B3" s="42"/>
      <c r="C3" s="42"/>
      <c r="D3" s="42"/>
      <c r="E3" s="42"/>
      <c r="F3" s="42" t="s">
        <v>66</v>
      </c>
      <c r="G3" s="42"/>
      <c r="H3" s="42"/>
      <c r="I3" s="42"/>
      <c r="J3" s="42"/>
    </row>
    <row r="4" customFormat="false" ht="15" hidden="false" customHeight="false" outlineLevel="0" collapsed="false">
      <c r="A4" s="43" t="s">
        <v>67</v>
      </c>
      <c r="B4" s="43"/>
      <c r="C4" s="44"/>
      <c r="D4" s="45"/>
      <c r="E4" s="46"/>
      <c r="F4" s="43" t="s">
        <v>68</v>
      </c>
      <c r="G4" s="43"/>
      <c r="H4" s="44"/>
      <c r="I4" s="46"/>
      <c r="J4" s="46"/>
    </row>
    <row r="5" customFormat="false" ht="15" hidden="false" customHeight="false" outlineLevel="0" collapsed="false">
      <c r="A5" s="47" t="s">
        <v>69</v>
      </c>
      <c r="B5" s="47"/>
      <c r="C5" s="47"/>
      <c r="D5" s="47"/>
      <c r="E5" s="48" t="n">
        <v>245980</v>
      </c>
      <c r="F5" s="49" t="s">
        <v>70</v>
      </c>
      <c r="G5" s="49"/>
      <c r="I5" s="46"/>
      <c r="J5" s="48" t="n">
        <v>532800</v>
      </c>
    </row>
    <row r="6" customFormat="false" ht="15.75" hidden="false" customHeight="false" outlineLevel="0" collapsed="false">
      <c r="A6" s="49" t="s">
        <v>71</v>
      </c>
      <c r="D6" s="45"/>
      <c r="E6" s="48" t="n">
        <v>15000</v>
      </c>
      <c r="F6" s="50" t="s">
        <v>72</v>
      </c>
      <c r="G6" s="50"/>
      <c r="I6" s="46"/>
      <c r="J6" s="48" t="n">
        <v>789540</v>
      </c>
    </row>
    <row r="7" customFormat="false" ht="15.75" hidden="false" customHeight="false" outlineLevel="0" collapsed="false">
      <c r="A7" s="47" t="s">
        <v>73</v>
      </c>
      <c r="B7" s="47"/>
      <c r="C7" s="47"/>
      <c r="D7" s="47"/>
      <c r="E7" s="51" t="n">
        <v>345876</v>
      </c>
      <c r="F7" s="52"/>
      <c r="G7" s="53" t="s">
        <v>74</v>
      </c>
      <c r="H7" s="53"/>
      <c r="I7" s="53"/>
      <c r="J7" s="54" t="n">
        <v>1322340</v>
      </c>
    </row>
    <row r="8" customFormat="false" ht="15" hidden="false" customHeight="false" outlineLevel="0" collapsed="false">
      <c r="A8" s="49" t="s">
        <v>71</v>
      </c>
      <c r="D8" s="45"/>
      <c r="E8" s="48" t="n">
        <v>-15000</v>
      </c>
      <c r="F8" s="55" t="s">
        <v>75</v>
      </c>
      <c r="G8" s="55"/>
      <c r="I8" s="46"/>
      <c r="J8" s="48" t="n">
        <v>13000</v>
      </c>
    </row>
    <row r="9" customFormat="false" ht="15" hidden="false" customHeight="false" outlineLevel="0" collapsed="false">
      <c r="A9" s="49" t="s">
        <v>76</v>
      </c>
      <c r="B9" s="49"/>
      <c r="C9" s="49"/>
      <c r="D9" s="45"/>
      <c r="E9" s="48" t="n">
        <v>187477</v>
      </c>
      <c r="F9" s="49" t="s">
        <v>77</v>
      </c>
      <c r="G9" s="49"/>
      <c r="I9" s="46"/>
      <c r="J9" s="46"/>
    </row>
    <row r="10" customFormat="false" ht="15" hidden="false" customHeight="false" outlineLevel="0" collapsed="false">
      <c r="A10" s="49" t="s">
        <v>78</v>
      </c>
      <c r="B10" s="49"/>
      <c r="C10" s="49"/>
      <c r="D10" s="45"/>
      <c r="E10" s="48" t="n">
        <v>14500</v>
      </c>
      <c r="F10" s="49" t="s">
        <v>79</v>
      </c>
      <c r="G10" s="49"/>
      <c r="I10" s="46"/>
      <c r="J10" s="48" t="n">
        <v>86000</v>
      </c>
    </row>
    <row r="11" customFormat="false" ht="15" hidden="false" customHeight="false" outlineLevel="0" collapsed="false">
      <c r="A11" s="49" t="s">
        <v>80</v>
      </c>
      <c r="B11" s="49"/>
      <c r="D11" s="45"/>
      <c r="E11" s="48" t="n">
        <v>254300</v>
      </c>
      <c r="F11" s="49" t="s">
        <v>81</v>
      </c>
      <c r="G11" s="49"/>
      <c r="H11" s="49"/>
      <c r="I11" s="46"/>
      <c r="J11" s="48" t="n">
        <v>5500</v>
      </c>
    </row>
    <row r="12" customFormat="false" ht="15" hidden="false" customHeight="false" outlineLevel="0" collapsed="false">
      <c r="A12" s="49" t="s">
        <v>82</v>
      </c>
      <c r="D12" s="45"/>
      <c r="E12" s="48" t="n">
        <v>114600</v>
      </c>
      <c r="F12" s="49" t="s">
        <v>83</v>
      </c>
      <c r="G12" s="49"/>
      <c r="I12" s="46"/>
      <c r="J12" s="46"/>
    </row>
    <row r="13" customFormat="false" ht="15.75" hidden="false" customHeight="false" outlineLevel="0" collapsed="false">
      <c r="A13" s="49" t="s">
        <v>84</v>
      </c>
      <c r="B13" s="49"/>
      <c r="C13" s="49"/>
      <c r="D13" s="45"/>
      <c r="E13" s="46"/>
      <c r="F13" s="44" t="s">
        <v>85</v>
      </c>
      <c r="I13" s="46"/>
      <c r="J13" s="46"/>
    </row>
    <row r="14" customFormat="false" ht="15.75" hidden="false" customHeight="false" outlineLevel="0" collapsed="false">
      <c r="A14" s="47" t="s">
        <v>86</v>
      </c>
      <c r="B14" s="47"/>
      <c r="C14" s="47"/>
      <c r="D14" s="47"/>
      <c r="E14" s="48" t="n">
        <v>32400</v>
      </c>
      <c r="F14" s="56"/>
      <c r="G14" s="56" t="s">
        <v>87</v>
      </c>
      <c r="H14" s="56"/>
      <c r="I14" s="56"/>
      <c r="J14" s="57" t="n">
        <v>104500</v>
      </c>
    </row>
    <row r="15" customFormat="false" ht="15.75" hidden="false" customHeight="false" outlineLevel="0" collapsed="false">
      <c r="A15" s="49" t="s">
        <v>88</v>
      </c>
      <c r="B15" s="49"/>
      <c r="C15" s="49"/>
      <c r="D15" s="45"/>
      <c r="E15" s="48" t="n">
        <v>2350</v>
      </c>
      <c r="F15" s="58" t="s">
        <v>89</v>
      </c>
      <c r="G15" s="58"/>
      <c r="H15" s="59" t="s">
        <v>90</v>
      </c>
      <c r="I15" s="59"/>
      <c r="J15" s="60" t="n">
        <v>1426840</v>
      </c>
    </row>
    <row r="16" customFormat="false" ht="15" hidden="false" customHeight="false" outlineLevel="0" collapsed="false">
      <c r="A16" s="47" t="s">
        <v>91</v>
      </c>
      <c r="B16" s="47"/>
      <c r="C16" s="47"/>
      <c r="D16" s="47"/>
      <c r="E16" s="61"/>
      <c r="F16" s="44"/>
      <c r="G16" s="62"/>
      <c r="I16" s="46"/>
      <c r="J16" s="46"/>
    </row>
    <row r="17" customFormat="false" ht="15.75" hidden="false" customHeight="false" outlineLevel="0" collapsed="false">
      <c r="A17" s="49" t="s">
        <v>92</v>
      </c>
      <c r="D17" s="45"/>
      <c r="E17" s="46"/>
      <c r="F17" s="44"/>
      <c r="I17" s="46"/>
      <c r="J17" s="46"/>
    </row>
    <row r="18" customFormat="false" ht="15.75" hidden="false" customHeight="false" outlineLevel="0" collapsed="false">
      <c r="A18" s="63"/>
      <c r="B18" s="64"/>
      <c r="C18" s="64"/>
      <c r="D18" s="65" t="s">
        <v>93</v>
      </c>
      <c r="E18" s="66" t="n">
        <v>1197483</v>
      </c>
      <c r="F18" s="67"/>
      <c r="I18" s="68"/>
      <c r="J18" s="68"/>
    </row>
    <row r="19" customFormat="false" ht="25.5" hidden="false" customHeight="true" outlineLevel="0" collapsed="false">
      <c r="A19" s="69" t="s">
        <v>94</v>
      </c>
      <c r="B19" s="69"/>
      <c r="C19" s="69"/>
      <c r="D19" s="69"/>
      <c r="E19" s="70"/>
      <c r="F19" s="71" t="s">
        <v>95</v>
      </c>
      <c r="G19" s="71"/>
      <c r="H19" s="71"/>
      <c r="I19" s="71"/>
      <c r="J19" s="59"/>
    </row>
    <row r="20" customFormat="false" ht="15" hidden="false" customHeight="false" outlineLevel="0" collapsed="false">
      <c r="A20" s="72" t="s">
        <v>96</v>
      </c>
      <c r="D20" s="45"/>
      <c r="E20" s="46"/>
      <c r="F20" s="43" t="s">
        <v>97</v>
      </c>
      <c r="G20" s="43"/>
      <c r="I20" s="46"/>
      <c r="J20" s="46"/>
    </row>
    <row r="21" customFormat="false" ht="15" hidden="false" customHeight="false" outlineLevel="0" collapsed="false">
      <c r="A21" s="47" t="s">
        <v>98</v>
      </c>
      <c r="B21" s="47"/>
      <c r="C21" s="47"/>
      <c r="D21" s="47"/>
      <c r="E21" s="46"/>
      <c r="F21" s="44" t="s">
        <v>99</v>
      </c>
      <c r="I21" s="46"/>
      <c r="J21" s="46"/>
    </row>
    <row r="22" customFormat="false" ht="15" hidden="false" customHeight="false" outlineLevel="0" collapsed="false">
      <c r="A22" s="49" t="s">
        <v>100</v>
      </c>
      <c r="B22" s="49"/>
      <c r="D22" s="45"/>
      <c r="E22" s="48" t="n">
        <v>5600</v>
      </c>
      <c r="F22" s="47" t="s">
        <v>101</v>
      </c>
      <c r="G22" s="47"/>
      <c r="H22" s="47"/>
      <c r="I22" s="47"/>
      <c r="J22" s="46"/>
    </row>
    <row r="23" customFormat="false" ht="15" hidden="false" customHeight="false" outlineLevel="0" collapsed="false">
      <c r="A23" s="49" t="s">
        <v>102</v>
      </c>
      <c r="B23" s="49"/>
      <c r="C23" s="49"/>
      <c r="D23" s="45"/>
      <c r="E23" s="46"/>
      <c r="F23" s="49" t="s">
        <v>103</v>
      </c>
      <c r="G23" s="49"/>
      <c r="H23" s="49"/>
      <c r="I23" s="46"/>
      <c r="J23" s="46"/>
    </row>
    <row r="24" customFormat="false" ht="15.75" hidden="false" customHeight="false" outlineLevel="0" collapsed="false">
      <c r="A24" s="73" t="s">
        <v>104</v>
      </c>
      <c r="B24" s="73"/>
      <c r="C24" s="73"/>
      <c r="D24" s="45"/>
      <c r="E24" s="46"/>
      <c r="F24" s="47" t="s">
        <v>105</v>
      </c>
      <c r="G24" s="47"/>
      <c r="H24" s="47"/>
      <c r="I24" s="47"/>
      <c r="J24" s="46"/>
    </row>
    <row r="25" customFormat="false" ht="15.75" hidden="false" customHeight="false" outlineLevel="0" collapsed="false">
      <c r="A25" s="63"/>
      <c r="B25" s="64"/>
      <c r="C25" s="64"/>
      <c r="D25" s="65" t="s">
        <v>106</v>
      </c>
      <c r="E25" s="66" t="n">
        <v>5600</v>
      </c>
      <c r="F25" s="49" t="s">
        <v>107</v>
      </c>
      <c r="G25" s="49"/>
      <c r="H25" s="49"/>
      <c r="I25" s="46"/>
      <c r="J25" s="46"/>
    </row>
    <row r="26" customFormat="false" ht="15.75" hidden="false" customHeight="false" outlineLevel="0" collapsed="false">
      <c r="A26" s="43" t="s">
        <v>108</v>
      </c>
      <c r="B26" s="43"/>
      <c r="D26" s="45"/>
      <c r="E26" s="46"/>
      <c r="F26" s="73" t="s">
        <v>109</v>
      </c>
      <c r="G26" s="73"/>
      <c r="H26" s="73"/>
      <c r="I26" s="46"/>
      <c r="J26" s="46"/>
    </row>
    <row r="27" customFormat="false" ht="15.75" hidden="false" customHeight="false" outlineLevel="0" collapsed="false">
      <c r="A27" s="49" t="s">
        <v>110</v>
      </c>
      <c r="B27" s="49"/>
      <c r="D27" s="45"/>
      <c r="E27" s="46"/>
      <c r="F27" s="64"/>
      <c r="G27" s="64"/>
      <c r="H27" s="64"/>
      <c r="I27" s="65" t="s">
        <v>111</v>
      </c>
      <c r="J27" s="74" t="n">
        <v>0</v>
      </c>
    </row>
    <row r="28" customFormat="false" ht="15" hidden="false" customHeight="false" outlineLevel="0" collapsed="false">
      <c r="A28" s="49" t="s">
        <v>112</v>
      </c>
      <c r="B28" s="49"/>
      <c r="D28" s="45"/>
      <c r="E28" s="48" t="n">
        <v>6800</v>
      </c>
      <c r="F28" s="43" t="s">
        <v>113</v>
      </c>
      <c r="G28" s="43"/>
      <c r="I28" s="46"/>
      <c r="J28" s="46"/>
    </row>
    <row r="29" customFormat="false" ht="15.75" hidden="false" customHeight="false" outlineLevel="0" collapsed="false">
      <c r="A29" s="75" t="s">
        <v>114</v>
      </c>
      <c r="B29" s="75"/>
      <c r="C29" s="75"/>
      <c r="D29" s="75"/>
      <c r="E29" s="46"/>
      <c r="F29" s="49" t="s">
        <v>110</v>
      </c>
      <c r="G29" s="49"/>
      <c r="I29" s="46"/>
      <c r="J29" s="48" t="n">
        <v>4300</v>
      </c>
    </row>
    <row r="30" customFormat="false" ht="15.75" hidden="false" customHeight="false" outlineLevel="0" collapsed="false">
      <c r="A30" s="63"/>
      <c r="B30" s="64"/>
      <c r="C30" s="64"/>
      <c r="D30" s="65" t="s">
        <v>115</v>
      </c>
      <c r="E30" s="66" t="n">
        <v>6800</v>
      </c>
      <c r="F30" s="49" t="s">
        <v>112</v>
      </c>
      <c r="G30" s="49"/>
      <c r="I30" s="46"/>
      <c r="J30" s="48" t="n">
        <v>41352</v>
      </c>
    </row>
    <row r="31" customFormat="false" ht="15.75" hidden="false" customHeight="false" outlineLevel="0" collapsed="false">
      <c r="A31" s="69" t="s">
        <v>116</v>
      </c>
      <c r="B31" s="69"/>
      <c r="C31" s="69"/>
      <c r="D31" s="69"/>
      <c r="E31" s="60" t="n">
        <v>34000</v>
      </c>
      <c r="F31" s="47" t="s">
        <v>117</v>
      </c>
      <c r="G31" s="47"/>
      <c r="H31" s="47"/>
      <c r="I31" s="47"/>
      <c r="J31" s="46"/>
    </row>
    <row r="32" customFormat="false" ht="15.75" hidden="false" customHeight="false" outlineLevel="0" collapsed="false">
      <c r="A32" s="63" t="s">
        <v>118</v>
      </c>
      <c r="B32" s="63"/>
      <c r="C32" s="76"/>
      <c r="D32" s="77" t="s">
        <v>119</v>
      </c>
      <c r="E32" s="60" t="n">
        <v>42000</v>
      </c>
      <c r="F32" s="64"/>
      <c r="G32" s="76"/>
      <c r="H32" s="76"/>
      <c r="I32" s="77" t="s">
        <v>120</v>
      </c>
      <c r="J32" s="66" t="n">
        <v>45652</v>
      </c>
    </row>
    <row r="33" customFormat="false" ht="15.75" hidden="false" customHeight="false" outlineLevel="0" collapsed="false">
      <c r="A33" s="78" t="s">
        <v>121</v>
      </c>
      <c r="B33" s="79"/>
      <c r="C33" s="79"/>
      <c r="D33" s="80" t="s">
        <v>122</v>
      </c>
      <c r="E33" s="60" t="n">
        <v>1285883</v>
      </c>
      <c r="F33" s="76"/>
      <c r="G33" s="64" t="s">
        <v>123</v>
      </c>
      <c r="H33" s="64"/>
      <c r="I33" s="77" t="s">
        <v>124</v>
      </c>
      <c r="J33" s="60" t="n">
        <v>1472492</v>
      </c>
    </row>
    <row r="34" customFormat="false" ht="15.75" hidden="false" customHeight="false" outlineLevel="0" collapsed="false">
      <c r="A34" s="81" t="s">
        <v>125</v>
      </c>
      <c r="B34" s="81"/>
      <c r="C34" s="81"/>
      <c r="D34" s="81"/>
      <c r="E34" s="82" t="s">
        <v>126</v>
      </c>
      <c r="F34" s="81" t="s">
        <v>127</v>
      </c>
      <c r="G34" s="81"/>
      <c r="H34" s="81"/>
      <c r="I34" s="81"/>
      <c r="J34" s="70"/>
    </row>
    <row r="35" customFormat="false" ht="15.75" hidden="false" customHeight="false" outlineLevel="0" collapsed="false">
      <c r="A35" s="83" t="s">
        <v>128</v>
      </c>
      <c r="B35" s="64" t="s">
        <v>129</v>
      </c>
      <c r="C35" s="64"/>
      <c r="D35" s="77"/>
      <c r="E35" s="84" t="n">
        <v>1472492</v>
      </c>
      <c r="F35" s="85"/>
      <c r="G35" s="86" t="s">
        <v>63</v>
      </c>
      <c r="H35" s="86"/>
      <c r="I35" s="77"/>
      <c r="J35" s="84" t="n">
        <v>1472492</v>
      </c>
    </row>
  </sheetData>
  <mergeCells count="52">
    <mergeCell ref="A2:J2"/>
    <mergeCell ref="A3:E3"/>
    <mergeCell ref="F3:J3"/>
    <mergeCell ref="A4:B4"/>
    <mergeCell ref="F4:G4"/>
    <mergeCell ref="A5:D5"/>
    <mergeCell ref="F5:G5"/>
    <mergeCell ref="F6:G6"/>
    <mergeCell ref="A7:D7"/>
    <mergeCell ref="G7:I7"/>
    <mergeCell ref="F8:G8"/>
    <mergeCell ref="A9:C9"/>
    <mergeCell ref="F9:G9"/>
    <mergeCell ref="A10:C10"/>
    <mergeCell ref="F10:G10"/>
    <mergeCell ref="A11:B11"/>
    <mergeCell ref="F11:H11"/>
    <mergeCell ref="F12:G12"/>
    <mergeCell ref="A13:C13"/>
    <mergeCell ref="A14:D14"/>
    <mergeCell ref="A15:C15"/>
    <mergeCell ref="F15:G15"/>
    <mergeCell ref="H15:I15"/>
    <mergeCell ref="A16:D16"/>
    <mergeCell ref="A19:D19"/>
    <mergeCell ref="F19:I19"/>
    <mergeCell ref="F20:G20"/>
    <mergeCell ref="A21:D21"/>
    <mergeCell ref="A22:B22"/>
    <mergeCell ref="F22:I22"/>
    <mergeCell ref="A23:C23"/>
    <mergeCell ref="F23:H23"/>
    <mergeCell ref="A24:C24"/>
    <mergeCell ref="F24:I24"/>
    <mergeCell ref="F25:H25"/>
    <mergeCell ref="A26:B26"/>
    <mergeCell ref="F26:H26"/>
    <mergeCell ref="A27:B27"/>
    <mergeCell ref="A28:B28"/>
    <mergeCell ref="F28:G28"/>
    <mergeCell ref="A29:D29"/>
    <mergeCell ref="F29:G29"/>
    <mergeCell ref="F30:G30"/>
    <mergeCell ref="A31:D31"/>
    <mergeCell ref="F31:I31"/>
    <mergeCell ref="A32:B32"/>
    <mergeCell ref="B33:C33"/>
    <mergeCell ref="G33:H33"/>
    <mergeCell ref="A34:D34"/>
    <mergeCell ref="F34:I34"/>
    <mergeCell ref="B35:C35"/>
    <mergeCell ref="G35:H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5" min="5" style="0" width="14.94"/>
    <col collapsed="false" customWidth="true" hidden="false" outlineLevel="0" max="6" min="6" style="0" width="13.75"/>
  </cols>
  <sheetData>
    <row r="2" customFormat="false" ht="13.8" hidden="false" customHeight="false" outlineLevel="0" collapsed="false">
      <c r="A2" s="87" t="s">
        <v>130</v>
      </c>
      <c r="B2" s="87"/>
      <c r="C2" s="87"/>
      <c r="D2" s="87"/>
      <c r="E2" s="87"/>
      <c r="F2" s="87"/>
      <c r="G2" s="87"/>
      <c r="H2" s="87"/>
      <c r="J2" s="88" t="s">
        <v>131</v>
      </c>
    </row>
    <row r="3" customFormat="false" ht="13.8" hidden="false" customHeight="false" outlineLevel="0" collapsed="false">
      <c r="A3" s="87" t="s">
        <v>1</v>
      </c>
      <c r="B3" s="87"/>
      <c r="C3" s="87"/>
      <c r="D3" s="87"/>
      <c r="E3" s="87" t="s">
        <v>5</v>
      </c>
      <c r="F3" s="87"/>
      <c r="G3" s="87"/>
      <c r="H3" s="87"/>
    </row>
    <row r="4" customFormat="false" ht="13.8" hidden="false" customHeight="false" outlineLevel="0" collapsed="false">
      <c r="A4" s="87" t="s">
        <v>132</v>
      </c>
      <c r="B4" s="87"/>
      <c r="C4" s="89"/>
      <c r="D4" s="89" t="n">
        <v>596466</v>
      </c>
      <c r="E4" s="87" t="s">
        <v>133</v>
      </c>
      <c r="F4" s="87"/>
      <c r="G4" s="89"/>
      <c r="H4" s="89" t="n">
        <f aca="false">G6+G10+G7</f>
        <v>1527681</v>
      </c>
      <c r="J4" s="87" t="s">
        <v>134</v>
      </c>
      <c r="K4" s="87"/>
      <c r="L4" s="89" t="n">
        <f aca="false">H4-D4</f>
        <v>931215</v>
      </c>
    </row>
    <row r="5" customFormat="false" ht="13.8" hidden="false" customHeight="false" outlineLevel="0" collapsed="false">
      <c r="A5" s="90" t="s">
        <v>135</v>
      </c>
      <c r="B5" s="90"/>
      <c r="C5" s="91" t="n">
        <v>596466</v>
      </c>
      <c r="D5" s="91"/>
      <c r="E5" s="92" t="s">
        <v>136</v>
      </c>
      <c r="F5" s="92"/>
      <c r="G5" s="91"/>
      <c r="H5" s="91"/>
      <c r="J5" s="87" t="s">
        <v>137</v>
      </c>
      <c r="K5" s="87"/>
      <c r="L5" s="91" t="n">
        <f aca="false">D12-H12</f>
        <v>541523</v>
      </c>
    </row>
    <row r="6" customFormat="false" ht="13.8" hidden="false" customHeight="false" outlineLevel="0" collapsed="false">
      <c r="A6" s="93"/>
      <c r="B6" s="93"/>
      <c r="C6" s="94"/>
      <c r="D6" s="94"/>
      <c r="E6" s="93" t="s">
        <v>7</v>
      </c>
      <c r="F6" s="93"/>
      <c r="G6" s="94" t="n">
        <v>1064609</v>
      </c>
      <c r="H6" s="94"/>
      <c r="J6" s="87" t="s">
        <v>138</v>
      </c>
      <c r="K6" s="87"/>
      <c r="L6" s="94" t="n">
        <f aca="false">D16-H16</f>
        <v>-23450</v>
      </c>
    </row>
    <row r="7" customFormat="false" ht="15" hidden="false" customHeight="true" outlineLevel="0" collapsed="false">
      <c r="A7" s="93"/>
      <c r="B7" s="93"/>
      <c r="C7" s="94"/>
      <c r="D7" s="94"/>
      <c r="E7" s="95" t="s">
        <v>139</v>
      </c>
      <c r="F7" s="95"/>
      <c r="G7" s="94" t="n">
        <v>233072</v>
      </c>
      <c r="H7" s="94"/>
      <c r="J7" s="87" t="s">
        <v>140</v>
      </c>
      <c r="K7" s="87"/>
      <c r="L7" s="96" t="n">
        <f aca="false">D19-H19</f>
        <v>413142</v>
      </c>
    </row>
    <row r="8" customFormat="false" ht="13.8" hidden="false" customHeight="false" outlineLevel="0" collapsed="false">
      <c r="A8" s="93"/>
      <c r="B8" s="93"/>
      <c r="C8" s="94"/>
      <c r="D8" s="94"/>
      <c r="E8" s="93" t="s">
        <v>31</v>
      </c>
      <c r="F8" s="93"/>
      <c r="G8" s="94" t="n">
        <v>0</v>
      </c>
      <c r="H8" s="94"/>
      <c r="J8" s="87" t="s">
        <v>141</v>
      </c>
      <c r="K8" s="87"/>
      <c r="L8" s="89" t="n">
        <f aca="false">L7+L5+L6</f>
        <v>931215</v>
      </c>
    </row>
    <row r="9" customFormat="false" ht="13.8" hidden="false" customHeight="false" outlineLevel="0" collapsed="false">
      <c r="A9" s="93"/>
      <c r="B9" s="93"/>
      <c r="C9" s="94"/>
      <c r="D9" s="94"/>
      <c r="E9" s="97" t="s">
        <v>142</v>
      </c>
      <c r="F9" s="97"/>
      <c r="G9" s="94"/>
      <c r="H9" s="94"/>
    </row>
    <row r="10" customFormat="false" ht="13.8" hidden="false" customHeight="false" outlineLevel="0" collapsed="false">
      <c r="A10" s="98"/>
      <c r="B10" s="98"/>
      <c r="C10" s="96"/>
      <c r="D10" s="96"/>
      <c r="E10" s="98" t="s">
        <v>143</v>
      </c>
      <c r="F10" s="98"/>
      <c r="G10" s="96" t="n">
        <v>230000</v>
      </c>
      <c r="H10" s="96"/>
    </row>
    <row r="11" customFormat="false" ht="13.8" hidden="false" customHeight="false" outlineLevel="0" collapsed="false">
      <c r="A11" s="87" t="s">
        <v>144</v>
      </c>
      <c r="B11" s="87"/>
      <c r="C11" s="89"/>
      <c r="D11" s="89"/>
      <c r="E11" s="87"/>
      <c r="F11" s="87"/>
      <c r="G11" s="89"/>
      <c r="H11" s="89"/>
    </row>
    <row r="12" customFormat="false" ht="13.8" hidden="false" customHeight="false" outlineLevel="0" collapsed="false">
      <c r="A12" s="87" t="s">
        <v>145</v>
      </c>
      <c r="B12" s="87"/>
      <c r="C12" s="89"/>
      <c r="D12" s="89" t="n">
        <f aca="false">C13+C14</f>
        <v>659612</v>
      </c>
      <c r="E12" s="87" t="s">
        <v>146</v>
      </c>
      <c r="F12" s="87"/>
      <c r="G12" s="89"/>
      <c r="H12" s="89" t="n">
        <f aca="false">G13+G14</f>
        <v>118089</v>
      </c>
    </row>
    <row r="13" customFormat="false" ht="13.8" hidden="false" customHeight="false" outlineLevel="0" collapsed="false">
      <c r="A13" s="93" t="s">
        <v>147</v>
      </c>
      <c r="B13" s="93"/>
      <c r="C13" s="94" t="n">
        <v>190000</v>
      </c>
      <c r="D13" s="94"/>
      <c r="E13" s="93" t="s">
        <v>148</v>
      </c>
      <c r="F13" s="93"/>
      <c r="G13" s="99" t="n">
        <v>83889</v>
      </c>
      <c r="H13" s="94"/>
    </row>
    <row r="14" customFormat="false" ht="13.8" hidden="false" customHeight="false" outlineLevel="0" collapsed="false">
      <c r="A14" s="93" t="s">
        <v>149</v>
      </c>
      <c r="B14" s="93"/>
      <c r="C14" s="94" t="n">
        <v>469612</v>
      </c>
      <c r="D14" s="94"/>
      <c r="E14" s="93" t="s">
        <v>150</v>
      </c>
      <c r="F14" s="93"/>
      <c r="G14" s="99" t="n">
        <v>34200</v>
      </c>
      <c r="H14" s="94"/>
      <c r="J14" s="90" t="s">
        <v>151</v>
      </c>
      <c r="K14" s="90"/>
      <c r="L14" s="90"/>
      <c r="M14" s="90"/>
      <c r="N14" s="100"/>
    </row>
    <row r="15" customFormat="false" ht="13.8" hidden="false" customHeight="false" outlineLevel="0" collapsed="false">
      <c r="A15" s="93" t="s">
        <v>152</v>
      </c>
      <c r="B15" s="93"/>
      <c r="C15" s="94"/>
      <c r="D15" s="94"/>
      <c r="E15" s="93"/>
      <c r="F15" s="93"/>
      <c r="G15" s="94"/>
      <c r="H15" s="94"/>
      <c r="J15" s="101" t="s">
        <v>153</v>
      </c>
      <c r="K15" s="101"/>
      <c r="L15" s="101"/>
      <c r="M15" s="101"/>
      <c r="N15" s="102" t="n">
        <f aca="false">H4/(D4+L5)</f>
        <v>1.34243916241721</v>
      </c>
    </row>
    <row r="16" customFormat="false" ht="13.8" hidden="false" customHeight="false" outlineLevel="0" collapsed="false">
      <c r="A16" s="87" t="s">
        <v>154</v>
      </c>
      <c r="B16" s="87"/>
      <c r="C16" s="89"/>
      <c r="D16" s="89" t="n">
        <f aca="false">C17</f>
        <v>0</v>
      </c>
      <c r="E16" s="87" t="s">
        <v>155</v>
      </c>
      <c r="F16" s="87"/>
      <c r="G16" s="89"/>
      <c r="H16" s="89" t="n">
        <f aca="false">G17</f>
        <v>23450</v>
      </c>
      <c r="J16" s="90" t="s">
        <v>156</v>
      </c>
      <c r="K16" s="90"/>
      <c r="L16" s="90"/>
      <c r="M16" s="90"/>
      <c r="N16" s="103"/>
    </row>
    <row r="17" customFormat="false" ht="13.8" hidden="false" customHeight="false" outlineLevel="0" collapsed="false">
      <c r="A17" s="93" t="s">
        <v>149</v>
      </c>
      <c r="B17" s="93"/>
      <c r="C17" s="99" t="n">
        <v>0</v>
      </c>
      <c r="D17" s="94"/>
      <c r="E17" s="93" t="s">
        <v>157</v>
      </c>
      <c r="F17" s="93"/>
      <c r="G17" s="94" t="n">
        <v>23450</v>
      </c>
      <c r="H17" s="94"/>
      <c r="J17" s="104" t="s">
        <v>158</v>
      </c>
      <c r="K17" s="104"/>
      <c r="L17" s="104"/>
      <c r="M17" s="104"/>
      <c r="N17" s="105" t="n">
        <f aca="false">(G10+G20)/G6</f>
        <v>0.216041758053896</v>
      </c>
    </row>
    <row r="18" customFormat="false" ht="13.8" hidden="false" customHeight="false" outlineLevel="0" collapsed="false">
      <c r="A18" s="93"/>
      <c r="B18" s="93"/>
      <c r="C18" s="94"/>
      <c r="D18" s="94"/>
      <c r="E18" s="93" t="s">
        <v>159</v>
      </c>
      <c r="F18" s="93"/>
      <c r="G18" s="94" t="n">
        <v>0</v>
      </c>
      <c r="H18" s="94"/>
      <c r="J18" s="101" t="s">
        <v>7</v>
      </c>
      <c r="K18" s="101"/>
      <c r="L18" s="101"/>
      <c r="M18" s="101"/>
      <c r="N18" s="102"/>
    </row>
    <row r="19" customFormat="false" ht="13.8" hidden="false" customHeight="false" outlineLevel="0" collapsed="false">
      <c r="A19" s="87" t="s">
        <v>160</v>
      </c>
      <c r="B19" s="87"/>
      <c r="C19" s="89"/>
      <c r="D19" s="89" t="n">
        <f aca="false">C20</f>
        <v>413142</v>
      </c>
      <c r="E19" s="87" t="s">
        <v>161</v>
      </c>
      <c r="F19" s="87"/>
      <c r="G19" s="89"/>
      <c r="H19" s="89" t="n">
        <v>0</v>
      </c>
      <c r="J19" s="90" t="s">
        <v>162</v>
      </c>
      <c r="K19" s="90"/>
      <c r="L19" s="90"/>
      <c r="M19" s="90"/>
      <c r="N19" s="103"/>
    </row>
    <row r="20" customFormat="false" ht="13.8" hidden="false" customHeight="false" outlineLevel="0" collapsed="false">
      <c r="A20" s="93" t="s">
        <v>56</v>
      </c>
      <c r="B20" s="93"/>
      <c r="C20" s="99" t="n">
        <v>413142</v>
      </c>
      <c r="D20" s="94"/>
      <c r="E20" s="93" t="s">
        <v>163</v>
      </c>
      <c r="F20" s="93"/>
      <c r="G20" s="94" t="n">
        <v>0</v>
      </c>
      <c r="H20" s="94"/>
      <c r="J20" s="101" t="s">
        <v>164</v>
      </c>
      <c r="K20" s="101"/>
      <c r="L20" s="101"/>
      <c r="M20" s="101"/>
      <c r="N20" s="102" t="n">
        <f aca="false">G20/L5</f>
        <v>0</v>
      </c>
    </row>
    <row r="21" customFormat="false" ht="13.8" hidden="false" customHeight="false" outlineLevel="0" collapsed="false">
      <c r="A21" s="98" t="s">
        <v>54</v>
      </c>
      <c r="B21" s="98"/>
      <c r="C21" s="96"/>
      <c r="D21" s="96"/>
      <c r="E21" s="98" t="s">
        <v>152</v>
      </c>
      <c r="F21" s="98"/>
      <c r="G21" s="96" t="n">
        <v>0</v>
      </c>
      <c r="H21" s="96"/>
    </row>
    <row r="22" customFormat="false" ht="13.8" hidden="false" customHeight="false" outlineLevel="0" collapsed="false">
      <c r="A22" s="87" t="s">
        <v>165</v>
      </c>
      <c r="B22" s="87"/>
      <c r="C22" s="87"/>
      <c r="D22" s="89" t="n">
        <f aca="false">D4+D12+D16+D19</f>
        <v>1669220</v>
      </c>
      <c r="E22" s="87" t="s">
        <v>165</v>
      </c>
      <c r="F22" s="87"/>
      <c r="G22" s="87"/>
      <c r="H22" s="89" t="n">
        <f aca="false">H12+H4+H16+H19</f>
        <v>1669220</v>
      </c>
    </row>
    <row r="23" customFormat="false" ht="13.8" hidden="false" customHeight="false" outlineLevel="0" collapsed="false"/>
  </sheetData>
  <mergeCells count="53">
    <mergeCell ref="A2:H2"/>
    <mergeCell ref="A3:D3"/>
    <mergeCell ref="E3:H3"/>
    <mergeCell ref="A4:B4"/>
    <mergeCell ref="E4:F4"/>
    <mergeCell ref="J4:K4"/>
    <mergeCell ref="A5:B5"/>
    <mergeCell ref="E5:F5"/>
    <mergeCell ref="J5:K5"/>
    <mergeCell ref="A6:B6"/>
    <mergeCell ref="E6:F6"/>
    <mergeCell ref="J6:K6"/>
    <mergeCell ref="A7:B7"/>
    <mergeCell ref="E7:F7"/>
    <mergeCell ref="J7:K7"/>
    <mergeCell ref="A8:B8"/>
    <mergeCell ref="E8:F8"/>
    <mergeCell ref="J8:K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14:B14"/>
    <mergeCell ref="E14:F14"/>
    <mergeCell ref="J14:M14"/>
    <mergeCell ref="A15:B15"/>
    <mergeCell ref="E15:F15"/>
    <mergeCell ref="J15:M15"/>
    <mergeCell ref="A16:B16"/>
    <mergeCell ref="E16:F16"/>
    <mergeCell ref="J16:M16"/>
    <mergeCell ref="A17:B17"/>
    <mergeCell ref="E17:F17"/>
    <mergeCell ref="J17:M17"/>
    <mergeCell ref="A18:B18"/>
    <mergeCell ref="E18:F18"/>
    <mergeCell ref="J18:M18"/>
    <mergeCell ref="A19:B19"/>
    <mergeCell ref="E19:F19"/>
    <mergeCell ref="J19:M19"/>
    <mergeCell ref="A20:B20"/>
    <mergeCell ref="E20:F20"/>
    <mergeCell ref="J20:M20"/>
    <mergeCell ref="A21:B21"/>
    <mergeCell ref="E21:F21"/>
    <mergeCell ref="A22:C22"/>
    <mergeCell ref="E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LibreOffice/6.0.6.2$Windows_X86_64 LibreOffice_project/0c292870b25a325b5ed35f6b45599d2ea4458e77</Application>
  <Company>IUT de BAYONNE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2018-02-28T14:13:16Z</dcterms:created>
  <dc:creator>Chakib Alami</dc:creator>
  <dc:description/>
  <dc:language>fr-FR</dc:language>
  <cp:lastModifiedBy/>
  <dcterms:modified xsi:type="dcterms:W3CDTF">2019-03-25T18:28:36Z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IUT de BAYONNE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