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B\Documents\Visual Studio 2013\Projects\MapMaker\"/>
    </mc:Choice>
  </mc:AlternateContent>
  <bookViews>
    <workbookView xWindow="0" yWindow="0" windowWidth="28800" windowHeight="1243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4" i="6" l="1"/>
  <c r="X26" i="6"/>
  <c r="W26" i="6"/>
  <c r="Z26" i="6"/>
  <c r="Y26" i="6"/>
  <c r="R26" i="6"/>
  <c r="S26" i="6"/>
  <c r="T26" i="6"/>
  <c r="U26" i="6"/>
  <c r="T27" i="6"/>
  <c r="S27" i="6"/>
  <c r="R27" i="6"/>
  <c r="N27" i="6"/>
  <c r="U27" i="6"/>
  <c r="P27" i="6"/>
  <c r="O27" i="6"/>
  <c r="M27" i="6"/>
  <c r="W28" i="6"/>
  <c r="AB28" i="6"/>
  <c r="AC28" i="6"/>
  <c r="AD28" i="6"/>
  <c r="AE28" i="6"/>
  <c r="Z28" i="6"/>
  <c r="Y28" i="6"/>
  <c r="X28" i="6"/>
  <c r="AD29" i="6"/>
  <c r="AC29" i="6"/>
  <c r="AB29" i="6"/>
  <c r="P29" i="6"/>
  <c r="M29" i="6"/>
  <c r="AE29" i="6"/>
  <c r="O29" i="6"/>
  <c r="N29" i="6"/>
  <c r="Z24" i="6"/>
  <c r="Y24" i="6"/>
  <c r="X24" i="6"/>
  <c r="W24" i="6"/>
  <c r="P25" i="6"/>
  <c r="O25" i="6"/>
  <c r="N25" i="6"/>
  <c r="M25" i="6"/>
  <c r="AE23" i="6"/>
  <c r="AD23" i="6"/>
  <c r="U22" i="6"/>
  <c r="T22" i="6"/>
  <c r="S22" i="6"/>
  <c r="R22" i="6"/>
  <c r="AB23" i="6"/>
  <c r="AC23" i="6"/>
  <c r="AB20" i="6"/>
  <c r="AC20" i="6"/>
  <c r="AD20" i="6"/>
  <c r="AE20" i="6"/>
  <c r="P20" i="6"/>
  <c r="O20" i="6"/>
  <c r="N20" i="6"/>
  <c r="M20" i="6"/>
  <c r="Z19" i="6"/>
  <c r="Y19" i="6"/>
  <c r="X19" i="6"/>
  <c r="W19" i="6"/>
  <c r="AE19" i="6"/>
  <c r="AD19" i="6"/>
  <c r="AC19" i="6"/>
  <c r="AB19" i="6"/>
  <c r="T18" i="6"/>
  <c r="R18" i="6"/>
  <c r="S18" i="6"/>
  <c r="U18" i="6"/>
  <c r="P18" i="6"/>
  <c r="O18" i="6"/>
  <c r="N18" i="6"/>
  <c r="M18" i="6"/>
  <c r="X17" i="6"/>
  <c r="W15" i="6"/>
  <c r="W17" i="6"/>
  <c r="Z17" i="6"/>
  <c r="T17" i="6"/>
  <c r="P16" i="6"/>
  <c r="AD14" i="6"/>
  <c r="Z15" i="6"/>
  <c r="T13" i="6"/>
  <c r="Y17" i="6"/>
  <c r="U17" i="6"/>
  <c r="S17" i="6"/>
  <c r="R17" i="6"/>
  <c r="M16" i="6"/>
  <c r="O16" i="6"/>
  <c r="N16" i="6"/>
  <c r="Y15" i="6"/>
  <c r="X15" i="6"/>
  <c r="AB14" i="6"/>
  <c r="AE14" i="6"/>
  <c r="U13" i="6"/>
  <c r="S13" i="6"/>
  <c r="R13" i="6"/>
  <c r="W5" i="6"/>
  <c r="S7" i="6"/>
  <c r="X8" i="6"/>
  <c r="AC11" i="6"/>
  <c r="AB11" i="6"/>
  <c r="X11" i="6"/>
  <c r="W11" i="6"/>
  <c r="W10" i="6"/>
  <c r="AE7" i="6"/>
  <c r="AE8" i="6"/>
  <c r="AE9" i="6"/>
  <c r="AE10" i="6"/>
  <c r="AE11" i="6"/>
  <c r="AE6" i="6"/>
  <c r="U7" i="6"/>
  <c r="U8" i="6"/>
  <c r="U9" i="6"/>
  <c r="U10" i="6"/>
  <c r="U11" i="6"/>
  <c r="U6" i="6"/>
  <c r="S11" i="6"/>
  <c r="R11" i="6"/>
  <c r="N11" i="6"/>
  <c r="M11" i="6"/>
  <c r="O11" i="6"/>
  <c r="P11" i="6"/>
  <c r="T11" i="6"/>
  <c r="Y11" i="6"/>
  <c r="Z11" i="6"/>
  <c r="AD11" i="6"/>
  <c r="AC10" i="6"/>
  <c r="AB10" i="6"/>
  <c r="X10" i="6"/>
  <c r="AD10" i="6"/>
  <c r="Y10" i="6"/>
  <c r="Z10" i="6"/>
  <c r="T10" i="6"/>
  <c r="S10" i="6"/>
  <c r="R10" i="6"/>
  <c r="P10" i="6"/>
  <c r="O10" i="6"/>
  <c r="N10" i="6"/>
  <c r="M10" i="6"/>
  <c r="AD9" i="6"/>
  <c r="AC8" i="6"/>
  <c r="AC9" i="6"/>
  <c r="AB9" i="6"/>
  <c r="X9" i="6"/>
  <c r="W9" i="6"/>
  <c r="T9" i="6"/>
  <c r="AD8" i="6"/>
  <c r="AB8" i="6"/>
  <c r="Z8" i="6"/>
  <c r="T8" i="6"/>
  <c r="W8" i="6"/>
  <c r="S9" i="6"/>
  <c r="R9" i="6" l="1"/>
  <c r="R6" i="6"/>
  <c r="R7" i="6"/>
  <c r="R8" i="6"/>
  <c r="Z9" i="6"/>
  <c r="Y9" i="6"/>
  <c r="P9" i="6"/>
  <c r="O9" i="6"/>
  <c r="N9" i="6"/>
  <c r="M9" i="6"/>
  <c r="S8" i="6"/>
  <c r="Y8" i="6"/>
  <c r="P8" i="6"/>
  <c r="O8" i="6"/>
  <c r="N8" i="6"/>
  <c r="M8" i="6"/>
  <c r="T7" i="6"/>
  <c r="AB7" i="6"/>
  <c r="AC7" i="6"/>
  <c r="AD7" i="6"/>
  <c r="AC6" i="6"/>
  <c r="AD6" i="6"/>
  <c r="AB6" i="6"/>
  <c r="T6" i="6"/>
  <c r="S6" i="6"/>
  <c r="Z5" i="6"/>
  <c r="Y5" i="6"/>
  <c r="X5" i="6"/>
  <c r="P5" i="6"/>
  <c r="O5" i="6"/>
  <c r="N5" i="6"/>
  <c r="M5" i="6"/>
  <c r="Z4" i="6"/>
  <c r="Y4" i="6"/>
  <c r="X4" i="6"/>
  <c r="P4" i="6"/>
  <c r="O4" i="6"/>
  <c r="N4" i="6"/>
  <c r="M4" i="6"/>
  <c r="W4" i="6" s="1"/>
  <c r="F5" i="5" l="1"/>
  <c r="D4" i="5"/>
  <c r="J4" i="5"/>
  <c r="J5" i="5"/>
  <c r="J6" i="5"/>
  <c r="J3" i="5"/>
  <c r="H4" i="5"/>
  <c r="H5" i="5"/>
  <c r="H6" i="5"/>
  <c r="H3" i="5"/>
  <c r="F4" i="4" l="1"/>
  <c r="H5" i="4"/>
  <c r="H7" i="4"/>
  <c r="F7" i="4"/>
  <c r="F5" i="4" l="1"/>
  <c r="F6" i="4"/>
  <c r="F8" i="4"/>
  <c r="F3" i="4"/>
  <c r="I6" i="3" l="1"/>
  <c r="O6" i="3"/>
  <c r="P7" i="3"/>
  <c r="O7" i="3"/>
  <c r="P6" i="3"/>
  <c r="P5" i="3"/>
  <c r="O5" i="3"/>
  <c r="P4" i="3"/>
  <c r="O4" i="3"/>
  <c r="I7" i="3"/>
  <c r="J4" i="3"/>
  <c r="J7" i="3"/>
  <c r="J6" i="3"/>
  <c r="J5" i="3"/>
  <c r="I5" i="3"/>
  <c r="G23" i="2"/>
  <c r="H23" i="2"/>
  <c r="K23" i="2"/>
  <c r="L23" i="2"/>
  <c r="G18" i="2"/>
  <c r="H18" i="2"/>
  <c r="K18" i="2"/>
  <c r="L18" i="2"/>
  <c r="G19" i="2"/>
  <c r="H19" i="2"/>
  <c r="K19" i="2"/>
  <c r="L19" i="2"/>
  <c r="G20" i="2"/>
  <c r="H20" i="2"/>
  <c r="K20" i="2"/>
  <c r="L20" i="2"/>
  <c r="G21" i="2"/>
  <c r="H21" i="2"/>
  <c r="K21" i="2"/>
  <c r="L21" i="2"/>
  <c r="G22" i="2"/>
  <c r="H22" i="2"/>
  <c r="K22" i="2"/>
  <c r="L22" i="2"/>
  <c r="G15" i="2"/>
  <c r="H15" i="2"/>
  <c r="K15" i="2"/>
  <c r="L15" i="2"/>
  <c r="G16" i="2"/>
  <c r="H16" i="2"/>
  <c r="K16" i="2"/>
  <c r="L16" i="2"/>
  <c r="G17" i="2"/>
  <c r="H17" i="2"/>
  <c r="K17" i="2"/>
  <c r="L17" i="2"/>
  <c r="G8" i="2"/>
  <c r="H8" i="2"/>
  <c r="K8" i="2"/>
  <c r="L8" i="2"/>
  <c r="G9" i="2"/>
  <c r="H9" i="2"/>
  <c r="K9" i="2"/>
  <c r="L9" i="2"/>
  <c r="G10" i="2"/>
  <c r="H10" i="2"/>
  <c r="K10" i="2"/>
  <c r="L10" i="2"/>
  <c r="G11" i="2"/>
  <c r="H11" i="2"/>
  <c r="K11" i="2"/>
  <c r="L11" i="2"/>
  <c r="G12" i="2"/>
  <c r="H12" i="2"/>
  <c r="K12" i="2"/>
  <c r="L12" i="2"/>
  <c r="G13" i="2"/>
  <c r="H13" i="2"/>
  <c r="K13" i="2"/>
  <c r="L13" i="2"/>
  <c r="G14" i="2"/>
  <c r="H14" i="2"/>
  <c r="K14" i="2"/>
  <c r="L14" i="2"/>
  <c r="G7" i="2"/>
  <c r="H7" i="2"/>
  <c r="K7" i="2"/>
  <c r="L7" i="2"/>
  <c r="G6" i="2"/>
  <c r="H6" i="2"/>
  <c r="K6" i="2"/>
  <c r="L6" i="2"/>
  <c r="G4" i="2"/>
  <c r="H4" i="2"/>
  <c r="K4" i="2"/>
  <c r="L4" i="2"/>
  <c r="G5" i="2"/>
  <c r="H5" i="2"/>
  <c r="K5" i="2"/>
  <c r="L5" i="2"/>
  <c r="L3" i="2"/>
  <c r="K3" i="2"/>
  <c r="H3" i="2"/>
  <c r="G3" i="2"/>
  <c r="L13" i="1" l="1"/>
  <c r="L15" i="1"/>
  <c r="L10" i="1"/>
  <c r="G15" i="1"/>
  <c r="F15" i="1"/>
  <c r="G10" i="1"/>
  <c r="F10" i="1"/>
  <c r="G13" i="1"/>
  <c r="F13" i="1"/>
  <c r="C5" i="1"/>
  <c r="K5" i="1"/>
  <c r="T5" i="1"/>
  <c r="S5" i="1"/>
  <c r="J5" i="1" s="1"/>
  <c r="M5" i="1"/>
  <c r="N5" i="1" s="1"/>
  <c r="L5" i="1"/>
  <c r="O5" i="1" s="1"/>
</calcChain>
</file>

<file path=xl/sharedStrings.xml><?xml version="1.0" encoding="utf-8"?>
<sst xmlns="http://schemas.openxmlformats.org/spreadsheetml/2006/main" count="142" uniqueCount="73">
  <si>
    <t>Max</t>
  </si>
  <si>
    <t>Vert</t>
  </si>
  <si>
    <t>Hor</t>
  </si>
  <si>
    <t>Map Panel</t>
  </si>
  <si>
    <t>Width</t>
  </si>
  <si>
    <t>Height</t>
  </si>
  <si>
    <t>Tiles</t>
  </si>
  <si>
    <t>Wide</t>
  </si>
  <si>
    <t>High</t>
  </si>
  <si>
    <t>Pixels</t>
  </si>
  <si>
    <t>ScrollBar</t>
  </si>
  <si>
    <t>Map</t>
  </si>
  <si>
    <t>% Map</t>
  </si>
  <si>
    <t>Click</t>
  </si>
  <si>
    <t>Scroll</t>
  </si>
  <si>
    <t>X</t>
  </si>
  <si>
    <t>Y</t>
  </si>
  <si>
    <t>View</t>
  </si>
  <si>
    <t>H Factor</t>
  </si>
  <si>
    <t>V Factor</t>
  </si>
  <si>
    <t>Scale</t>
  </si>
  <si>
    <t>Index</t>
  </si>
  <si>
    <t>Zoom</t>
  </si>
  <si>
    <t>Padding</t>
  </si>
  <si>
    <t>tiles wide</t>
  </si>
  <si>
    <t>tile length</t>
  </si>
  <si>
    <t>Above</t>
  </si>
  <si>
    <t>Check</t>
  </si>
  <si>
    <t>Left</t>
  </si>
  <si>
    <t>Right</t>
  </si>
  <si>
    <t>Below</t>
  </si>
  <si>
    <t>Center</t>
  </si>
  <si>
    <t>total tiles</t>
  </si>
  <si>
    <t>cen</t>
  </si>
  <si>
    <t>Tiles high</t>
  </si>
  <si>
    <t>Expected</t>
  </si>
  <si>
    <t>Display Height</t>
  </si>
  <si>
    <t>Scroll Max</t>
  </si>
  <si>
    <t>Scroll %</t>
  </si>
  <si>
    <t>Sector</t>
  </si>
  <si>
    <t>Tiles Wide</t>
  </si>
  <si>
    <t>Tiles High</t>
  </si>
  <si>
    <t>Initial</t>
  </si>
  <si>
    <t>Final</t>
  </si>
  <si>
    <t>A0</t>
  </si>
  <si>
    <t>A1</t>
  </si>
  <si>
    <t>A2</t>
  </si>
  <si>
    <t>A3</t>
  </si>
  <si>
    <t>Case</t>
  </si>
  <si>
    <t>Move NE</t>
  </si>
  <si>
    <t>Move SE</t>
  </si>
  <si>
    <t>Move NW</t>
  </si>
  <si>
    <t>Move SW</t>
  </si>
  <si>
    <t>Move E</t>
  </si>
  <si>
    <t>Move W</t>
  </si>
  <si>
    <t>Move N</t>
  </si>
  <si>
    <t>Move S</t>
  </si>
  <si>
    <t>Expand E</t>
  </si>
  <si>
    <t>Expand W</t>
  </si>
  <si>
    <t>Expand N</t>
  </si>
  <si>
    <t>Expand S</t>
  </si>
  <si>
    <t>Expand NE</t>
  </si>
  <si>
    <t>Expand NW</t>
  </si>
  <si>
    <t>Expand SE</t>
  </si>
  <si>
    <t>Expand SW</t>
  </si>
  <si>
    <t>Shrink E</t>
  </si>
  <si>
    <t>Shrink W</t>
  </si>
  <si>
    <t>Shrink N</t>
  </si>
  <si>
    <t>Shrink S</t>
  </si>
  <si>
    <t>Shrink NE</t>
  </si>
  <si>
    <t>Shrink NW</t>
  </si>
  <si>
    <t>Shrink SE</t>
  </si>
  <si>
    <t>Shrink 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</si>
</sst>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2" fontId="0" fillId="0" borderId="0" xfId="0" applyNumberFormat="1" applyAlignment="1">
      <alignment horizontal="center"/>
    </xf>
    <xf numFmtId="10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5"/>
  <sheetViews>
    <sheetView workbookViewId="0">
      <selection activeCell="H13" sqref="H13"/>
    </sheetView>
  </sheetViews>
  <sheetFormatPr defaultRowHeight="15" x14ac:dyDescent="0.25"/>
  <cols>
    <col min="2" max="5" width="9.140625" style="3"/>
    <col min="6" max="6" width="10.42578125" style="3" bestFit="1" customWidth="1"/>
    <col min="7" max="20" width="9.140625" style="3"/>
  </cols>
  <sheetData>
    <row r="2" spans="2:22" x14ac:dyDescent="0.25">
      <c r="F2" s="2" t="s">
        <v>3</v>
      </c>
      <c r="Q2" s="2" t="s">
        <v>11</v>
      </c>
    </row>
    <row r="3" spans="2:22" s="1" customFormat="1" x14ac:dyDescent="0.25">
      <c r="B3" s="2"/>
      <c r="C3" s="2"/>
      <c r="D3" s="2" t="s">
        <v>0</v>
      </c>
      <c r="E3" s="2"/>
      <c r="G3" s="2"/>
      <c r="H3" s="2" t="s">
        <v>6</v>
      </c>
      <c r="I3" s="2"/>
      <c r="J3" s="2" t="s">
        <v>12</v>
      </c>
      <c r="K3" s="2"/>
      <c r="L3" s="2" t="s">
        <v>9</v>
      </c>
      <c r="M3" s="2"/>
      <c r="N3" s="2" t="s">
        <v>10</v>
      </c>
      <c r="O3" s="2"/>
      <c r="P3" s="2"/>
      <c r="Q3" s="2"/>
      <c r="R3" s="2"/>
      <c r="S3" s="2" t="s">
        <v>6</v>
      </c>
      <c r="T3" s="2"/>
    </row>
    <row r="4" spans="2:22" s="1" customFormat="1" x14ac:dyDescent="0.25">
      <c r="B4" s="2" t="s">
        <v>13</v>
      </c>
      <c r="C4" s="2" t="s">
        <v>9</v>
      </c>
      <c r="D4" s="2" t="s">
        <v>2</v>
      </c>
      <c r="E4" s="2" t="s">
        <v>1</v>
      </c>
      <c r="F4" s="2" t="s">
        <v>4</v>
      </c>
      <c r="G4" s="2" t="s">
        <v>5</v>
      </c>
      <c r="H4" s="2" t="s">
        <v>7</v>
      </c>
      <c r="I4" s="2" t="s">
        <v>8</v>
      </c>
      <c r="J4" s="2" t="s">
        <v>7</v>
      </c>
      <c r="K4" s="2" t="s">
        <v>8</v>
      </c>
      <c r="L4" s="2" t="s">
        <v>4</v>
      </c>
      <c r="M4" s="2" t="s">
        <v>5</v>
      </c>
      <c r="N4" s="2" t="s">
        <v>4</v>
      </c>
      <c r="O4" s="2" t="s">
        <v>5</v>
      </c>
      <c r="P4" s="2"/>
      <c r="Q4" s="2" t="s">
        <v>4</v>
      </c>
      <c r="R4" s="2" t="s">
        <v>5</v>
      </c>
      <c r="S4" s="2" t="s">
        <v>7</v>
      </c>
      <c r="T4" s="2" t="s">
        <v>8</v>
      </c>
    </row>
    <row r="5" spans="2:22" x14ac:dyDescent="0.25">
      <c r="B5" s="3">
        <v>5</v>
      </c>
      <c r="C5" s="3">
        <f>(65-35)/32</f>
        <v>0.9375</v>
      </c>
      <c r="D5" s="3">
        <v>226</v>
      </c>
      <c r="E5" s="3">
        <v>459</v>
      </c>
      <c r="F5" s="3">
        <v>434</v>
      </c>
      <c r="G5" s="3">
        <v>361</v>
      </c>
      <c r="H5" s="3">
        <v>13</v>
      </c>
      <c r="I5" s="3">
        <v>11</v>
      </c>
      <c r="J5" s="4">
        <f>H5/S5</f>
        <v>0.65</v>
      </c>
      <c r="K5" s="4">
        <f>I5/T5</f>
        <v>0.44</v>
      </c>
      <c r="L5" s="3">
        <f>H5*32</f>
        <v>416</v>
      </c>
      <c r="M5" s="3">
        <f>I5*32</f>
        <v>352</v>
      </c>
      <c r="N5" s="3">
        <f>G5-M5</f>
        <v>9</v>
      </c>
      <c r="O5" s="3">
        <f>F5-L5</f>
        <v>18</v>
      </c>
      <c r="Q5" s="3">
        <v>640</v>
      </c>
      <c r="R5" s="3">
        <v>800</v>
      </c>
      <c r="S5" s="3">
        <f>Q5/32</f>
        <v>20</v>
      </c>
      <c r="T5" s="3">
        <f>R5/32</f>
        <v>25</v>
      </c>
    </row>
    <row r="8" spans="2:22" s="1" customFormat="1" x14ac:dyDescent="0.25">
      <c r="B8" s="2" t="s">
        <v>14</v>
      </c>
      <c r="C8" s="2"/>
      <c r="D8" s="2" t="s">
        <v>0</v>
      </c>
      <c r="E8" s="2"/>
      <c r="F8" s="2"/>
      <c r="G8" s="2"/>
      <c r="H8" s="2" t="s">
        <v>17</v>
      </c>
      <c r="I8" s="2"/>
      <c r="J8" s="2" t="s">
        <v>11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s="1" customFormat="1" x14ac:dyDescent="0.25">
      <c r="B9" s="2" t="s">
        <v>2</v>
      </c>
      <c r="C9" s="2" t="s">
        <v>1</v>
      </c>
      <c r="D9" s="2" t="s">
        <v>2</v>
      </c>
      <c r="E9" s="2" t="s">
        <v>1</v>
      </c>
      <c r="F9" s="2" t="s">
        <v>18</v>
      </c>
      <c r="G9" s="2" t="s">
        <v>19</v>
      </c>
      <c r="H9" s="2" t="s">
        <v>15</v>
      </c>
      <c r="I9" s="2" t="s">
        <v>16</v>
      </c>
      <c r="J9" s="2" t="s">
        <v>4</v>
      </c>
      <c r="K9" s="2" t="s">
        <v>5</v>
      </c>
      <c r="L9" s="2" t="s">
        <v>20</v>
      </c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5">
      <c r="B10" s="3">
        <v>14</v>
      </c>
      <c r="C10" s="3">
        <v>39</v>
      </c>
      <c r="D10" s="3">
        <v>66</v>
      </c>
      <c r="E10" s="3">
        <v>139</v>
      </c>
      <c r="F10" s="7">
        <f>B10/D10</f>
        <v>0.21212121212121213</v>
      </c>
      <c r="G10" s="7">
        <f>C10/E10</f>
        <v>0.2805755395683453</v>
      </c>
      <c r="H10" s="3">
        <v>14</v>
      </c>
      <c r="I10" s="3">
        <v>39</v>
      </c>
      <c r="J10" s="3">
        <v>480</v>
      </c>
      <c r="K10" s="3">
        <v>480</v>
      </c>
      <c r="L10" s="3">
        <f>160/K10</f>
        <v>0.33333333333333331</v>
      </c>
      <c r="M10" s="9"/>
      <c r="N10" s="9"/>
      <c r="U10" s="3"/>
      <c r="V10" s="3"/>
    </row>
    <row r="11" spans="2:22" x14ac:dyDescent="0.25">
      <c r="M11" s="9"/>
      <c r="N11" s="9"/>
    </row>
    <row r="12" spans="2:22" s="6" customFormat="1" x14ac:dyDescent="0.25">
      <c r="B12" s="5">
        <v>0</v>
      </c>
      <c r="C12" s="5">
        <v>0</v>
      </c>
      <c r="D12" s="5">
        <v>0</v>
      </c>
      <c r="E12" s="5">
        <v>0</v>
      </c>
      <c r="F12" s="5"/>
      <c r="G12" s="5"/>
      <c r="H12" s="5">
        <v>16</v>
      </c>
      <c r="I12" s="5">
        <v>0</v>
      </c>
      <c r="J12" s="3">
        <v>640</v>
      </c>
      <c r="K12" s="3">
        <v>800</v>
      </c>
      <c r="M12" s="8"/>
      <c r="N12" s="8"/>
      <c r="O12" s="5"/>
      <c r="P12" s="5"/>
      <c r="Q12" s="5"/>
      <c r="R12" s="5"/>
      <c r="S12" s="5"/>
      <c r="T12" s="5"/>
      <c r="U12" s="5"/>
      <c r="V12" s="5"/>
    </row>
    <row r="13" spans="2:22" x14ac:dyDescent="0.25">
      <c r="B13" s="3">
        <v>40</v>
      </c>
      <c r="C13" s="3">
        <v>86</v>
      </c>
      <c r="D13" s="3">
        <v>226</v>
      </c>
      <c r="E13" s="3">
        <v>459</v>
      </c>
      <c r="F13" s="7">
        <f>B13/D13</f>
        <v>0.17699115044247787</v>
      </c>
      <c r="G13" s="7">
        <f>C13/E13</f>
        <v>0.18736383442265794</v>
      </c>
      <c r="H13" s="3">
        <v>56</v>
      </c>
      <c r="I13" s="3">
        <v>86</v>
      </c>
      <c r="J13" s="3">
        <v>640</v>
      </c>
      <c r="K13" s="3">
        <v>800</v>
      </c>
      <c r="L13" s="5">
        <f>160/K13</f>
        <v>0.2</v>
      </c>
      <c r="M13" s="9"/>
      <c r="N13" s="9"/>
      <c r="U13" s="3"/>
      <c r="V13" s="3"/>
    </row>
    <row r="14" spans="2:22" x14ac:dyDescent="0.25">
      <c r="M14" s="9"/>
      <c r="N14" s="9"/>
      <c r="U14" s="3"/>
      <c r="V14" s="3"/>
    </row>
    <row r="15" spans="2:22" x14ac:dyDescent="0.25">
      <c r="B15" s="3">
        <v>86</v>
      </c>
      <c r="C15" s="3">
        <v>97</v>
      </c>
      <c r="D15" s="3">
        <v>546</v>
      </c>
      <c r="E15" s="3">
        <v>619</v>
      </c>
      <c r="F15" s="7">
        <f>B15/D15</f>
        <v>0.1575091575091575</v>
      </c>
      <c r="G15" s="7">
        <f>C15/E15</f>
        <v>0.15670436187399031</v>
      </c>
      <c r="H15" s="3">
        <v>86</v>
      </c>
      <c r="I15" s="3">
        <v>97</v>
      </c>
      <c r="J15" s="3">
        <v>960</v>
      </c>
      <c r="K15" s="3">
        <v>960</v>
      </c>
      <c r="L15" s="3">
        <f>160/K15</f>
        <v>0.16666666666666666</v>
      </c>
      <c r="M15" s="9"/>
      <c r="N1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workbookViewId="0">
      <selection activeCell="L7" sqref="L7"/>
    </sheetView>
  </sheetViews>
  <sheetFormatPr defaultRowHeight="15" x14ac:dyDescent="0.25"/>
  <cols>
    <col min="2" max="12" width="9.140625" style="3"/>
  </cols>
  <sheetData>
    <row r="2" spans="2:12" x14ac:dyDescent="0.25">
      <c r="B2" s="3" t="s">
        <v>25</v>
      </c>
      <c r="C2" s="3" t="s">
        <v>24</v>
      </c>
      <c r="D2" s="3" t="s">
        <v>21</v>
      </c>
      <c r="E2" s="3" t="s">
        <v>23</v>
      </c>
      <c r="F2" s="3" t="s">
        <v>22</v>
      </c>
      <c r="G2" s="3" t="s">
        <v>15</v>
      </c>
      <c r="H2" s="3" t="s">
        <v>16</v>
      </c>
      <c r="I2" s="3" t="s">
        <v>23</v>
      </c>
      <c r="J2" s="3" t="s">
        <v>22</v>
      </c>
      <c r="K2" s="3" t="s">
        <v>15</v>
      </c>
      <c r="L2" s="3" t="s">
        <v>16</v>
      </c>
    </row>
    <row r="3" spans="2:12" x14ac:dyDescent="0.25">
      <c r="B3" s="3">
        <v>32</v>
      </c>
      <c r="C3" s="3">
        <v>20</v>
      </c>
      <c r="D3" s="3">
        <v>0</v>
      </c>
      <c r="E3" s="3" t="b">
        <v>0</v>
      </c>
      <c r="F3" s="3">
        <v>1</v>
      </c>
      <c r="G3" s="3">
        <f>MOD($D3, $C$3)*INT($B$3*F3 + IF(E3, 1, 0))</f>
        <v>0</v>
      </c>
      <c r="H3" s="3">
        <f>INT($D3/$C$3)*INT($B$3*F3 + IF(E3, 1, 0))</f>
        <v>0</v>
      </c>
      <c r="I3" s="3" t="b">
        <v>0</v>
      </c>
      <c r="J3" s="3">
        <v>0.5</v>
      </c>
      <c r="K3" s="3">
        <f>MOD($D3, $C$3)*INT($B$3*J3 + IF(I3, 1, 0))</f>
        <v>0</v>
      </c>
      <c r="L3" s="3">
        <f>INT($D3/$C$3)*INT($B$3*J3 + IF(I3, 1, 0))</f>
        <v>0</v>
      </c>
    </row>
    <row r="4" spans="2:12" x14ac:dyDescent="0.25">
      <c r="D4" s="3">
        <v>5</v>
      </c>
      <c r="E4" s="3" t="b">
        <v>0</v>
      </c>
      <c r="F4" s="3">
        <v>1</v>
      </c>
      <c r="G4" s="3">
        <f t="shared" ref="G4:G5" si="0">MOD($D4, $C$3)*INT($B$3*F4 + IF(E4, 1, 0))</f>
        <v>160</v>
      </c>
      <c r="H4" s="3">
        <f t="shared" ref="H4:H5" si="1">INT($D4/$C$3)*INT($B$3*F4 + IF(E4, 1, 0))</f>
        <v>0</v>
      </c>
      <c r="I4" s="3" t="b">
        <v>0</v>
      </c>
      <c r="J4" s="3">
        <v>0.5</v>
      </c>
      <c r="K4" s="3">
        <f t="shared" ref="K4:K5" si="2">MOD($D4, $C$3)*INT($B$3*J4 + IF(I4, 1, 0))</f>
        <v>80</v>
      </c>
      <c r="L4" s="3">
        <f t="shared" ref="L4:L5" si="3">INT($D4/$C$3)*INT($B$3*J4 + IF(I4, 1, 0))</f>
        <v>0</v>
      </c>
    </row>
    <row r="5" spans="2:12" x14ac:dyDescent="0.25">
      <c r="D5" s="3">
        <v>10</v>
      </c>
      <c r="E5" s="3" t="b">
        <v>0</v>
      </c>
      <c r="F5" s="3">
        <v>1</v>
      </c>
      <c r="G5" s="3">
        <f t="shared" si="0"/>
        <v>320</v>
      </c>
      <c r="H5" s="3">
        <f t="shared" si="1"/>
        <v>0</v>
      </c>
      <c r="I5" s="3" t="b">
        <v>0</v>
      </c>
      <c r="J5" s="3">
        <v>0.5</v>
      </c>
      <c r="K5" s="3">
        <f t="shared" si="2"/>
        <v>160</v>
      </c>
      <c r="L5" s="3">
        <f t="shared" si="3"/>
        <v>0</v>
      </c>
    </row>
    <row r="6" spans="2:12" x14ac:dyDescent="0.25">
      <c r="D6" s="3">
        <v>15</v>
      </c>
      <c r="E6" s="3" t="b">
        <v>0</v>
      </c>
      <c r="F6" s="3">
        <v>1</v>
      </c>
      <c r="G6" s="3">
        <f t="shared" ref="G6" si="4">MOD($D6, $C$3)*INT($B$3*F6 + IF(E6, 1, 0))</f>
        <v>480</v>
      </c>
      <c r="H6" s="3">
        <f t="shared" ref="H6" si="5">INT($D6/$C$3)*INT($B$3*F6 + IF(E6, 1, 0))</f>
        <v>0</v>
      </c>
      <c r="I6" s="3" t="b">
        <v>0</v>
      </c>
      <c r="J6" s="3">
        <v>0.5</v>
      </c>
      <c r="K6" s="3">
        <f t="shared" ref="K6" si="6">MOD($D6, $C$3)*INT($B$3*J6 + IF(I6, 1, 0))</f>
        <v>240</v>
      </c>
      <c r="L6" s="3">
        <f t="shared" ref="L6" si="7">INT($D6/$C$3)*INT($B$3*J6 + IF(I6, 1, 0))</f>
        <v>0</v>
      </c>
    </row>
    <row r="7" spans="2:12" x14ac:dyDescent="0.25">
      <c r="D7" s="3">
        <v>20</v>
      </c>
      <c r="E7" s="3" t="b">
        <v>0</v>
      </c>
      <c r="F7" s="3">
        <v>1</v>
      </c>
      <c r="G7" s="3">
        <f>MOD($D7, $C$3)*INT($B$3*F7 + IF(E7, 1, 0))</f>
        <v>0</v>
      </c>
      <c r="H7" s="3">
        <f>INT($D7/$C$3)*INT($B$3*F7 + IF(E7, 1, 0))</f>
        <v>32</v>
      </c>
      <c r="I7" s="3" t="b">
        <v>0</v>
      </c>
      <c r="J7" s="3">
        <v>0.5</v>
      </c>
      <c r="K7" s="3">
        <f>MOD($D7, $C$3)*INT($B$3*J7 + IF(I7, 1, 0))</f>
        <v>0</v>
      </c>
      <c r="L7" s="3">
        <f>INT($D7/$C$3)*INT($B$3*J7 + IF(I7, 1, 0))</f>
        <v>16</v>
      </c>
    </row>
    <row r="8" spans="2:12" x14ac:dyDescent="0.25">
      <c r="D8" s="3">
        <v>25</v>
      </c>
      <c r="E8" s="3" t="b">
        <v>0</v>
      </c>
      <c r="F8" s="3">
        <v>1</v>
      </c>
      <c r="G8" s="3">
        <f t="shared" ref="G8:G14" si="8">MOD($D8, $C$3)*INT($B$3*F8 + IF(E8, 1, 0))</f>
        <v>160</v>
      </c>
      <c r="H8" s="3">
        <f t="shared" ref="H8:H14" si="9">INT($D8/$C$3)*INT($B$3*F8 + IF(E8, 1, 0))</f>
        <v>32</v>
      </c>
      <c r="I8" s="3" t="b">
        <v>0</v>
      </c>
      <c r="J8" s="3">
        <v>0.5</v>
      </c>
      <c r="K8" s="3">
        <f t="shared" ref="K8:K14" si="10">MOD($D8, $C$3)*INT($B$3*J8 + IF(I8, 1, 0))</f>
        <v>80</v>
      </c>
      <c r="L8" s="3">
        <f t="shared" ref="L8:L14" si="11">INT($D8/$C$3)*INT($B$3*J8 + IF(I8, 1, 0))</f>
        <v>16</v>
      </c>
    </row>
    <row r="9" spans="2:12" x14ac:dyDescent="0.25">
      <c r="D9" s="3">
        <v>30</v>
      </c>
      <c r="E9" s="3" t="b">
        <v>0</v>
      </c>
      <c r="F9" s="3">
        <v>1</v>
      </c>
      <c r="G9" s="3">
        <f t="shared" si="8"/>
        <v>320</v>
      </c>
      <c r="H9" s="3">
        <f t="shared" si="9"/>
        <v>32</v>
      </c>
      <c r="I9" s="3" t="b">
        <v>0</v>
      </c>
      <c r="J9" s="3">
        <v>0.5</v>
      </c>
      <c r="K9" s="3">
        <f t="shared" si="10"/>
        <v>160</v>
      </c>
      <c r="L9" s="3">
        <f t="shared" si="11"/>
        <v>16</v>
      </c>
    </row>
    <row r="10" spans="2:12" x14ac:dyDescent="0.25">
      <c r="D10" s="3">
        <v>35</v>
      </c>
      <c r="E10" s="3" t="b">
        <v>0</v>
      </c>
      <c r="F10" s="3">
        <v>1</v>
      </c>
      <c r="G10" s="3">
        <f t="shared" si="8"/>
        <v>480</v>
      </c>
      <c r="H10" s="3">
        <f t="shared" si="9"/>
        <v>32</v>
      </c>
      <c r="I10" s="3" t="b">
        <v>0</v>
      </c>
      <c r="J10" s="3">
        <v>0.5</v>
      </c>
      <c r="K10" s="3">
        <f t="shared" si="10"/>
        <v>240</v>
      </c>
      <c r="L10" s="3">
        <f t="shared" si="11"/>
        <v>16</v>
      </c>
    </row>
    <row r="11" spans="2:12" x14ac:dyDescent="0.25">
      <c r="D11" s="3">
        <v>40</v>
      </c>
      <c r="E11" s="3" t="b">
        <v>0</v>
      </c>
      <c r="F11" s="3">
        <v>1</v>
      </c>
      <c r="G11" s="3">
        <f t="shared" si="8"/>
        <v>0</v>
      </c>
      <c r="H11" s="3">
        <f t="shared" si="9"/>
        <v>64</v>
      </c>
      <c r="I11" s="3" t="b">
        <v>0</v>
      </c>
      <c r="J11" s="3">
        <v>0.5</v>
      </c>
      <c r="K11" s="3">
        <f t="shared" si="10"/>
        <v>0</v>
      </c>
      <c r="L11" s="3">
        <f t="shared" si="11"/>
        <v>32</v>
      </c>
    </row>
    <row r="12" spans="2:12" x14ac:dyDescent="0.25">
      <c r="D12" s="3">
        <v>45</v>
      </c>
      <c r="E12" s="3" t="b">
        <v>0</v>
      </c>
      <c r="F12" s="3">
        <v>1</v>
      </c>
      <c r="G12" s="3">
        <f t="shared" si="8"/>
        <v>160</v>
      </c>
      <c r="H12" s="3">
        <f t="shared" si="9"/>
        <v>64</v>
      </c>
      <c r="I12" s="3" t="b">
        <v>0</v>
      </c>
      <c r="J12" s="3">
        <v>0.5</v>
      </c>
      <c r="K12" s="3">
        <f t="shared" si="10"/>
        <v>80</v>
      </c>
      <c r="L12" s="3">
        <f t="shared" si="11"/>
        <v>32</v>
      </c>
    </row>
    <row r="13" spans="2:12" x14ac:dyDescent="0.25">
      <c r="D13" s="3">
        <v>50</v>
      </c>
      <c r="E13" s="3" t="b">
        <v>0</v>
      </c>
      <c r="F13" s="3">
        <v>1</v>
      </c>
      <c r="G13" s="3">
        <f t="shared" si="8"/>
        <v>320</v>
      </c>
      <c r="H13" s="3">
        <f t="shared" si="9"/>
        <v>64</v>
      </c>
      <c r="I13" s="3" t="b">
        <v>0</v>
      </c>
      <c r="J13" s="3">
        <v>0.5</v>
      </c>
      <c r="K13" s="3">
        <f t="shared" si="10"/>
        <v>160</v>
      </c>
      <c r="L13" s="3">
        <f t="shared" si="11"/>
        <v>32</v>
      </c>
    </row>
    <row r="14" spans="2:12" x14ac:dyDescent="0.25">
      <c r="D14" s="3">
        <v>55</v>
      </c>
      <c r="E14" s="3" t="b">
        <v>0</v>
      </c>
      <c r="F14" s="3">
        <v>1</v>
      </c>
      <c r="G14" s="3">
        <f t="shared" si="8"/>
        <v>480</v>
      </c>
      <c r="H14" s="3">
        <f t="shared" si="9"/>
        <v>64</v>
      </c>
      <c r="I14" s="3" t="b">
        <v>0</v>
      </c>
      <c r="J14" s="3">
        <v>0.5</v>
      </c>
      <c r="K14" s="3">
        <f t="shared" si="10"/>
        <v>240</v>
      </c>
      <c r="L14" s="3">
        <f t="shared" si="11"/>
        <v>32</v>
      </c>
    </row>
    <row r="15" spans="2:12" x14ac:dyDescent="0.25">
      <c r="D15" s="3">
        <v>60</v>
      </c>
      <c r="E15" s="3" t="b">
        <v>0</v>
      </c>
      <c r="F15" s="3">
        <v>1</v>
      </c>
      <c r="G15" s="3">
        <f>MOD($D15, $C$3)*INT($B$3*F15 + IF(E15, 1, 0))</f>
        <v>0</v>
      </c>
      <c r="H15" s="3">
        <f>INT($D15/$C$3)*INT($B$3*F15 + IF(E15, 1, 0))</f>
        <v>96</v>
      </c>
      <c r="I15" s="3" t="b">
        <v>0</v>
      </c>
      <c r="J15" s="3">
        <v>0.5</v>
      </c>
      <c r="K15" s="3">
        <f>MOD($D15, $C$3)*INT($B$3*J15 + IF(I15, 1, 0))</f>
        <v>0</v>
      </c>
      <c r="L15" s="3">
        <f>INT($D15/$C$3)*INT($B$3*J15 + IF(I15, 1, 0))</f>
        <v>48</v>
      </c>
    </row>
    <row r="16" spans="2:12" x14ac:dyDescent="0.25">
      <c r="D16" s="3">
        <v>65</v>
      </c>
      <c r="E16" s="3" t="b">
        <v>0</v>
      </c>
      <c r="F16" s="3">
        <v>1</v>
      </c>
      <c r="G16" s="3">
        <f t="shared" ref="G16:G17" si="12">MOD($D16, $C$3)*INT($B$3*F16 + IF(E16, 1, 0))</f>
        <v>160</v>
      </c>
      <c r="H16" s="3">
        <f t="shared" ref="H16:H17" si="13">INT($D16/$C$3)*INT($B$3*F16 + IF(E16, 1, 0))</f>
        <v>96</v>
      </c>
      <c r="I16" s="3" t="b">
        <v>0</v>
      </c>
      <c r="J16" s="3">
        <v>0.5</v>
      </c>
      <c r="K16" s="3">
        <f t="shared" ref="K16:K17" si="14">MOD($D16, $C$3)*INT($B$3*J16 + IF(I16, 1, 0))</f>
        <v>80</v>
      </c>
      <c r="L16" s="3">
        <f t="shared" ref="L16:L17" si="15">INT($D16/$C$3)*INT($B$3*J16 + IF(I16, 1, 0))</f>
        <v>48</v>
      </c>
    </row>
    <row r="17" spans="4:12" x14ac:dyDescent="0.25">
      <c r="D17" s="3">
        <v>70</v>
      </c>
      <c r="E17" s="3" t="b">
        <v>0</v>
      </c>
      <c r="F17" s="3">
        <v>1</v>
      </c>
      <c r="G17" s="3">
        <f t="shared" si="12"/>
        <v>320</v>
      </c>
      <c r="H17" s="3">
        <f t="shared" si="13"/>
        <v>96</v>
      </c>
      <c r="I17" s="3" t="b">
        <v>0</v>
      </c>
      <c r="J17" s="3">
        <v>0.5</v>
      </c>
      <c r="K17" s="3">
        <f t="shared" si="14"/>
        <v>160</v>
      </c>
      <c r="L17" s="3">
        <f t="shared" si="15"/>
        <v>48</v>
      </c>
    </row>
    <row r="18" spans="4:12" x14ac:dyDescent="0.25">
      <c r="D18" s="3">
        <v>75</v>
      </c>
      <c r="E18" s="3" t="b">
        <v>0</v>
      </c>
      <c r="F18" s="3">
        <v>1</v>
      </c>
      <c r="G18" s="3">
        <f>MOD($D18, $C$3)*INT($B$3*F18 + IF(E18, 1, 0))</f>
        <v>480</v>
      </c>
      <c r="H18" s="3">
        <f>INT($D18/$C$3)*INT($B$3*F18 + IF(E18, 1, 0))</f>
        <v>96</v>
      </c>
      <c r="I18" s="3" t="b">
        <v>0</v>
      </c>
      <c r="J18" s="3">
        <v>0.5</v>
      </c>
      <c r="K18" s="3">
        <f>MOD($D18, $C$3)*INT($B$3*J18 + IF(I18, 1, 0))</f>
        <v>240</v>
      </c>
      <c r="L18" s="3">
        <f>INT($D18/$C$3)*INT($B$3*J18 + IF(I18, 1, 0))</f>
        <v>48</v>
      </c>
    </row>
    <row r="19" spans="4:12" x14ac:dyDescent="0.25">
      <c r="D19" s="3">
        <v>80</v>
      </c>
      <c r="E19" s="3" t="b">
        <v>0</v>
      </c>
      <c r="F19" s="3">
        <v>1</v>
      </c>
      <c r="G19" s="3">
        <f t="shared" ref="G19:G21" si="16">MOD($D19, $C$3)*INT($B$3*F19 + IF(E19, 1, 0))</f>
        <v>0</v>
      </c>
      <c r="H19" s="3">
        <f t="shared" ref="H19:H21" si="17">INT($D19/$C$3)*INT($B$3*F19 + IF(E19, 1, 0))</f>
        <v>128</v>
      </c>
      <c r="I19" s="3" t="b">
        <v>0</v>
      </c>
      <c r="J19" s="3">
        <v>0.5</v>
      </c>
      <c r="K19" s="3">
        <f t="shared" ref="K19:K21" si="18">MOD($D19, $C$3)*INT($B$3*J19 + IF(I19, 1, 0))</f>
        <v>0</v>
      </c>
      <c r="L19" s="3">
        <f t="shared" ref="L19:L21" si="19">INT($D19/$C$3)*INT($B$3*J19 + IF(I19, 1, 0))</f>
        <v>64</v>
      </c>
    </row>
    <row r="20" spans="4:12" x14ac:dyDescent="0.25">
      <c r="D20" s="3">
        <v>85</v>
      </c>
      <c r="E20" s="3" t="b">
        <v>0</v>
      </c>
      <c r="F20" s="3">
        <v>1</v>
      </c>
      <c r="G20" s="3">
        <f t="shared" si="16"/>
        <v>160</v>
      </c>
      <c r="H20" s="3">
        <f t="shared" si="17"/>
        <v>128</v>
      </c>
      <c r="I20" s="3" t="b">
        <v>0</v>
      </c>
      <c r="J20" s="3">
        <v>0.5</v>
      </c>
      <c r="K20" s="3">
        <f t="shared" si="18"/>
        <v>80</v>
      </c>
      <c r="L20" s="3">
        <f t="shared" si="19"/>
        <v>64</v>
      </c>
    </row>
    <row r="21" spans="4:12" x14ac:dyDescent="0.25">
      <c r="D21" s="3">
        <v>90</v>
      </c>
      <c r="E21" s="3" t="b">
        <v>0</v>
      </c>
      <c r="F21" s="3">
        <v>1</v>
      </c>
      <c r="G21" s="3">
        <f t="shared" si="16"/>
        <v>320</v>
      </c>
      <c r="H21" s="3">
        <f t="shared" si="17"/>
        <v>128</v>
      </c>
      <c r="I21" s="3" t="b">
        <v>0</v>
      </c>
      <c r="J21" s="3">
        <v>0.5</v>
      </c>
      <c r="K21" s="3">
        <f t="shared" si="18"/>
        <v>160</v>
      </c>
      <c r="L21" s="3">
        <f t="shared" si="19"/>
        <v>64</v>
      </c>
    </row>
    <row r="22" spans="4:12" x14ac:dyDescent="0.25">
      <c r="D22" s="3">
        <v>95</v>
      </c>
      <c r="E22" s="3" t="b">
        <v>0</v>
      </c>
      <c r="F22" s="3">
        <v>1</v>
      </c>
      <c r="G22" s="3">
        <f>MOD($D22, $C$3)*INT($B$3*F22 + IF(E22, 1, 0))</f>
        <v>480</v>
      </c>
      <c r="H22" s="3">
        <f>INT($D22/$C$3)*INT($B$3*F22 + IF(E22, 1, 0))</f>
        <v>128</v>
      </c>
      <c r="I22" s="3" t="b">
        <v>0</v>
      </c>
      <c r="J22" s="3">
        <v>0.5</v>
      </c>
      <c r="K22" s="3">
        <f>MOD($D22, $C$3)*INT($B$3*J22 + IF(I22, 1, 0))</f>
        <v>240</v>
      </c>
      <c r="L22" s="3">
        <f>INT($D22/$C$3)*INT($B$3*J22 + IF(I22, 1, 0))</f>
        <v>64</v>
      </c>
    </row>
    <row r="23" spans="4:12" x14ac:dyDescent="0.25">
      <c r="D23" s="3">
        <v>100</v>
      </c>
      <c r="E23" s="3" t="b">
        <v>0</v>
      </c>
      <c r="F23" s="3">
        <v>1</v>
      </c>
      <c r="G23" s="3">
        <f>MOD($D23, $C$3)*INT($B$3*F23 + IF(E23, 1, 0))</f>
        <v>0</v>
      </c>
      <c r="H23" s="3">
        <f>INT($D23/$C$3)*INT($B$3*F23 + IF(E23, 1, 0))</f>
        <v>160</v>
      </c>
      <c r="I23" s="3" t="b">
        <v>0</v>
      </c>
      <c r="J23" s="3">
        <v>0.5</v>
      </c>
      <c r="K23" s="3">
        <f>MOD($D23, $C$3)*INT($B$3*J23 + IF(I23, 1, 0))</f>
        <v>0</v>
      </c>
      <c r="L23" s="3">
        <f>INT($D23/$C$3)*INT($B$3*J23 + IF(I23, 1, 0))</f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"/>
  <sheetViews>
    <sheetView workbookViewId="0">
      <selection activeCell="I7" sqref="I7"/>
    </sheetView>
  </sheetViews>
  <sheetFormatPr defaultRowHeight="15" x14ac:dyDescent="0.25"/>
  <cols>
    <col min="8" max="12" width="9.140625" style="3"/>
  </cols>
  <sheetData>
    <row r="2" spans="2:18" x14ac:dyDescent="0.25">
      <c r="B2">
        <v>0</v>
      </c>
      <c r="C2">
        <v>1</v>
      </c>
      <c r="D2">
        <v>2</v>
      </c>
      <c r="E2">
        <v>3</v>
      </c>
      <c r="F2" s="1">
        <v>4</v>
      </c>
      <c r="I2" s="3" t="s">
        <v>27</v>
      </c>
      <c r="J2" s="3" t="s">
        <v>21</v>
      </c>
      <c r="K2" s="3" t="s">
        <v>24</v>
      </c>
      <c r="L2" s="3" t="s">
        <v>32</v>
      </c>
      <c r="N2" s="3"/>
      <c r="O2" s="3" t="s">
        <v>27</v>
      </c>
      <c r="P2" s="3" t="s">
        <v>21</v>
      </c>
      <c r="Q2" s="3" t="s">
        <v>24</v>
      </c>
      <c r="R2" s="3" t="s">
        <v>32</v>
      </c>
    </row>
    <row r="3" spans="2:18" x14ac:dyDescent="0.25">
      <c r="B3">
        <v>5</v>
      </c>
      <c r="C3">
        <v>6</v>
      </c>
      <c r="D3">
        <v>7</v>
      </c>
      <c r="E3">
        <v>8</v>
      </c>
      <c r="F3">
        <v>9</v>
      </c>
      <c r="H3" s="3" t="s">
        <v>31</v>
      </c>
      <c r="J3" s="3">
        <v>25</v>
      </c>
      <c r="K3" s="3">
        <v>5</v>
      </c>
      <c r="L3" s="3">
        <v>30</v>
      </c>
      <c r="N3" s="3" t="s">
        <v>31</v>
      </c>
      <c r="O3" s="3"/>
      <c r="P3" s="3">
        <v>4</v>
      </c>
      <c r="Q3" s="3">
        <v>5</v>
      </c>
      <c r="R3" s="3">
        <v>30</v>
      </c>
    </row>
    <row r="4" spans="2:18" x14ac:dyDescent="0.25">
      <c r="B4">
        <v>10</v>
      </c>
      <c r="C4">
        <v>11</v>
      </c>
      <c r="D4">
        <v>12</v>
      </c>
      <c r="E4">
        <v>13</v>
      </c>
      <c r="F4">
        <v>14</v>
      </c>
      <c r="H4" s="3" t="s">
        <v>26</v>
      </c>
      <c r="I4" s="3" t="s">
        <v>33</v>
      </c>
      <c r="J4" s="3">
        <f>J$3 - K$3</f>
        <v>20</v>
      </c>
      <c r="N4" s="3" t="s">
        <v>26</v>
      </c>
      <c r="O4" s="3" t="b">
        <f>P$3&gt;Q$3</f>
        <v>0</v>
      </c>
      <c r="P4" s="3">
        <f>P$3 - Q$3</f>
        <v>-1</v>
      </c>
      <c r="Q4" s="3"/>
      <c r="R4" s="3"/>
    </row>
    <row r="5" spans="2:18" x14ac:dyDescent="0.25">
      <c r="B5" s="6">
        <v>15</v>
      </c>
      <c r="C5">
        <v>16</v>
      </c>
      <c r="D5">
        <v>17</v>
      </c>
      <c r="E5">
        <v>18</v>
      </c>
      <c r="F5">
        <v>19</v>
      </c>
      <c r="H5" s="3" t="s">
        <v>28</v>
      </c>
      <c r="I5" s="3" t="b">
        <f>MOD(J$3,K$3) &lt;&gt; 0</f>
        <v>0</v>
      </c>
      <c r="J5" s="3">
        <f>J$3 -1</f>
        <v>24</v>
      </c>
      <c r="N5" s="3" t="s">
        <v>28</v>
      </c>
      <c r="O5" s="3" t="b">
        <f>MOD(P$3,Q$3) &lt;&gt; 0</f>
        <v>1</v>
      </c>
      <c r="P5" s="3">
        <f>P$3 -1</f>
        <v>3</v>
      </c>
      <c r="Q5" s="3"/>
      <c r="R5" s="3"/>
    </row>
    <row r="6" spans="2:18" x14ac:dyDescent="0.25">
      <c r="B6">
        <v>20</v>
      </c>
      <c r="C6">
        <v>21</v>
      </c>
      <c r="D6">
        <v>22</v>
      </c>
      <c r="E6">
        <v>23</v>
      </c>
      <c r="F6">
        <v>24</v>
      </c>
      <c r="H6" s="3" t="s">
        <v>29</v>
      </c>
      <c r="I6" s="3" t="b">
        <f>MOD(J$3, K$3) &lt; K$3 - 1</f>
        <v>1</v>
      </c>
      <c r="J6" s="3">
        <f>J$3 +1</f>
        <v>26</v>
      </c>
      <c r="N6" s="3" t="s">
        <v>29</v>
      </c>
      <c r="O6" s="3" t="b">
        <f>MOD(P$3, Q$3) &lt; Q$3 - 1</f>
        <v>0</v>
      </c>
      <c r="P6" s="3">
        <f>P$3 +1</f>
        <v>5</v>
      </c>
      <c r="Q6" s="3"/>
      <c r="R6" s="3"/>
    </row>
    <row r="7" spans="2:18" x14ac:dyDescent="0.25">
      <c r="B7" s="1">
        <v>25</v>
      </c>
      <c r="C7">
        <v>26</v>
      </c>
      <c r="D7">
        <v>27</v>
      </c>
      <c r="E7">
        <v>28</v>
      </c>
      <c r="F7">
        <v>29</v>
      </c>
      <c r="H7" s="3" t="s">
        <v>30</v>
      </c>
      <c r="I7" s="3" t="b">
        <f>J$3 &lt; (L$3 - K$3 - 1)</f>
        <v>0</v>
      </c>
      <c r="J7" s="3">
        <f>J$3 + K$3</f>
        <v>30</v>
      </c>
      <c r="N7" s="3" t="s">
        <v>30</v>
      </c>
      <c r="O7" s="3" t="b">
        <f>P$3 &lt; (R$3 - Q$3 - 1)</f>
        <v>1</v>
      </c>
      <c r="P7" s="3">
        <f>P$3 + Q$3</f>
        <v>9</v>
      </c>
      <c r="Q7" s="3"/>
      <c r="R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4" sqref="H4"/>
    </sheetView>
  </sheetViews>
  <sheetFormatPr defaultRowHeight="15" x14ac:dyDescent="0.25"/>
  <cols>
    <col min="2" max="2" width="9.140625" style="3"/>
    <col min="3" max="3" width="13.85546875" style="3" bestFit="1" customWidth="1"/>
    <col min="4" max="8" width="9.140625" style="3"/>
  </cols>
  <sheetData>
    <row r="2" spans="2:8" s="1" customFormat="1" x14ac:dyDescent="0.25">
      <c r="B2" s="2" t="s">
        <v>37</v>
      </c>
      <c r="C2" s="2" t="s">
        <v>36</v>
      </c>
      <c r="D2" s="2" t="s">
        <v>34</v>
      </c>
      <c r="E2" s="2" t="s">
        <v>14</v>
      </c>
      <c r="F2" s="2" t="s">
        <v>38</v>
      </c>
      <c r="G2" s="2" t="s">
        <v>16</v>
      </c>
      <c r="H2" s="2" t="s">
        <v>35</v>
      </c>
    </row>
    <row r="3" spans="2:8" x14ac:dyDescent="0.25">
      <c r="B3" s="3">
        <v>459</v>
      </c>
      <c r="C3" s="3">
        <v>361</v>
      </c>
      <c r="D3" s="3">
        <v>10.5</v>
      </c>
      <c r="E3" s="3">
        <v>0</v>
      </c>
      <c r="F3" s="10">
        <f>E3/$B$3</f>
        <v>0</v>
      </c>
      <c r="G3" s="3">
        <v>160</v>
      </c>
      <c r="H3" s="3">
        <v>160</v>
      </c>
    </row>
    <row r="4" spans="2:8" x14ac:dyDescent="0.25">
      <c r="E4" s="3">
        <v>166</v>
      </c>
      <c r="F4" s="10">
        <f>E4/$B$3</f>
        <v>0.36165577342047928</v>
      </c>
      <c r="G4" s="3">
        <v>320</v>
      </c>
    </row>
    <row r="5" spans="2:8" x14ac:dyDescent="0.25">
      <c r="E5" s="3">
        <v>298</v>
      </c>
      <c r="F5" s="10">
        <f>E5/$B$3</f>
        <v>0.64923747276688448</v>
      </c>
      <c r="G5" s="3">
        <v>448</v>
      </c>
      <c r="H5" s="3">
        <f>448+32</f>
        <v>480</v>
      </c>
    </row>
    <row r="6" spans="2:8" x14ac:dyDescent="0.25">
      <c r="E6" s="3">
        <v>327</v>
      </c>
      <c r="F6" s="10">
        <f t="shared" ref="F6:F8" si="0">E6/$B$3</f>
        <v>0.71241830065359479</v>
      </c>
      <c r="H6" s="3">
        <v>512</v>
      </c>
    </row>
    <row r="7" spans="2:8" x14ac:dyDescent="0.25">
      <c r="E7" s="3">
        <v>360</v>
      </c>
      <c r="F7" s="10">
        <f t="shared" si="0"/>
        <v>0.78431372549019607</v>
      </c>
      <c r="G7" s="3">
        <v>512</v>
      </c>
      <c r="H7" s="3">
        <f>512+32</f>
        <v>544</v>
      </c>
    </row>
    <row r="8" spans="2:8" x14ac:dyDescent="0.25">
      <c r="E8" s="3">
        <v>459</v>
      </c>
      <c r="F8" s="10">
        <f t="shared" si="0"/>
        <v>1</v>
      </c>
      <c r="G8" s="3">
        <v>640</v>
      </c>
      <c r="H8" s="3">
        <v>640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F7" sqref="F7"/>
    </sheetView>
  </sheetViews>
  <sheetFormatPr defaultRowHeight="15" x14ac:dyDescent="0.25"/>
  <cols>
    <col min="2" max="10" width="9.140625" style="3"/>
  </cols>
  <sheetData>
    <row r="2" spans="2:10" s="1" customFormat="1" x14ac:dyDescent="0.25">
      <c r="B2" s="2" t="s">
        <v>39</v>
      </c>
      <c r="C2" s="2" t="s">
        <v>15</v>
      </c>
      <c r="D2" s="2" t="s">
        <v>35</v>
      </c>
      <c r="E2" s="2" t="s">
        <v>16</v>
      </c>
      <c r="F2" s="2" t="s">
        <v>35</v>
      </c>
      <c r="G2" s="2" t="s">
        <v>4</v>
      </c>
      <c r="H2" s="2" t="s">
        <v>40</v>
      </c>
      <c r="I2" s="2" t="s">
        <v>5</v>
      </c>
      <c r="J2" s="2" t="s">
        <v>41</v>
      </c>
    </row>
    <row r="3" spans="2:10" x14ac:dyDescent="0.25"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352</v>
      </c>
      <c r="H3" s="11">
        <f>G3/32</f>
        <v>11</v>
      </c>
      <c r="I3" s="11">
        <v>160</v>
      </c>
      <c r="J3" s="11">
        <f>I3/32</f>
        <v>5</v>
      </c>
    </row>
    <row r="4" spans="2:10" x14ac:dyDescent="0.25">
      <c r="B4" s="11">
        <v>3</v>
      </c>
      <c r="C4" s="11">
        <v>0</v>
      </c>
      <c r="D4" s="11">
        <f>11*32</f>
        <v>352</v>
      </c>
      <c r="E4" s="11">
        <v>0</v>
      </c>
      <c r="F4" s="11">
        <v>0</v>
      </c>
      <c r="G4" s="11">
        <v>640</v>
      </c>
      <c r="H4" s="11">
        <f t="shared" ref="H4:H6" si="0">G4/32</f>
        <v>20</v>
      </c>
      <c r="I4" s="11">
        <v>320</v>
      </c>
      <c r="J4" s="11">
        <f t="shared" ref="J4:J6" si="1">I4/32</f>
        <v>10</v>
      </c>
    </row>
    <row r="5" spans="2:10" x14ac:dyDescent="0.25">
      <c r="B5" s="11">
        <v>1</v>
      </c>
      <c r="C5" s="11">
        <v>0</v>
      </c>
      <c r="D5" s="11">
        <v>0</v>
      </c>
      <c r="E5" s="11">
        <v>0</v>
      </c>
      <c r="F5" s="11">
        <f>5*32</f>
        <v>160</v>
      </c>
      <c r="G5" s="11">
        <v>352</v>
      </c>
      <c r="H5" s="11">
        <f t="shared" si="0"/>
        <v>11</v>
      </c>
      <c r="I5" s="11">
        <v>320</v>
      </c>
      <c r="J5" s="11">
        <f t="shared" si="1"/>
        <v>10</v>
      </c>
    </row>
    <row r="6" spans="2:10" x14ac:dyDescent="0.25">
      <c r="B6" s="11">
        <v>0</v>
      </c>
      <c r="C6" s="11">
        <v>0</v>
      </c>
      <c r="D6" s="11">
        <v>0</v>
      </c>
      <c r="E6" s="11">
        <v>0</v>
      </c>
      <c r="F6" s="11">
        <v>320</v>
      </c>
      <c r="G6" s="11">
        <v>640</v>
      </c>
      <c r="H6" s="11">
        <f t="shared" si="0"/>
        <v>20</v>
      </c>
      <c r="I6" s="11">
        <v>800</v>
      </c>
      <c r="J6" s="11">
        <f t="shared" si="1"/>
        <v>25</v>
      </c>
    </row>
    <row r="7" spans="2:10" x14ac:dyDescent="0.25">
      <c r="C7" s="12"/>
      <c r="D7" s="12"/>
      <c r="E7" s="12"/>
      <c r="F7" s="12"/>
    </row>
    <row r="10" spans="2:10" x14ac:dyDescent="0.25">
      <c r="C10" s="12"/>
      <c r="D10" s="12"/>
      <c r="E10" s="12"/>
      <c r="F10" s="1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9"/>
  <sheetViews>
    <sheetView tabSelected="1" workbookViewId="0">
      <selection activeCell="M25" sqref="M25"/>
    </sheetView>
  </sheetViews>
  <sheetFormatPr defaultRowHeight="15" x14ac:dyDescent="0.25"/>
  <cols>
    <col min="1" max="1" width="3.7109375" customWidth="1"/>
    <col min="2" max="2" width="11.140625" bestFit="1" customWidth="1"/>
    <col min="3" max="4" width="3" bestFit="1" customWidth="1"/>
    <col min="5" max="5" width="6.5703125" bestFit="1" customWidth="1"/>
    <col min="6" max="6" width="6.85546875" bestFit="1" customWidth="1"/>
    <col min="7" max="7" width="3.7109375" customWidth="1"/>
    <col min="8" max="9" width="3" style="3" bestFit="1" customWidth="1"/>
    <col min="10" max="10" width="6.5703125" style="3" bestFit="1" customWidth="1"/>
    <col min="11" max="11" width="6.85546875" style="3" bestFit="1" customWidth="1"/>
    <col min="12" max="12" width="3.7109375" style="3" customWidth="1"/>
    <col min="13" max="14" width="3" style="3" bestFit="1" customWidth="1"/>
    <col min="15" max="15" width="6.5703125" style="3" bestFit="1" customWidth="1"/>
    <col min="16" max="16" width="6.85546875" style="3" bestFit="1" customWidth="1"/>
    <col min="17" max="17" width="3.7109375" style="3" customWidth="1"/>
    <col min="18" max="19" width="3" style="3" bestFit="1" customWidth="1"/>
    <col min="20" max="20" width="6.5703125" style="3" bestFit="1" customWidth="1"/>
    <col min="21" max="21" width="6.85546875" style="3" bestFit="1" customWidth="1"/>
    <col min="22" max="22" width="3.7109375" style="3" customWidth="1"/>
    <col min="23" max="24" width="3" style="3" bestFit="1" customWidth="1"/>
    <col min="25" max="26" width="9.140625" style="3"/>
    <col min="27" max="27" width="3.7109375" style="3" customWidth="1"/>
    <col min="28" max="29" width="3" style="3" bestFit="1" customWidth="1"/>
    <col min="30" max="30" width="6.5703125" style="3" bestFit="1" customWidth="1"/>
    <col min="31" max="31" width="6.85546875" style="3" bestFit="1" customWidth="1"/>
  </cols>
  <sheetData>
    <row r="2" spans="1:31" x14ac:dyDescent="0.25">
      <c r="A2" s="2"/>
      <c r="B2" s="2"/>
      <c r="C2" s="14" t="s">
        <v>42</v>
      </c>
      <c r="D2" s="14"/>
      <c r="E2" s="14"/>
      <c r="F2" s="14"/>
      <c r="G2" s="13"/>
      <c r="H2" s="14" t="s">
        <v>43</v>
      </c>
      <c r="I2" s="14"/>
      <c r="J2" s="14"/>
      <c r="K2" s="14"/>
      <c r="L2" s="13"/>
      <c r="M2" s="14" t="s">
        <v>44</v>
      </c>
      <c r="N2" s="14"/>
      <c r="O2" s="14"/>
      <c r="P2" s="14"/>
      <c r="Q2" s="13"/>
      <c r="R2" s="14" t="s">
        <v>45</v>
      </c>
      <c r="S2" s="14"/>
      <c r="T2" s="14"/>
      <c r="U2" s="14"/>
      <c r="V2" s="13"/>
      <c r="W2" s="14" t="s">
        <v>46</v>
      </c>
      <c r="X2" s="14"/>
      <c r="Y2" s="14"/>
      <c r="Z2" s="14"/>
      <c r="AA2" s="13"/>
      <c r="AB2" s="14" t="s">
        <v>47</v>
      </c>
      <c r="AC2" s="14"/>
      <c r="AD2" s="14"/>
      <c r="AE2" s="14"/>
    </row>
    <row r="3" spans="1:31" x14ac:dyDescent="0.25">
      <c r="A3" s="2"/>
      <c r="B3" s="2" t="s">
        <v>48</v>
      </c>
      <c r="C3" s="2" t="s">
        <v>15</v>
      </c>
      <c r="D3" s="2" t="s">
        <v>16</v>
      </c>
      <c r="E3" s="2" t="s">
        <v>4</v>
      </c>
      <c r="F3" s="2" t="s">
        <v>5</v>
      </c>
      <c r="G3" s="13"/>
      <c r="H3" s="13" t="s">
        <v>15</v>
      </c>
      <c r="I3" s="13" t="s">
        <v>16</v>
      </c>
      <c r="J3" s="13" t="s">
        <v>4</v>
      </c>
      <c r="K3" s="13" t="s">
        <v>5</v>
      </c>
      <c r="L3" s="13"/>
      <c r="M3" s="13" t="s">
        <v>15</v>
      </c>
      <c r="N3" s="13" t="s">
        <v>16</v>
      </c>
      <c r="O3" s="13" t="s">
        <v>4</v>
      </c>
      <c r="P3" s="13" t="s">
        <v>5</v>
      </c>
      <c r="Q3" s="13"/>
      <c r="R3" s="13" t="s">
        <v>15</v>
      </c>
      <c r="S3" s="13" t="s">
        <v>16</v>
      </c>
      <c r="T3" s="13" t="s">
        <v>4</v>
      </c>
      <c r="U3" s="13" t="s">
        <v>5</v>
      </c>
      <c r="V3" s="13"/>
      <c r="W3" s="13" t="s">
        <v>15</v>
      </c>
      <c r="X3" s="13" t="s">
        <v>16</v>
      </c>
      <c r="Y3" s="13" t="s">
        <v>4</v>
      </c>
      <c r="Z3" s="13" t="s">
        <v>5</v>
      </c>
      <c r="AA3" s="13"/>
      <c r="AB3" s="13" t="s">
        <v>15</v>
      </c>
      <c r="AC3" s="13" t="s">
        <v>16</v>
      </c>
      <c r="AD3" s="13" t="s">
        <v>4</v>
      </c>
      <c r="AE3" s="13" t="s">
        <v>5</v>
      </c>
    </row>
    <row r="4" spans="1:31" x14ac:dyDescent="0.25">
      <c r="A4" s="3"/>
      <c r="B4" s="3" t="s">
        <v>53</v>
      </c>
      <c r="C4" s="3">
        <v>10</v>
      </c>
      <c r="D4" s="3">
        <v>10</v>
      </c>
      <c r="E4" s="3">
        <v>25</v>
      </c>
      <c r="F4" s="3">
        <v>20</v>
      </c>
      <c r="G4" s="3"/>
      <c r="H4" s="3">
        <v>12</v>
      </c>
      <c r="I4" s="3">
        <v>10</v>
      </c>
      <c r="J4" s="3">
        <v>25</v>
      </c>
      <c r="K4" s="3">
        <v>20</v>
      </c>
      <c r="M4" s="3">
        <f>$C4</f>
        <v>10</v>
      </c>
      <c r="N4" s="3">
        <f>$D4</f>
        <v>10</v>
      </c>
      <c r="O4" s="3">
        <f>$H4-$C4</f>
        <v>2</v>
      </c>
      <c r="P4" s="3">
        <f>$F4</f>
        <v>20</v>
      </c>
      <c r="W4" s="3">
        <f>$M4+$E4</f>
        <v>35</v>
      </c>
      <c r="X4" s="3">
        <f>$D4</f>
        <v>10</v>
      </c>
      <c r="Y4" s="3">
        <f>$H4-$C4</f>
        <v>2</v>
      </c>
      <c r="Z4" s="3">
        <f>$F4</f>
        <v>20</v>
      </c>
    </row>
    <row r="5" spans="1:31" x14ac:dyDescent="0.25">
      <c r="A5" s="3"/>
      <c r="B5" s="3" t="s">
        <v>54</v>
      </c>
      <c r="C5" s="3">
        <v>10</v>
      </c>
      <c r="D5" s="3">
        <v>10</v>
      </c>
      <c r="E5" s="3">
        <v>25</v>
      </c>
      <c r="F5" s="3">
        <v>20</v>
      </c>
      <c r="G5" s="3"/>
      <c r="H5" s="3">
        <v>8</v>
      </c>
      <c r="I5" s="3">
        <v>10</v>
      </c>
      <c r="J5" s="3">
        <v>25</v>
      </c>
      <c r="K5" s="3">
        <v>20</v>
      </c>
      <c r="M5" s="3">
        <f>$H5</f>
        <v>8</v>
      </c>
      <c r="N5" s="3">
        <f>$D5</f>
        <v>10</v>
      </c>
      <c r="O5" s="3">
        <f>$C5-$H5</f>
        <v>2</v>
      </c>
      <c r="P5" s="3">
        <f>$F5</f>
        <v>20</v>
      </c>
      <c r="W5" s="3">
        <f>$H5+$E5</f>
        <v>33</v>
      </c>
      <c r="X5" s="3">
        <f>$D5</f>
        <v>10</v>
      </c>
      <c r="Y5" s="3">
        <f>$C5-$H5</f>
        <v>2</v>
      </c>
      <c r="Z5" s="3">
        <f>$F5</f>
        <v>20</v>
      </c>
    </row>
    <row r="6" spans="1:31" x14ac:dyDescent="0.25">
      <c r="A6" s="3"/>
      <c r="B6" s="3" t="s">
        <v>55</v>
      </c>
      <c r="C6" s="3">
        <v>10</v>
      </c>
      <c r="D6" s="3">
        <v>10</v>
      </c>
      <c r="E6" s="3">
        <v>25</v>
      </c>
      <c r="F6" s="3">
        <v>20</v>
      </c>
      <c r="G6" s="3"/>
      <c r="H6" s="3">
        <v>10</v>
      </c>
      <c r="I6" s="3">
        <v>8</v>
      </c>
      <c r="J6" s="3">
        <v>25</v>
      </c>
      <c r="K6" s="3">
        <v>20</v>
      </c>
      <c r="R6" s="3">
        <f>$H6</f>
        <v>10</v>
      </c>
      <c r="S6" s="3">
        <f>$I6</f>
        <v>8</v>
      </c>
      <c r="T6" s="3">
        <f>$E6</f>
        <v>25</v>
      </c>
      <c r="U6" s="3">
        <f>ABS($D6-$I6)</f>
        <v>2</v>
      </c>
      <c r="AB6" s="3">
        <f>$C6</f>
        <v>10</v>
      </c>
      <c r="AC6" s="3">
        <f>$I6+$F6</f>
        <v>28</v>
      </c>
      <c r="AD6" s="3">
        <f>$E6</f>
        <v>25</v>
      </c>
      <c r="AE6" s="3">
        <f>ABS($D6-$I6)</f>
        <v>2</v>
      </c>
    </row>
    <row r="7" spans="1:31" x14ac:dyDescent="0.25">
      <c r="A7" s="3"/>
      <c r="B7" s="3" t="s">
        <v>56</v>
      </c>
      <c r="C7" s="3">
        <v>10</v>
      </c>
      <c r="D7" s="3">
        <v>10</v>
      </c>
      <c r="E7" s="3">
        <v>25</v>
      </c>
      <c r="F7" s="3">
        <v>20</v>
      </c>
      <c r="G7" s="3"/>
      <c r="H7" s="3">
        <v>10</v>
      </c>
      <c r="I7" s="3">
        <v>12</v>
      </c>
      <c r="J7" s="3">
        <v>25</v>
      </c>
      <c r="K7" s="3">
        <v>20</v>
      </c>
      <c r="R7" s="3">
        <f>$H7</f>
        <v>10</v>
      </c>
      <c r="S7" s="3">
        <f>$I7</f>
        <v>12</v>
      </c>
      <c r="T7" s="3">
        <f>$E7</f>
        <v>25</v>
      </c>
      <c r="U7" s="3">
        <f t="shared" ref="U7:U11" si="0">ABS($D7-$I7)</f>
        <v>2</v>
      </c>
      <c r="AB7" s="3">
        <f>$C7</f>
        <v>10</v>
      </c>
      <c r="AC7" s="3">
        <f>$I7+$F7</f>
        <v>32</v>
      </c>
      <c r="AD7" s="3">
        <f>$E7</f>
        <v>25</v>
      </c>
      <c r="AE7" s="3">
        <f t="shared" ref="AE7:AE11" si="1">ABS($D7-$I7)</f>
        <v>2</v>
      </c>
    </row>
    <row r="8" spans="1:31" x14ac:dyDescent="0.25">
      <c r="A8" s="3"/>
      <c r="B8" s="3" t="s">
        <v>49</v>
      </c>
      <c r="C8" s="3">
        <v>10</v>
      </c>
      <c r="D8" s="3">
        <v>10</v>
      </c>
      <c r="E8" s="3">
        <v>25</v>
      </c>
      <c r="F8" s="3">
        <v>20</v>
      </c>
      <c r="G8" s="3"/>
      <c r="H8" s="3">
        <v>12</v>
      </c>
      <c r="I8" s="3">
        <v>8</v>
      </c>
      <c r="J8" s="3">
        <v>25</v>
      </c>
      <c r="K8" s="3">
        <v>20</v>
      </c>
      <c r="M8" s="3">
        <f>$C8</f>
        <v>10</v>
      </c>
      <c r="N8" s="3">
        <f>$D8</f>
        <v>10</v>
      </c>
      <c r="O8" s="3">
        <f>$H8-$C8</f>
        <v>2</v>
      </c>
      <c r="P8" s="3">
        <f>$F8</f>
        <v>20</v>
      </c>
      <c r="R8" s="3">
        <f>$H8</f>
        <v>12</v>
      </c>
      <c r="S8" s="3">
        <f>$I8</f>
        <v>8</v>
      </c>
      <c r="T8" s="3">
        <f>$E8-($H8-$C8)</f>
        <v>23</v>
      </c>
      <c r="U8" s="3">
        <f t="shared" si="0"/>
        <v>2</v>
      </c>
      <c r="W8" s="3">
        <f>$C8+$E8</f>
        <v>35</v>
      </c>
      <c r="X8" s="3">
        <f>$I8</f>
        <v>8</v>
      </c>
      <c r="Y8" s="3">
        <f>$H8-$C8</f>
        <v>2</v>
      </c>
      <c r="Z8" s="3">
        <f>$F8</f>
        <v>20</v>
      </c>
      <c r="AB8" s="3">
        <f>$H8</f>
        <v>12</v>
      </c>
      <c r="AC8" s="3">
        <f>$I8+$F8</f>
        <v>28</v>
      </c>
      <c r="AD8" s="3">
        <f>$E8-($H8-$C8)</f>
        <v>23</v>
      </c>
      <c r="AE8" s="3">
        <f t="shared" si="1"/>
        <v>2</v>
      </c>
    </row>
    <row r="9" spans="1:31" x14ac:dyDescent="0.25">
      <c r="A9" s="3"/>
      <c r="B9" s="3" t="s">
        <v>50</v>
      </c>
      <c r="C9" s="3">
        <v>10</v>
      </c>
      <c r="D9" s="3">
        <v>10</v>
      </c>
      <c r="E9" s="3">
        <v>25</v>
      </c>
      <c r="F9" s="3">
        <v>20</v>
      </c>
      <c r="G9" s="3"/>
      <c r="H9" s="3">
        <v>12</v>
      </c>
      <c r="I9" s="3">
        <v>12</v>
      </c>
      <c r="J9" s="3">
        <v>25</v>
      </c>
      <c r="K9" s="3">
        <v>20</v>
      </c>
      <c r="M9" s="3">
        <f>$C9</f>
        <v>10</v>
      </c>
      <c r="N9" s="3">
        <f>$D9</f>
        <v>10</v>
      </c>
      <c r="O9" s="3">
        <f>$H9-$C9</f>
        <v>2</v>
      </c>
      <c r="P9" s="3">
        <f>$F9</f>
        <v>20</v>
      </c>
      <c r="R9" s="3">
        <f>$H9</f>
        <v>12</v>
      </c>
      <c r="S9" s="3">
        <f>$D9</f>
        <v>10</v>
      </c>
      <c r="T9" s="3">
        <f>$E9-($H9-$C9)</f>
        <v>23</v>
      </c>
      <c r="U9" s="3">
        <f t="shared" si="0"/>
        <v>2</v>
      </c>
      <c r="W9" s="3">
        <f>$C9+$E9</f>
        <v>35</v>
      </c>
      <c r="X9" s="3">
        <f>$I9</f>
        <v>12</v>
      </c>
      <c r="Y9" s="3">
        <f>$H9-$C9</f>
        <v>2</v>
      </c>
      <c r="Z9" s="3">
        <f>$F9</f>
        <v>20</v>
      </c>
      <c r="AB9" s="3">
        <f>$H9</f>
        <v>12</v>
      </c>
      <c r="AC9" s="3">
        <f>$D9+$F9</f>
        <v>30</v>
      </c>
      <c r="AD9" s="3">
        <f>$E9-($H9-$C9)</f>
        <v>23</v>
      </c>
      <c r="AE9" s="3">
        <f t="shared" si="1"/>
        <v>2</v>
      </c>
    </row>
    <row r="10" spans="1:31" x14ac:dyDescent="0.25">
      <c r="A10" s="3"/>
      <c r="B10" s="3" t="s">
        <v>51</v>
      </c>
      <c r="C10" s="3">
        <v>10</v>
      </c>
      <c r="D10" s="3">
        <v>10</v>
      </c>
      <c r="E10" s="3">
        <v>25</v>
      </c>
      <c r="F10" s="3">
        <v>20</v>
      </c>
      <c r="G10" s="3"/>
      <c r="H10" s="3">
        <v>8</v>
      </c>
      <c r="I10" s="3">
        <v>8</v>
      </c>
      <c r="J10" s="3">
        <v>25</v>
      </c>
      <c r="K10" s="3">
        <v>20</v>
      </c>
      <c r="M10" s="3">
        <f>$H10</f>
        <v>8</v>
      </c>
      <c r="N10" s="3">
        <f>$I10</f>
        <v>8</v>
      </c>
      <c r="O10" s="3">
        <f>$C10-$H10</f>
        <v>2</v>
      </c>
      <c r="P10" s="3">
        <f>$F10</f>
        <v>20</v>
      </c>
      <c r="R10" s="3">
        <f>$C10</f>
        <v>10</v>
      </c>
      <c r="S10" s="3">
        <f>$I10</f>
        <v>8</v>
      </c>
      <c r="T10" s="3">
        <f>$E10-($C10-$H10)</f>
        <v>23</v>
      </c>
      <c r="U10" s="3">
        <f t="shared" si="0"/>
        <v>2</v>
      </c>
      <c r="W10" s="3">
        <f>$H10+$E10</f>
        <v>33</v>
      </c>
      <c r="X10" s="3">
        <f>$D10</f>
        <v>10</v>
      </c>
      <c r="Y10" s="3">
        <f>$C10-$H10</f>
        <v>2</v>
      </c>
      <c r="Z10" s="3">
        <f>$F10</f>
        <v>20</v>
      </c>
      <c r="AB10" s="3">
        <f>$C10</f>
        <v>10</v>
      </c>
      <c r="AC10" s="3">
        <f>$I10+$F10</f>
        <v>28</v>
      </c>
      <c r="AD10" s="3">
        <f>$E10-($C10-$H10)</f>
        <v>23</v>
      </c>
      <c r="AE10" s="3">
        <f t="shared" si="1"/>
        <v>2</v>
      </c>
    </row>
    <row r="11" spans="1:31" x14ac:dyDescent="0.25">
      <c r="A11" s="3"/>
      <c r="B11" s="3" t="s">
        <v>52</v>
      </c>
      <c r="C11" s="3">
        <v>10</v>
      </c>
      <c r="D11" s="3">
        <v>10</v>
      </c>
      <c r="E11" s="3">
        <v>25</v>
      </c>
      <c r="F11" s="3">
        <v>20</v>
      </c>
      <c r="G11" s="3"/>
      <c r="H11" s="3">
        <v>8</v>
      </c>
      <c r="I11" s="3">
        <v>12</v>
      </c>
      <c r="J11" s="3">
        <v>25</v>
      </c>
      <c r="K11" s="3">
        <v>20</v>
      </c>
      <c r="M11" s="3">
        <f>$H11</f>
        <v>8</v>
      </c>
      <c r="N11" s="3">
        <f>$I11</f>
        <v>12</v>
      </c>
      <c r="O11" s="3">
        <f>$C11-$H11</f>
        <v>2</v>
      </c>
      <c r="P11" s="3">
        <f>$F11</f>
        <v>20</v>
      </c>
      <c r="R11" s="3">
        <f>$C11</f>
        <v>10</v>
      </c>
      <c r="S11" s="3">
        <f>$D11</f>
        <v>10</v>
      </c>
      <c r="T11" s="3">
        <f>$E11-($C11-$H11)</f>
        <v>23</v>
      </c>
      <c r="U11" s="3">
        <f t="shared" si="0"/>
        <v>2</v>
      </c>
      <c r="W11" s="3">
        <f>$H11+$E11</f>
        <v>33</v>
      </c>
      <c r="X11" s="3">
        <f>$D11</f>
        <v>10</v>
      </c>
      <c r="Y11" s="3">
        <f>$C11-$H11</f>
        <v>2</v>
      </c>
      <c r="Z11" s="3">
        <f>$F11</f>
        <v>20</v>
      </c>
      <c r="AB11" s="3">
        <f>$C11</f>
        <v>10</v>
      </c>
      <c r="AC11" s="3">
        <f>$D11+$F11</f>
        <v>30</v>
      </c>
      <c r="AD11" s="3">
        <f>$E11-($C11-$H11)</f>
        <v>23</v>
      </c>
      <c r="AE11" s="3">
        <f t="shared" si="1"/>
        <v>2</v>
      </c>
    </row>
    <row r="13" spans="1:31" x14ac:dyDescent="0.25">
      <c r="B13" s="3" t="s">
        <v>59</v>
      </c>
      <c r="C13" s="3">
        <v>10</v>
      </c>
      <c r="D13" s="3">
        <v>10</v>
      </c>
      <c r="E13" s="3">
        <v>25</v>
      </c>
      <c r="F13" s="3">
        <v>20</v>
      </c>
      <c r="H13" s="3">
        <v>10</v>
      </c>
      <c r="I13" s="3">
        <v>8</v>
      </c>
      <c r="J13" s="3">
        <v>25</v>
      </c>
      <c r="K13" s="3">
        <v>22</v>
      </c>
      <c r="R13" s="3">
        <f>$H13</f>
        <v>10</v>
      </c>
      <c r="S13" s="3">
        <f>$I13</f>
        <v>8</v>
      </c>
      <c r="T13" s="3">
        <f>$J13</f>
        <v>25</v>
      </c>
      <c r="U13" s="3">
        <f>$K13-$F13</f>
        <v>2</v>
      </c>
    </row>
    <row r="14" spans="1:31" x14ac:dyDescent="0.25">
      <c r="B14" s="3" t="s">
        <v>60</v>
      </c>
      <c r="C14" s="3">
        <v>10</v>
      </c>
      <c r="D14" s="3">
        <v>10</v>
      </c>
      <c r="E14" s="3">
        <v>25</v>
      </c>
      <c r="F14" s="3">
        <v>20</v>
      </c>
      <c r="H14" s="3">
        <v>10</v>
      </c>
      <c r="I14" s="3">
        <v>10</v>
      </c>
      <c r="J14" s="3">
        <v>25</v>
      </c>
      <c r="K14" s="3">
        <v>22</v>
      </c>
      <c r="AB14" s="3">
        <f>$H14</f>
        <v>10</v>
      </c>
      <c r="AC14" s="3">
        <f>$D14+$F14</f>
        <v>30</v>
      </c>
      <c r="AD14" s="3">
        <f>$J14</f>
        <v>25</v>
      </c>
      <c r="AE14" s="3">
        <f>$K14-$F14</f>
        <v>2</v>
      </c>
    </row>
    <row r="15" spans="1:31" x14ac:dyDescent="0.25">
      <c r="B15" s="3" t="s">
        <v>57</v>
      </c>
      <c r="C15" s="3">
        <v>10</v>
      </c>
      <c r="D15" s="3">
        <v>10</v>
      </c>
      <c r="E15" s="3">
        <v>25</v>
      </c>
      <c r="F15" s="3">
        <v>20</v>
      </c>
      <c r="H15" s="3">
        <v>10</v>
      </c>
      <c r="I15" s="3">
        <v>10</v>
      </c>
      <c r="J15" s="3">
        <v>27</v>
      </c>
      <c r="K15" s="3">
        <v>20</v>
      </c>
      <c r="W15" s="3">
        <f>$C15+$E15</f>
        <v>35</v>
      </c>
      <c r="X15" s="3">
        <f>$I15</f>
        <v>10</v>
      </c>
      <c r="Y15" s="3">
        <f>$J15-$E15</f>
        <v>2</v>
      </c>
      <c r="Z15" s="3">
        <f>$K15</f>
        <v>20</v>
      </c>
    </row>
    <row r="16" spans="1:31" x14ac:dyDescent="0.25">
      <c r="B16" s="3" t="s">
        <v>58</v>
      </c>
      <c r="C16" s="3">
        <v>10</v>
      </c>
      <c r="D16" s="3">
        <v>10</v>
      </c>
      <c r="E16" s="3">
        <v>25</v>
      </c>
      <c r="F16" s="3">
        <v>20</v>
      </c>
      <c r="H16" s="3">
        <v>8</v>
      </c>
      <c r="I16" s="3">
        <v>10</v>
      </c>
      <c r="J16" s="3">
        <v>27</v>
      </c>
      <c r="K16" s="3">
        <v>20</v>
      </c>
      <c r="M16" s="3">
        <f>$H16</f>
        <v>8</v>
      </c>
      <c r="N16" s="3">
        <f>$I16</f>
        <v>10</v>
      </c>
      <c r="O16" s="3">
        <f>$J16-$E16</f>
        <v>2</v>
      </c>
      <c r="P16" s="3">
        <f>$K16</f>
        <v>20</v>
      </c>
    </row>
    <row r="17" spans="2:31" x14ac:dyDescent="0.25">
      <c r="B17" s="3" t="s">
        <v>61</v>
      </c>
      <c r="C17" s="3">
        <v>10</v>
      </c>
      <c r="D17" s="3">
        <v>10</v>
      </c>
      <c r="E17" s="3">
        <v>25</v>
      </c>
      <c r="F17" s="3">
        <v>20</v>
      </c>
      <c r="H17" s="3">
        <v>10</v>
      </c>
      <c r="I17" s="3">
        <v>8</v>
      </c>
      <c r="J17" s="3">
        <v>27</v>
      </c>
      <c r="K17" s="3">
        <v>22</v>
      </c>
      <c r="R17" s="3">
        <f>$H17</f>
        <v>10</v>
      </c>
      <c r="S17" s="3">
        <f>$I17</f>
        <v>8</v>
      </c>
      <c r="T17" s="3">
        <f>$J17</f>
        <v>27</v>
      </c>
      <c r="U17" s="3">
        <f>$K17-$F17</f>
        <v>2</v>
      </c>
      <c r="W17" s="3">
        <f>$C17+$E17</f>
        <v>35</v>
      </c>
      <c r="X17" s="3">
        <f>$I17</f>
        <v>8</v>
      </c>
      <c r="Y17" s="3">
        <f>$J17-$E17</f>
        <v>2</v>
      </c>
      <c r="Z17" s="3">
        <f>$K17</f>
        <v>22</v>
      </c>
    </row>
    <row r="18" spans="2:31" x14ac:dyDescent="0.25">
      <c r="B18" s="3" t="s">
        <v>62</v>
      </c>
      <c r="C18" s="3">
        <v>10</v>
      </c>
      <c r="D18" s="3">
        <v>10</v>
      </c>
      <c r="E18" s="3">
        <v>25</v>
      </c>
      <c r="F18" s="3">
        <v>20</v>
      </c>
      <c r="H18" s="3">
        <v>8</v>
      </c>
      <c r="I18" s="3">
        <v>8</v>
      </c>
      <c r="J18" s="3">
        <v>27</v>
      </c>
      <c r="K18" s="3">
        <v>22</v>
      </c>
      <c r="M18" s="3">
        <f>$H18</f>
        <v>8</v>
      </c>
      <c r="N18" s="3">
        <f>$I18</f>
        <v>8</v>
      </c>
      <c r="O18" s="3">
        <f>$J18-$E18</f>
        <v>2</v>
      </c>
      <c r="P18" s="3">
        <f>$K18</f>
        <v>22</v>
      </c>
      <c r="R18" s="3">
        <f>$C18</f>
        <v>10</v>
      </c>
      <c r="S18" s="3">
        <f>$I18</f>
        <v>8</v>
      </c>
      <c r="T18" s="3">
        <f>$E18-($J18-$E18)</f>
        <v>23</v>
      </c>
      <c r="U18" s="3">
        <f>$K18-$F18</f>
        <v>2</v>
      </c>
    </row>
    <row r="19" spans="2:31" x14ac:dyDescent="0.25">
      <c r="B19" s="3" t="s">
        <v>63</v>
      </c>
      <c r="C19" s="3">
        <v>10</v>
      </c>
      <c r="D19" s="3">
        <v>10</v>
      </c>
      <c r="E19" s="3">
        <v>25</v>
      </c>
      <c r="F19" s="3">
        <v>20</v>
      </c>
      <c r="H19" s="3">
        <v>10</v>
      </c>
      <c r="I19" s="3">
        <v>10</v>
      </c>
      <c r="J19" s="3">
        <v>27</v>
      </c>
      <c r="K19" s="3">
        <v>22</v>
      </c>
      <c r="W19" s="3">
        <f>$C19+E19</f>
        <v>35</v>
      </c>
      <c r="X19" s="3">
        <f>$D19</f>
        <v>10</v>
      </c>
      <c r="Y19" s="3">
        <f>$J19 - $E19</f>
        <v>2</v>
      </c>
      <c r="Z19" s="3">
        <f>$K19</f>
        <v>22</v>
      </c>
      <c r="AB19" s="3">
        <f>C19</f>
        <v>10</v>
      </c>
      <c r="AC19" s="3">
        <f>$D19+$F19</f>
        <v>30</v>
      </c>
      <c r="AD19" s="3">
        <f>$E19</f>
        <v>25</v>
      </c>
      <c r="AE19" s="3">
        <f>$K19-$F19</f>
        <v>2</v>
      </c>
    </row>
    <row r="20" spans="2:31" x14ac:dyDescent="0.25">
      <c r="B20" s="3" t="s">
        <v>64</v>
      </c>
      <c r="C20" s="3">
        <v>10</v>
      </c>
      <c r="D20" s="3">
        <v>10</v>
      </c>
      <c r="E20" s="3">
        <v>25</v>
      </c>
      <c r="F20" s="3">
        <v>20</v>
      </c>
      <c r="H20" s="3">
        <v>8</v>
      </c>
      <c r="I20" s="3">
        <v>10</v>
      </c>
      <c r="J20" s="3">
        <v>27</v>
      </c>
      <c r="K20" s="3">
        <v>22</v>
      </c>
      <c r="M20" s="3">
        <f>$H20</f>
        <v>8</v>
      </c>
      <c r="N20" s="3">
        <f>$I20</f>
        <v>10</v>
      </c>
      <c r="O20" s="3">
        <f>$J20-$E20</f>
        <v>2</v>
      </c>
      <c r="P20" s="3">
        <f>$K20</f>
        <v>22</v>
      </c>
      <c r="AB20" s="3">
        <f>C20</f>
        <v>10</v>
      </c>
      <c r="AC20" s="3">
        <f>$D20+$F20</f>
        <v>30</v>
      </c>
      <c r="AD20" s="3">
        <f>$E20</f>
        <v>25</v>
      </c>
      <c r="AE20" s="3">
        <f>$K20-$F20</f>
        <v>2</v>
      </c>
    </row>
    <row r="21" spans="2:31" x14ac:dyDescent="0.25">
      <c r="B21" s="3"/>
      <c r="C21" s="3"/>
      <c r="D21" s="3"/>
      <c r="E21" s="3"/>
      <c r="F21" s="3"/>
    </row>
    <row r="22" spans="2:31" x14ac:dyDescent="0.25">
      <c r="B22" s="3" t="s">
        <v>67</v>
      </c>
      <c r="C22" s="3">
        <v>10</v>
      </c>
      <c r="D22" s="3">
        <v>10</v>
      </c>
      <c r="E22" s="3">
        <v>25</v>
      </c>
      <c r="F22" s="3">
        <v>20</v>
      </c>
      <c r="H22" s="3">
        <v>10</v>
      </c>
      <c r="I22" s="3">
        <v>8</v>
      </c>
      <c r="J22" s="3">
        <v>25</v>
      </c>
      <c r="K22" s="3">
        <v>18</v>
      </c>
      <c r="R22" s="3">
        <f>$C22</f>
        <v>10</v>
      </c>
      <c r="S22" s="3">
        <f>$I22</f>
        <v>8</v>
      </c>
      <c r="T22" s="3">
        <f>$E22-($J22-$E22)</f>
        <v>25</v>
      </c>
      <c r="U22" s="3">
        <f>$F22-$K22</f>
        <v>2</v>
      </c>
    </row>
    <row r="23" spans="2:31" x14ac:dyDescent="0.25">
      <c r="B23" s="3" t="s">
        <v>68</v>
      </c>
      <c r="C23" s="3">
        <v>10</v>
      </c>
      <c r="D23" s="3">
        <v>10</v>
      </c>
      <c r="E23" s="3">
        <v>25</v>
      </c>
      <c r="F23" s="3">
        <v>20</v>
      </c>
      <c r="H23" s="3">
        <v>10</v>
      </c>
      <c r="I23" s="3">
        <v>10</v>
      </c>
      <c r="J23" s="3">
        <v>25</v>
      </c>
      <c r="K23" s="3">
        <v>18</v>
      </c>
      <c r="AB23" s="3">
        <f>$C23</f>
        <v>10</v>
      </c>
      <c r="AC23" s="3">
        <f>$C23+$K23</f>
        <v>28</v>
      </c>
      <c r="AD23" s="3">
        <f>$E23</f>
        <v>25</v>
      </c>
      <c r="AE23" s="3">
        <f>$F23-$K23</f>
        <v>2</v>
      </c>
    </row>
    <row r="24" spans="2:31" x14ac:dyDescent="0.25">
      <c r="B24" s="3" t="s">
        <v>65</v>
      </c>
      <c r="C24" s="3">
        <v>10</v>
      </c>
      <c r="D24" s="3">
        <v>10</v>
      </c>
      <c r="E24" s="3">
        <v>25</v>
      </c>
      <c r="F24" s="3">
        <v>20</v>
      </c>
      <c r="H24" s="3">
        <v>10</v>
      </c>
      <c r="I24" s="3">
        <v>10</v>
      </c>
      <c r="J24" s="3">
        <v>23</v>
      </c>
      <c r="K24" s="3">
        <v>20</v>
      </c>
      <c r="W24" s="3">
        <f>$H24</f>
        <v>10</v>
      </c>
      <c r="X24" s="3">
        <f>$I24</f>
        <v>10</v>
      </c>
      <c r="Y24" s="3">
        <f>$E24-$J24</f>
        <v>2</v>
      </c>
      <c r="Z24" s="3">
        <f>$F24</f>
        <v>20</v>
      </c>
    </row>
    <row r="25" spans="2:31" x14ac:dyDescent="0.25">
      <c r="B25" s="3" t="s">
        <v>66</v>
      </c>
      <c r="C25" s="3">
        <v>10</v>
      </c>
      <c r="D25" s="3">
        <v>10</v>
      </c>
      <c r="E25" s="3">
        <v>25</v>
      </c>
      <c r="F25" s="3">
        <v>20</v>
      </c>
      <c r="H25" s="3">
        <v>12</v>
      </c>
      <c r="I25" s="3">
        <v>10</v>
      </c>
      <c r="J25" s="3">
        <v>23</v>
      </c>
      <c r="K25" s="3">
        <v>20</v>
      </c>
      <c r="M25" s="3">
        <f>$H25</f>
        <v>12</v>
      </c>
      <c r="N25" s="3">
        <f>$I25</f>
        <v>10</v>
      </c>
      <c r="O25" s="3">
        <f>$E25-$J25</f>
        <v>2</v>
      </c>
      <c r="P25" s="3">
        <f>$F25</f>
        <v>20</v>
      </c>
    </row>
    <row r="26" spans="2:31" x14ac:dyDescent="0.25">
      <c r="B26" s="3" t="s">
        <v>69</v>
      </c>
      <c r="C26" s="3">
        <v>10</v>
      </c>
      <c r="D26" s="3">
        <v>10</v>
      </c>
      <c r="E26" s="3">
        <v>25</v>
      </c>
      <c r="F26" s="3">
        <v>20</v>
      </c>
      <c r="H26" s="3">
        <v>10</v>
      </c>
      <c r="I26" s="3">
        <v>12</v>
      </c>
      <c r="J26" s="3">
        <v>23</v>
      </c>
      <c r="K26" s="3">
        <v>18</v>
      </c>
      <c r="R26" s="3">
        <f>$H26</f>
        <v>10</v>
      </c>
      <c r="S26" s="3">
        <f>$D26</f>
        <v>10</v>
      </c>
      <c r="T26" s="3">
        <f>$J26</f>
        <v>23</v>
      </c>
      <c r="U26" s="3">
        <f>$F26-$K26</f>
        <v>2</v>
      </c>
      <c r="W26" s="3">
        <f>$C26+$J26</f>
        <v>33</v>
      </c>
      <c r="X26" s="3">
        <f>$D26</f>
        <v>10</v>
      </c>
      <c r="Y26" s="3">
        <f>$E26-$J26</f>
        <v>2</v>
      </c>
      <c r="Z26" s="3">
        <f>$F26</f>
        <v>20</v>
      </c>
    </row>
    <row r="27" spans="2:31" x14ac:dyDescent="0.25">
      <c r="B27" s="3" t="s">
        <v>70</v>
      </c>
      <c r="C27" s="3">
        <v>10</v>
      </c>
      <c r="D27" s="3">
        <v>10</v>
      </c>
      <c r="E27" s="3">
        <v>25</v>
      </c>
      <c r="F27" s="3">
        <v>20</v>
      </c>
      <c r="H27" s="3">
        <v>12</v>
      </c>
      <c r="I27" s="3">
        <v>12</v>
      </c>
      <c r="J27" s="3">
        <v>23</v>
      </c>
      <c r="K27" s="3">
        <v>18</v>
      </c>
      <c r="M27" s="3">
        <f>$C27</f>
        <v>10</v>
      </c>
      <c r="N27" s="3">
        <f>$D27</f>
        <v>10</v>
      </c>
      <c r="O27" s="3">
        <f>$E27-$J27</f>
        <v>2</v>
      </c>
      <c r="P27" s="3">
        <f>$F27</f>
        <v>20</v>
      </c>
      <c r="R27" s="3">
        <f>$H27</f>
        <v>12</v>
      </c>
      <c r="S27" s="3">
        <f>$D27</f>
        <v>10</v>
      </c>
      <c r="T27" s="3">
        <f>$J27</f>
        <v>23</v>
      </c>
      <c r="U27" s="3">
        <f>$F27-$K27</f>
        <v>2</v>
      </c>
    </row>
    <row r="28" spans="2:31" x14ac:dyDescent="0.25">
      <c r="B28" s="3" t="s">
        <v>71</v>
      </c>
      <c r="C28" s="3">
        <v>10</v>
      </c>
      <c r="D28" s="3">
        <v>10</v>
      </c>
      <c r="E28" s="3">
        <v>25</v>
      </c>
      <c r="F28" s="3">
        <v>20</v>
      </c>
      <c r="H28" s="3">
        <v>10</v>
      </c>
      <c r="I28" s="3">
        <v>10</v>
      </c>
      <c r="J28" s="3">
        <v>23</v>
      </c>
      <c r="K28" s="3">
        <v>18</v>
      </c>
      <c r="W28" s="3">
        <f>$C28+$J28</f>
        <v>33</v>
      </c>
      <c r="X28" s="3">
        <f>$I28</f>
        <v>10</v>
      </c>
      <c r="Y28" s="3">
        <f>$E28-$J28</f>
        <v>2</v>
      </c>
      <c r="Z28" s="3">
        <f>$F28</f>
        <v>20</v>
      </c>
      <c r="AB28" s="3">
        <f>$H28</f>
        <v>10</v>
      </c>
      <c r="AC28" s="3">
        <f>$I28+$K28</f>
        <v>28</v>
      </c>
      <c r="AD28" s="3">
        <f>$J28</f>
        <v>23</v>
      </c>
      <c r="AE28" s="3">
        <f>$F28-$K28</f>
        <v>2</v>
      </c>
    </row>
    <row r="29" spans="2:31" x14ac:dyDescent="0.25">
      <c r="B29" s="3" t="s">
        <v>72</v>
      </c>
      <c r="C29" s="3">
        <v>10</v>
      </c>
      <c r="D29" s="3">
        <v>10</v>
      </c>
      <c r="E29" s="3">
        <v>25</v>
      </c>
      <c r="F29" s="3">
        <v>20</v>
      </c>
      <c r="H29" s="3">
        <v>12</v>
      </c>
      <c r="I29" s="3">
        <v>10</v>
      </c>
      <c r="J29" s="3">
        <v>23</v>
      </c>
      <c r="K29" s="3">
        <v>18</v>
      </c>
      <c r="M29" s="3">
        <f>$C29</f>
        <v>10</v>
      </c>
      <c r="N29" s="3">
        <f>$I29</f>
        <v>10</v>
      </c>
      <c r="O29" s="3">
        <f>$E29-$J29</f>
        <v>2</v>
      </c>
      <c r="P29" s="3">
        <f>$F29</f>
        <v>20</v>
      </c>
      <c r="AB29" s="3">
        <f>$H29</f>
        <v>12</v>
      </c>
      <c r="AC29" s="3">
        <f>$I29+$K29</f>
        <v>28</v>
      </c>
      <c r="AD29" s="3">
        <f>$J29</f>
        <v>23</v>
      </c>
      <c r="AE29" s="3">
        <f>$F29-$K29</f>
        <v>2</v>
      </c>
    </row>
  </sheetData>
  <mergeCells count="6">
    <mergeCell ref="AB2:AE2"/>
    <mergeCell ref="C2:F2"/>
    <mergeCell ref="H2:K2"/>
    <mergeCell ref="M2:P2"/>
    <mergeCell ref="R2:U2"/>
    <mergeCell ref="W2:Z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Bunting</dc:creator>
  <cp:lastModifiedBy>Nic Bunting</cp:lastModifiedBy>
  <dcterms:created xsi:type="dcterms:W3CDTF">2016-08-12T21:46:28Z</dcterms:created>
  <dcterms:modified xsi:type="dcterms:W3CDTF">2016-09-07T23:36:46Z</dcterms:modified>
</cp:coreProperties>
</file>