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Ex2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3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4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6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c50cdabfadbbe/Undergraduate Studies/MATH 430 - Advanced Mathematical Modeling/Project 2/"/>
    </mc:Choice>
  </mc:AlternateContent>
  <xr:revisionPtr revIDLastSave="0" documentId="8_{94A9DF36-1AD4-46A6-A9DD-5F5504A9DE8C}" xr6:coauthVersionLast="47" xr6:coauthVersionMax="47" xr10:uidLastSave="{00000000-0000-0000-0000-000000000000}"/>
  <bookViews>
    <workbookView xWindow="-120" yWindow="-120" windowWidth="29040" windowHeight="15840" firstSheet="4" activeTab="9" xr2:uid="{BB799073-1602-4A4D-B312-D2DD747832DC}"/>
  </bookViews>
  <sheets>
    <sheet name="Table of Contents" sheetId="1" r:id="rId1"/>
    <sheet name="Arrivals Compiled" sheetId="4" r:id="rId2"/>
    <sheet name="Monday Arrivals" sheetId="5" r:id="rId3"/>
    <sheet name="Tuesday Arrivals" sheetId="6" r:id="rId4"/>
    <sheet name="Wednesday Arrivals" sheetId="2" r:id="rId5"/>
    <sheet name="Thursday Arrivals" sheetId="7" r:id="rId6"/>
    <sheet name="Friday Arrivals" sheetId="3" r:id="rId7"/>
    <sheet name="Party Size by Day" sheetId="8" r:id="rId8"/>
    <sheet name="Parties Per Day" sheetId="16" r:id="rId9"/>
    <sheet name="Party Size - All Days" sheetId="10" r:id="rId10"/>
    <sheet name="Correlations" sheetId="11" r:id="rId11"/>
    <sheet name="Frequencies" sheetId="12" r:id="rId12"/>
    <sheet name="Order Types" sheetId="15" r:id="rId13"/>
    <sheet name="Order Data Distribution" sheetId="14" r:id="rId14"/>
    <sheet name="Order Data Sorted" sheetId="13" r:id="rId15"/>
    <sheet name="Price Data" sheetId="9" r:id="rId16"/>
  </sheets>
  <externalReferences>
    <externalReference r:id="rId17"/>
    <externalReference r:id="rId18"/>
  </externalReferences>
  <definedNames>
    <definedName name="_xlnm._FilterDatabase" localSheetId="13" hidden="1">'Order Data Distribution'!$E$2:$E$255</definedName>
    <definedName name="_xlchart.v1.0" hidden="1">'Monday Arrivals'!$B$6:$B$37</definedName>
    <definedName name="_xlchart.v1.1" hidden="1">'Monday Arrivals'!$F$6:$F$42</definedName>
    <definedName name="_xlchart.v1.10" hidden="1">'Thursday Arrivals'!$B$6:$B$33</definedName>
    <definedName name="_xlchart.v1.11" hidden="1">'Thursday Arrivals'!$F$6:$F$37</definedName>
    <definedName name="_xlchart.v1.12" hidden="1">'Friday Arrivals'!$F$6:$F$52</definedName>
    <definedName name="_xlchart.v1.13" hidden="1">'Friday Arrivals'!$D$6:$D$44</definedName>
    <definedName name="_xlchart.v1.14" hidden="1">'Friday Arrivals'!$B$6:$B$48</definedName>
    <definedName name="_xlchart.v1.15" hidden="1">'Party Size - All Days'!$AB$10</definedName>
    <definedName name="_xlchart.v1.16" hidden="1">'Party Size - All Days'!$AB$11:$AB$14</definedName>
    <definedName name="_xlchart.v1.17" hidden="1">'Party Size - All Days'!$AC$11:$AC$14</definedName>
    <definedName name="_xlchart.v1.18" hidden="1">'Order Types'!$A$5</definedName>
    <definedName name="_xlchart.v1.19" hidden="1">'Order Types'!$B$5:$P$5</definedName>
    <definedName name="_xlchart.v1.2" hidden="1">'Monday Arrivals'!$D$6:$D$54</definedName>
    <definedName name="_xlchart.v1.20" hidden="1">'Order Types'!$A$3</definedName>
    <definedName name="_xlchart.v1.21" hidden="1">'Order Types'!$B$3:$P$3</definedName>
    <definedName name="_xlchart.v1.22" hidden="1">'Order Types'!$A$4</definedName>
    <definedName name="_xlchart.v1.23" hidden="1">'Order Types'!$B$4:$P$4</definedName>
    <definedName name="_xlchart.v1.24" hidden="1">'Order Types'!$A$6</definedName>
    <definedName name="_xlchart.v1.25" hidden="1">'Order Types'!$B$6:$P$6</definedName>
    <definedName name="_xlchart.v1.26" hidden="1">'Order Types'!$A$7</definedName>
    <definedName name="_xlchart.v1.27" hidden="1">'Order Types'!$B$7:$P$7</definedName>
    <definedName name="_xlchart.v1.28" hidden="1">'Order Data Distribution'!$C$2:$C$365</definedName>
    <definedName name="_xlchart.v1.29" hidden="1">'Order Data Distribution'!$B$2:$B$194</definedName>
    <definedName name="_xlchart.v1.3" hidden="1">'Tuesday Arrivals'!$F$6:$F$41</definedName>
    <definedName name="_xlchart.v1.30" hidden="1">'Order Data Distribution'!$D$2:$D$144</definedName>
    <definedName name="_xlchart.v1.31" hidden="1">'Order Data Distribution'!$A$2:$A$185</definedName>
    <definedName name="_xlchart.v1.32" hidden="1">'Order Data Distribution'!$E$2:$E$255</definedName>
    <definedName name="_xlchart.v1.4" hidden="1">'Tuesday Arrivals'!$B$6:$B$36</definedName>
    <definedName name="_xlchart.v1.5" hidden="1">'Tuesday Arrivals'!$D$6:$D$48</definedName>
    <definedName name="_xlchart.v1.6" hidden="1">'Wednesday Arrivals'!$B$6:$B$45</definedName>
    <definedName name="_xlchart.v1.7" hidden="1">'Wednesday Arrivals'!$F$6:$F$58</definedName>
    <definedName name="_xlchart.v1.8" hidden="1">'Wednesday Arrivals'!$D$6:$D$38</definedName>
    <definedName name="_xlchart.v1.9" hidden="1">'Thursday Arrivals'!$D$6:$D$38</definedName>
  </definedNames>
  <calcPr calcId="191028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1" l="1"/>
  <c r="N25" i="11" s="1"/>
  <c r="M24" i="11"/>
  <c r="M25" i="11" s="1"/>
  <c r="L25" i="11"/>
  <c r="L24" i="11"/>
  <c r="F602" i="10"/>
  <c r="P22" i="14"/>
  <c r="P23" i="14" s="1"/>
  <c r="P24" i="14" s="1"/>
  <c r="P21" i="14"/>
  <c r="P20" i="14"/>
  <c r="I36" i="12"/>
  <c r="I35" i="12"/>
  <c r="I34" i="12"/>
  <c r="I33" i="12"/>
  <c r="B16" i="16" l="1"/>
  <c r="B15" i="16"/>
  <c r="K14" i="16"/>
  <c r="J14" i="16"/>
  <c r="I14" i="16"/>
  <c r="H14" i="16"/>
  <c r="G14" i="16"/>
  <c r="B14" i="16"/>
  <c r="D16" i="16" s="1"/>
  <c r="K13" i="16"/>
  <c r="J13" i="16"/>
  <c r="I13" i="16"/>
  <c r="H13" i="16"/>
  <c r="L13" i="16" s="1"/>
  <c r="G13" i="16"/>
  <c r="B13" i="16"/>
  <c r="D11" i="16" s="1"/>
  <c r="K12" i="16"/>
  <c r="J12" i="16"/>
  <c r="I12" i="16"/>
  <c r="H12" i="16"/>
  <c r="L12" i="16" s="1"/>
  <c r="G12" i="16"/>
  <c r="B12" i="16"/>
  <c r="B11" i="16"/>
  <c r="B10" i="16"/>
  <c r="D9" i="16"/>
  <c r="B9" i="16"/>
  <c r="B8" i="16"/>
  <c r="D10" i="16" s="1"/>
  <c r="B7" i="16"/>
  <c r="B6" i="16"/>
  <c r="D5" i="16" s="1"/>
  <c r="B5" i="16"/>
  <c r="B4" i="16"/>
  <c r="D3" i="16"/>
  <c r="B3" i="16"/>
  <c r="B2" i="16"/>
  <c r="D4" i="16" s="1"/>
  <c r="D6" i="16" l="1"/>
  <c r="D7" i="16"/>
  <c r="D13" i="16"/>
  <c r="D15" i="16"/>
  <c r="D2" i="16"/>
  <c r="D8" i="16"/>
  <c r="D12" i="16"/>
  <c r="D14" i="16"/>
  <c r="L600" i="10" l="1"/>
  <c r="L605" i="10" s="1"/>
  <c r="K600" i="10"/>
  <c r="K605" i="10" s="1"/>
  <c r="L552" i="10"/>
  <c r="K552" i="10"/>
  <c r="L519" i="10"/>
  <c r="K519" i="10"/>
  <c r="L465" i="10"/>
  <c r="K465" i="10"/>
  <c r="L428" i="10"/>
  <c r="K428" i="10"/>
  <c r="L390" i="10"/>
  <c r="K390" i="10"/>
  <c r="L350" i="10"/>
  <c r="K350" i="10"/>
  <c r="L316" i="10"/>
  <c r="K316" i="10"/>
  <c r="L282" i="10"/>
  <c r="K282" i="10"/>
  <c r="L238" i="10"/>
  <c r="K238" i="10"/>
  <c r="L188" i="10"/>
  <c r="K188" i="10"/>
  <c r="L115" i="10"/>
  <c r="L74" i="10"/>
  <c r="L42" i="10"/>
  <c r="L144" i="10"/>
  <c r="K144" i="10"/>
  <c r="K115" i="10"/>
  <c r="K74" i="10"/>
  <c r="K42" i="10"/>
  <c r="L601" i="10"/>
  <c r="L602" i="10" s="1"/>
  <c r="K601" i="10"/>
  <c r="K602" i="10" s="1"/>
  <c r="L553" i="10"/>
  <c r="K553" i="10"/>
  <c r="L520" i="10"/>
  <c r="K520" i="10"/>
  <c r="L466" i="10"/>
  <c r="K466" i="10"/>
  <c r="L429" i="10"/>
  <c r="K429" i="10"/>
  <c r="L391" i="10"/>
  <c r="K391" i="10"/>
  <c r="L351" i="10"/>
  <c r="K351" i="10"/>
  <c r="L317" i="10"/>
  <c r="K317" i="10"/>
  <c r="L283" i="10"/>
  <c r="K283" i="10"/>
  <c r="L239" i="10"/>
  <c r="K239" i="10"/>
  <c r="L189" i="10"/>
  <c r="K189" i="10"/>
  <c r="L145" i="10"/>
  <c r="K145" i="10"/>
  <c r="L116" i="10"/>
  <c r="K116" i="10"/>
  <c r="L75" i="10"/>
  <c r="K75" i="10"/>
  <c r="L43" i="10"/>
  <c r="K43" i="10"/>
  <c r="I438" i="10"/>
  <c r="I450" i="10"/>
  <c r="I455" i="10"/>
  <c r="I487" i="10"/>
  <c r="I491" i="10"/>
  <c r="I495" i="10"/>
  <c r="I513" i="10"/>
  <c r="I519" i="10"/>
  <c r="I523" i="10"/>
  <c r="I527" i="10"/>
  <c r="I531" i="10"/>
  <c r="I535" i="10"/>
  <c r="I539" i="10"/>
  <c r="I543" i="10"/>
  <c r="I547" i="10"/>
  <c r="I551" i="10"/>
  <c r="I555" i="10"/>
  <c r="I559" i="10"/>
  <c r="I563" i="10"/>
  <c r="I567" i="10"/>
  <c r="I571" i="10"/>
  <c r="I575" i="10"/>
  <c r="I579" i="10"/>
  <c r="I583" i="10"/>
  <c r="I597" i="10"/>
  <c r="I13" i="10"/>
  <c r="I17" i="10"/>
  <c r="I22" i="10"/>
  <c r="I25" i="10"/>
  <c r="I26" i="10"/>
  <c r="I29" i="10"/>
  <c r="I30" i="10"/>
  <c r="I33" i="10"/>
  <c r="I34" i="10"/>
  <c r="I37" i="10"/>
  <c r="I38" i="10"/>
  <c r="I41" i="10"/>
  <c r="I42" i="10"/>
  <c r="H21" i="10"/>
  <c r="H12" i="10"/>
  <c r="I12" i="10" s="1"/>
  <c r="O3" i="12"/>
  <c r="H23" i="10"/>
  <c r="I23" i="10" s="1"/>
  <c r="H24" i="10"/>
  <c r="I24" i="10" s="1"/>
  <c r="H25" i="10"/>
  <c r="H26" i="10"/>
  <c r="H27" i="10"/>
  <c r="I27" i="10" s="1"/>
  <c r="H28" i="10"/>
  <c r="I28" i="10" s="1"/>
  <c r="H29" i="10"/>
  <c r="H30" i="10"/>
  <c r="H31" i="10"/>
  <c r="I31" i="10" s="1"/>
  <c r="H32" i="10"/>
  <c r="I32" i="10" s="1"/>
  <c r="H33" i="10"/>
  <c r="H34" i="10"/>
  <c r="H35" i="10"/>
  <c r="I35" i="10" s="1"/>
  <c r="H36" i="10"/>
  <c r="I36" i="10" s="1"/>
  <c r="H37" i="10"/>
  <c r="H38" i="10"/>
  <c r="H39" i="10"/>
  <c r="I39" i="10" s="1"/>
  <c r="H40" i="10"/>
  <c r="I40" i="10" s="1"/>
  <c r="H41" i="10"/>
  <c r="H42" i="10"/>
  <c r="H43" i="10"/>
  <c r="I43" i="10" s="1"/>
  <c r="H44" i="10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55" i="10"/>
  <c r="I55" i="10" s="1"/>
  <c r="H56" i="10"/>
  <c r="I56" i="10" s="1"/>
  <c r="H57" i="10"/>
  <c r="I57" i="10" s="1"/>
  <c r="H58" i="10"/>
  <c r="I58" i="10" s="1"/>
  <c r="H59" i="10"/>
  <c r="I59" i="10" s="1"/>
  <c r="H60" i="10"/>
  <c r="I60" i="10" s="1"/>
  <c r="H61" i="10"/>
  <c r="I61" i="10" s="1"/>
  <c r="H62" i="10"/>
  <c r="I62" i="10" s="1"/>
  <c r="H63" i="10"/>
  <c r="I63" i="10" s="1"/>
  <c r="H64" i="10"/>
  <c r="I64" i="10" s="1"/>
  <c r="H65" i="10"/>
  <c r="I65" i="10" s="1"/>
  <c r="H66" i="10"/>
  <c r="I66" i="10" s="1"/>
  <c r="H67" i="10"/>
  <c r="I67" i="10" s="1"/>
  <c r="H68" i="10"/>
  <c r="I68" i="10" s="1"/>
  <c r="H69" i="10"/>
  <c r="I69" i="10" s="1"/>
  <c r="H70" i="10"/>
  <c r="I70" i="10" s="1"/>
  <c r="H71" i="10"/>
  <c r="I71" i="10" s="1"/>
  <c r="H72" i="10"/>
  <c r="I72" i="10" s="1"/>
  <c r="H73" i="10"/>
  <c r="I73" i="10" s="1"/>
  <c r="H74" i="10"/>
  <c r="I74" i="10" s="1"/>
  <c r="H75" i="10"/>
  <c r="I75" i="10" s="1"/>
  <c r="H76" i="10"/>
  <c r="H77" i="10"/>
  <c r="I77" i="10" s="1"/>
  <c r="H78" i="10"/>
  <c r="I78" i="10" s="1"/>
  <c r="H79" i="10"/>
  <c r="I79" i="10" s="1"/>
  <c r="H80" i="10"/>
  <c r="I80" i="10" s="1"/>
  <c r="H81" i="10"/>
  <c r="I81" i="10" s="1"/>
  <c r="H82" i="10"/>
  <c r="I82" i="10" s="1"/>
  <c r="H83" i="10"/>
  <c r="I83" i="10" s="1"/>
  <c r="H84" i="10"/>
  <c r="I84" i="10" s="1"/>
  <c r="H85" i="10"/>
  <c r="I85" i="10" s="1"/>
  <c r="H86" i="10"/>
  <c r="I86" i="10" s="1"/>
  <c r="H87" i="10"/>
  <c r="I87" i="10" s="1"/>
  <c r="H88" i="10"/>
  <c r="I88" i="10" s="1"/>
  <c r="H89" i="10"/>
  <c r="I89" i="10" s="1"/>
  <c r="H90" i="10"/>
  <c r="H91" i="10"/>
  <c r="I91" i="10" s="1"/>
  <c r="H92" i="10"/>
  <c r="I92" i="10" s="1"/>
  <c r="H93" i="10"/>
  <c r="I93" i="10" s="1"/>
  <c r="H94" i="10"/>
  <c r="I94" i="10" s="1"/>
  <c r="H95" i="10"/>
  <c r="I95" i="10" s="1"/>
  <c r="H96" i="10"/>
  <c r="I96" i="10" s="1"/>
  <c r="H97" i="10"/>
  <c r="I97" i="10" s="1"/>
  <c r="H98" i="10"/>
  <c r="I98" i="10" s="1"/>
  <c r="H99" i="10"/>
  <c r="I99" i="10" s="1"/>
  <c r="H100" i="10"/>
  <c r="H101" i="10"/>
  <c r="I101" i="10" s="1"/>
  <c r="H102" i="10"/>
  <c r="I102" i="10" s="1"/>
  <c r="H103" i="10"/>
  <c r="I103" i="10" s="1"/>
  <c r="H104" i="10"/>
  <c r="I104" i="10" s="1"/>
  <c r="H105" i="10"/>
  <c r="I105" i="10" s="1"/>
  <c r="H106" i="10"/>
  <c r="H107" i="10"/>
  <c r="H108" i="10"/>
  <c r="H109" i="10"/>
  <c r="I109" i="10" s="1"/>
  <c r="H110" i="10"/>
  <c r="I110" i="10" s="1"/>
  <c r="H111" i="10"/>
  <c r="I111" i="10" s="1"/>
  <c r="H112" i="10"/>
  <c r="I112" i="10" s="1"/>
  <c r="H113" i="10"/>
  <c r="I113" i="10" s="1"/>
  <c r="H114" i="10"/>
  <c r="I114" i="10" s="1"/>
  <c r="H115" i="10"/>
  <c r="I115" i="10" s="1"/>
  <c r="H116" i="10"/>
  <c r="I116" i="10" s="1"/>
  <c r="H117" i="10"/>
  <c r="H118" i="10"/>
  <c r="I118" i="10" s="1"/>
  <c r="H119" i="10"/>
  <c r="I119" i="10" s="1"/>
  <c r="H120" i="10"/>
  <c r="I120" i="10" s="1"/>
  <c r="H121" i="10"/>
  <c r="I121" i="10" s="1"/>
  <c r="H122" i="10"/>
  <c r="I122" i="10" s="1"/>
  <c r="H123" i="10"/>
  <c r="I123" i="10" s="1"/>
  <c r="H124" i="10"/>
  <c r="I124" i="10" s="1"/>
  <c r="H125" i="10"/>
  <c r="I125" i="10" s="1"/>
  <c r="H126" i="10"/>
  <c r="I126" i="10" s="1"/>
  <c r="H127" i="10"/>
  <c r="I127" i="10" s="1"/>
  <c r="H128" i="10"/>
  <c r="I128" i="10" s="1"/>
  <c r="H129" i="10"/>
  <c r="I129" i="10" s="1"/>
  <c r="H130" i="10"/>
  <c r="I130" i="10" s="1"/>
  <c r="H131" i="10"/>
  <c r="I131" i="10" s="1"/>
  <c r="H132" i="10"/>
  <c r="I132" i="10" s="1"/>
  <c r="H133" i="10"/>
  <c r="I133" i="10" s="1"/>
  <c r="H134" i="10"/>
  <c r="I134" i="10" s="1"/>
  <c r="H135" i="10"/>
  <c r="I135" i="10" s="1"/>
  <c r="H136" i="10"/>
  <c r="I136" i="10" s="1"/>
  <c r="H137" i="10"/>
  <c r="I137" i="10" s="1"/>
  <c r="H138" i="10"/>
  <c r="I138" i="10" s="1"/>
  <c r="H139" i="10"/>
  <c r="I139" i="10" s="1"/>
  <c r="H140" i="10"/>
  <c r="I140" i="10" s="1"/>
  <c r="H141" i="10"/>
  <c r="I141" i="10" s="1"/>
  <c r="H142" i="10"/>
  <c r="I142" i="10" s="1"/>
  <c r="H143" i="10"/>
  <c r="I143" i="10" s="1"/>
  <c r="H144" i="10"/>
  <c r="I144" i="10" s="1"/>
  <c r="H145" i="10"/>
  <c r="I145" i="10" s="1"/>
  <c r="H146" i="10"/>
  <c r="H147" i="10"/>
  <c r="I147" i="10" s="1"/>
  <c r="H148" i="10"/>
  <c r="I148" i="10" s="1"/>
  <c r="H149" i="10"/>
  <c r="I149" i="10" s="1"/>
  <c r="H150" i="10"/>
  <c r="I150" i="10" s="1"/>
  <c r="H151" i="10"/>
  <c r="I151" i="10" s="1"/>
  <c r="H152" i="10"/>
  <c r="I152" i="10" s="1"/>
  <c r="H153" i="10"/>
  <c r="I153" i="10" s="1"/>
  <c r="H154" i="10"/>
  <c r="I154" i="10" s="1"/>
  <c r="H155" i="10"/>
  <c r="I155" i="10" s="1"/>
  <c r="H156" i="10"/>
  <c r="I156" i="10" s="1"/>
  <c r="H157" i="10"/>
  <c r="I157" i="10" s="1"/>
  <c r="H158" i="10"/>
  <c r="I158" i="10" s="1"/>
  <c r="H159" i="10"/>
  <c r="I159" i="10" s="1"/>
  <c r="H160" i="10"/>
  <c r="I160" i="10" s="1"/>
  <c r="H161" i="10"/>
  <c r="I161" i="10" s="1"/>
  <c r="H162" i="10"/>
  <c r="I162" i="10" s="1"/>
  <c r="H163" i="10"/>
  <c r="I163" i="10" s="1"/>
  <c r="H164" i="10"/>
  <c r="I164" i="10" s="1"/>
  <c r="H165" i="10"/>
  <c r="I165" i="10" s="1"/>
  <c r="H166" i="10"/>
  <c r="I166" i="10" s="1"/>
  <c r="H167" i="10"/>
  <c r="I167" i="10" s="1"/>
  <c r="H168" i="10"/>
  <c r="I168" i="10" s="1"/>
  <c r="H169" i="10"/>
  <c r="I169" i="10" s="1"/>
  <c r="H170" i="10"/>
  <c r="I170" i="10" s="1"/>
  <c r="H171" i="10"/>
  <c r="I171" i="10" s="1"/>
  <c r="H172" i="10"/>
  <c r="I172" i="10" s="1"/>
  <c r="H173" i="10"/>
  <c r="I173" i="10" s="1"/>
  <c r="H174" i="10"/>
  <c r="I174" i="10" s="1"/>
  <c r="H175" i="10"/>
  <c r="I175" i="10" s="1"/>
  <c r="H176" i="10"/>
  <c r="I176" i="10" s="1"/>
  <c r="H177" i="10"/>
  <c r="I177" i="10" s="1"/>
  <c r="H178" i="10"/>
  <c r="I178" i="10" s="1"/>
  <c r="H179" i="10"/>
  <c r="I179" i="10" s="1"/>
  <c r="H180" i="10"/>
  <c r="I180" i="10" s="1"/>
  <c r="H181" i="10"/>
  <c r="I181" i="10" s="1"/>
  <c r="H182" i="10"/>
  <c r="I182" i="10" s="1"/>
  <c r="H183" i="10"/>
  <c r="I183" i="10" s="1"/>
  <c r="H184" i="10"/>
  <c r="I184" i="10" s="1"/>
  <c r="H185" i="10"/>
  <c r="I185" i="10" s="1"/>
  <c r="H186" i="10"/>
  <c r="I186" i="10" s="1"/>
  <c r="H187" i="10"/>
  <c r="I187" i="10" s="1"/>
  <c r="H188" i="10"/>
  <c r="I188" i="10" s="1"/>
  <c r="H189" i="10"/>
  <c r="I189" i="10" s="1"/>
  <c r="H190" i="10"/>
  <c r="H191" i="10"/>
  <c r="I191" i="10" s="1"/>
  <c r="H192" i="10"/>
  <c r="I192" i="10" s="1"/>
  <c r="H193" i="10"/>
  <c r="I193" i="10" s="1"/>
  <c r="H194" i="10"/>
  <c r="I194" i="10" s="1"/>
  <c r="H195" i="10"/>
  <c r="I195" i="10" s="1"/>
  <c r="H196" i="10"/>
  <c r="I196" i="10" s="1"/>
  <c r="H197" i="10"/>
  <c r="I197" i="10" s="1"/>
  <c r="H198" i="10"/>
  <c r="I198" i="10" s="1"/>
  <c r="H199" i="10"/>
  <c r="I199" i="10" s="1"/>
  <c r="H200" i="10"/>
  <c r="I200" i="10" s="1"/>
  <c r="H201" i="10"/>
  <c r="I201" i="10" s="1"/>
  <c r="H202" i="10"/>
  <c r="I202" i="10" s="1"/>
  <c r="H203" i="10"/>
  <c r="I203" i="10" s="1"/>
  <c r="H204" i="10"/>
  <c r="I204" i="10" s="1"/>
  <c r="H205" i="10"/>
  <c r="I205" i="10" s="1"/>
  <c r="H206" i="10"/>
  <c r="I206" i="10" s="1"/>
  <c r="H207" i="10"/>
  <c r="I207" i="10" s="1"/>
  <c r="H208" i="10"/>
  <c r="I208" i="10" s="1"/>
  <c r="H209" i="10"/>
  <c r="I209" i="10" s="1"/>
  <c r="H210" i="10"/>
  <c r="I210" i="10" s="1"/>
  <c r="H211" i="10"/>
  <c r="I211" i="10" s="1"/>
  <c r="H212" i="10"/>
  <c r="I212" i="10" s="1"/>
  <c r="H213" i="10"/>
  <c r="I213" i="10" s="1"/>
  <c r="H214" i="10"/>
  <c r="I214" i="10" s="1"/>
  <c r="H215" i="10"/>
  <c r="I215" i="10" s="1"/>
  <c r="H216" i="10"/>
  <c r="I216" i="10" s="1"/>
  <c r="H217" i="10"/>
  <c r="I217" i="10" s="1"/>
  <c r="H218" i="10"/>
  <c r="I218" i="10" s="1"/>
  <c r="H219" i="10"/>
  <c r="I219" i="10" s="1"/>
  <c r="H220" i="10"/>
  <c r="I220" i="10" s="1"/>
  <c r="H221" i="10"/>
  <c r="I221" i="10" s="1"/>
  <c r="H222" i="10"/>
  <c r="I222" i="10" s="1"/>
  <c r="H223" i="10"/>
  <c r="H224" i="10"/>
  <c r="H225" i="10"/>
  <c r="I225" i="10" s="1"/>
  <c r="H226" i="10"/>
  <c r="I226" i="10" s="1"/>
  <c r="H227" i="10"/>
  <c r="I227" i="10" s="1"/>
  <c r="H228" i="10"/>
  <c r="I228" i="10" s="1"/>
  <c r="H229" i="10"/>
  <c r="I229" i="10" s="1"/>
  <c r="H230" i="10"/>
  <c r="I230" i="10" s="1"/>
  <c r="H231" i="10"/>
  <c r="H232" i="10"/>
  <c r="H233" i="10"/>
  <c r="I233" i="10" s="1"/>
  <c r="H234" i="10"/>
  <c r="I234" i="10" s="1"/>
  <c r="H235" i="10"/>
  <c r="I235" i="10" s="1"/>
  <c r="H236" i="10"/>
  <c r="I236" i="10" s="1"/>
  <c r="H237" i="10"/>
  <c r="I237" i="10" s="1"/>
  <c r="H238" i="10"/>
  <c r="I238" i="10" s="1"/>
  <c r="H239" i="10"/>
  <c r="I239" i="10" s="1"/>
  <c r="H240" i="10"/>
  <c r="H241" i="10"/>
  <c r="I241" i="10" s="1"/>
  <c r="H242" i="10"/>
  <c r="I242" i="10" s="1"/>
  <c r="H243" i="10"/>
  <c r="I243" i="10" s="1"/>
  <c r="H244" i="10"/>
  <c r="I244" i="10" s="1"/>
  <c r="H245" i="10"/>
  <c r="I245" i="10" s="1"/>
  <c r="H246" i="10"/>
  <c r="I246" i="10" s="1"/>
  <c r="H247" i="10"/>
  <c r="I247" i="10" s="1"/>
  <c r="H248" i="10"/>
  <c r="I248" i="10" s="1"/>
  <c r="H249" i="10"/>
  <c r="I249" i="10" s="1"/>
  <c r="H250" i="10"/>
  <c r="I250" i="10" s="1"/>
  <c r="H251" i="10"/>
  <c r="I251" i="10" s="1"/>
  <c r="H252" i="10"/>
  <c r="I252" i="10" s="1"/>
  <c r="H253" i="10"/>
  <c r="I253" i="10" s="1"/>
  <c r="H254" i="10"/>
  <c r="I254" i="10" s="1"/>
  <c r="H255" i="10"/>
  <c r="I255" i="10" s="1"/>
  <c r="H256" i="10"/>
  <c r="I256" i="10" s="1"/>
  <c r="H257" i="10"/>
  <c r="I257" i="10" s="1"/>
  <c r="H258" i="10"/>
  <c r="I258" i="10" s="1"/>
  <c r="H259" i="10"/>
  <c r="I259" i="10" s="1"/>
  <c r="H260" i="10"/>
  <c r="I260" i="10" s="1"/>
  <c r="H261" i="10"/>
  <c r="I261" i="10" s="1"/>
  <c r="H262" i="10"/>
  <c r="I262" i="10" s="1"/>
  <c r="H263" i="10"/>
  <c r="I263" i="10" s="1"/>
  <c r="H264" i="10"/>
  <c r="H265" i="10"/>
  <c r="I265" i="10" s="1"/>
  <c r="H266" i="10"/>
  <c r="I266" i="10" s="1"/>
  <c r="H267" i="10"/>
  <c r="H268" i="10"/>
  <c r="I268" i="10" s="1"/>
  <c r="H269" i="10"/>
  <c r="I269" i="10" s="1"/>
  <c r="H270" i="10"/>
  <c r="I270" i="10" s="1"/>
  <c r="H271" i="10"/>
  <c r="I271" i="10" s="1"/>
  <c r="H272" i="10"/>
  <c r="I272" i="10" s="1"/>
  <c r="H273" i="10"/>
  <c r="I273" i="10" s="1"/>
  <c r="H274" i="10"/>
  <c r="I274" i="10" s="1"/>
  <c r="H275" i="10"/>
  <c r="I275" i="10" s="1"/>
  <c r="H276" i="10"/>
  <c r="I276" i="10" s="1"/>
  <c r="H277" i="10"/>
  <c r="I277" i="10" s="1"/>
  <c r="H278" i="10"/>
  <c r="I278" i="10" s="1"/>
  <c r="H279" i="10"/>
  <c r="I279" i="10" s="1"/>
  <c r="H280" i="10"/>
  <c r="I280" i="10" s="1"/>
  <c r="H281" i="10"/>
  <c r="I281" i="10" s="1"/>
  <c r="H282" i="10"/>
  <c r="I282" i="10" s="1"/>
  <c r="H283" i="10"/>
  <c r="I283" i="10" s="1"/>
  <c r="H284" i="10"/>
  <c r="H285" i="10"/>
  <c r="I285" i="10" s="1"/>
  <c r="H286" i="10"/>
  <c r="I286" i="10" s="1"/>
  <c r="H287" i="10"/>
  <c r="I287" i="10" s="1"/>
  <c r="H288" i="10"/>
  <c r="I288" i="10" s="1"/>
  <c r="H289" i="10"/>
  <c r="I289" i="10" s="1"/>
  <c r="H290" i="10"/>
  <c r="I290" i="10" s="1"/>
  <c r="H291" i="10"/>
  <c r="I291" i="10" s="1"/>
  <c r="H292" i="10"/>
  <c r="I292" i="10" s="1"/>
  <c r="H293" i="10"/>
  <c r="I293" i="10" s="1"/>
  <c r="H294" i="10"/>
  <c r="I294" i="10" s="1"/>
  <c r="H295" i="10"/>
  <c r="I295" i="10" s="1"/>
  <c r="H296" i="10"/>
  <c r="I296" i="10" s="1"/>
  <c r="H297" i="10"/>
  <c r="I297" i="10" s="1"/>
  <c r="H298" i="10"/>
  <c r="I298" i="10" s="1"/>
  <c r="H299" i="10"/>
  <c r="I299" i="10" s="1"/>
  <c r="H300" i="10"/>
  <c r="I300" i="10" s="1"/>
  <c r="H301" i="10"/>
  <c r="H302" i="10"/>
  <c r="I302" i="10" s="1"/>
  <c r="H303" i="10"/>
  <c r="I303" i="10" s="1"/>
  <c r="H304" i="10"/>
  <c r="I304" i="10" s="1"/>
  <c r="H305" i="10"/>
  <c r="I305" i="10" s="1"/>
  <c r="H306" i="10"/>
  <c r="I306" i="10" s="1"/>
  <c r="H307" i="10"/>
  <c r="I307" i="10" s="1"/>
  <c r="H308" i="10"/>
  <c r="I308" i="10" s="1"/>
  <c r="H309" i="10"/>
  <c r="I309" i="10" s="1"/>
  <c r="H310" i="10"/>
  <c r="I310" i="10" s="1"/>
  <c r="H311" i="10"/>
  <c r="I311" i="10" s="1"/>
  <c r="H312" i="10"/>
  <c r="I312" i="10" s="1"/>
  <c r="H313" i="10"/>
  <c r="I313" i="10" s="1"/>
  <c r="H314" i="10"/>
  <c r="I314" i="10" s="1"/>
  <c r="H315" i="10"/>
  <c r="I315" i="10" s="1"/>
  <c r="H316" i="10"/>
  <c r="I316" i="10" s="1"/>
  <c r="H317" i="10"/>
  <c r="I317" i="10" s="1"/>
  <c r="H318" i="10"/>
  <c r="H319" i="10"/>
  <c r="I319" i="10" s="1"/>
  <c r="H320" i="10"/>
  <c r="I320" i="10" s="1"/>
  <c r="H321" i="10"/>
  <c r="I321" i="10" s="1"/>
  <c r="H322" i="10"/>
  <c r="I322" i="10" s="1"/>
  <c r="H323" i="10"/>
  <c r="I323" i="10" s="1"/>
  <c r="H324" i="10"/>
  <c r="I324" i="10" s="1"/>
  <c r="H325" i="10"/>
  <c r="I325" i="10" s="1"/>
  <c r="H326" i="10"/>
  <c r="I326" i="10" s="1"/>
  <c r="H327" i="10"/>
  <c r="I327" i="10" s="1"/>
  <c r="H328" i="10"/>
  <c r="I328" i="10" s="1"/>
  <c r="H329" i="10"/>
  <c r="I329" i="10" s="1"/>
  <c r="H330" i="10"/>
  <c r="I330" i="10" s="1"/>
  <c r="H331" i="10"/>
  <c r="I331" i="10" s="1"/>
  <c r="H332" i="10"/>
  <c r="I332" i="10" s="1"/>
  <c r="H333" i="10"/>
  <c r="I333" i="10" s="1"/>
  <c r="H334" i="10"/>
  <c r="I334" i="10" s="1"/>
  <c r="H335" i="10"/>
  <c r="I335" i="10" s="1"/>
  <c r="H336" i="10"/>
  <c r="I336" i="10" s="1"/>
  <c r="H337" i="10"/>
  <c r="I337" i="10" s="1"/>
  <c r="H338" i="10"/>
  <c r="I338" i="10" s="1"/>
  <c r="H339" i="10"/>
  <c r="H340" i="10"/>
  <c r="I340" i="10" s="1"/>
  <c r="H341" i="10"/>
  <c r="I341" i="10" s="1"/>
  <c r="H342" i="10"/>
  <c r="I342" i="10" s="1"/>
  <c r="H343" i="10"/>
  <c r="I343" i="10" s="1"/>
  <c r="H344" i="10"/>
  <c r="I344" i="10" s="1"/>
  <c r="H345" i="10"/>
  <c r="I345" i="10" s="1"/>
  <c r="H346" i="10"/>
  <c r="I346" i="10" s="1"/>
  <c r="H347" i="10"/>
  <c r="I347" i="10" s="1"/>
  <c r="H348" i="10"/>
  <c r="I348" i="10" s="1"/>
  <c r="H349" i="10"/>
  <c r="I349" i="10" s="1"/>
  <c r="H350" i="10"/>
  <c r="I350" i="10" s="1"/>
  <c r="H351" i="10"/>
  <c r="I351" i="10" s="1"/>
  <c r="H352" i="10"/>
  <c r="H353" i="10"/>
  <c r="I353" i="10" s="1"/>
  <c r="H354" i="10"/>
  <c r="I354" i="10" s="1"/>
  <c r="H355" i="10"/>
  <c r="I355" i="10" s="1"/>
  <c r="H356" i="10"/>
  <c r="I356" i="10" s="1"/>
  <c r="H357" i="10"/>
  <c r="I357" i="10" s="1"/>
  <c r="H358" i="10"/>
  <c r="I358" i="10" s="1"/>
  <c r="H359" i="10"/>
  <c r="I359" i="10" s="1"/>
  <c r="H360" i="10"/>
  <c r="I360" i="10" s="1"/>
  <c r="H361" i="10"/>
  <c r="I361" i="10" s="1"/>
  <c r="H362" i="10"/>
  <c r="I362" i="10" s="1"/>
  <c r="H363" i="10"/>
  <c r="I363" i="10" s="1"/>
  <c r="H364" i="10"/>
  <c r="I364" i="10" s="1"/>
  <c r="H365" i="10"/>
  <c r="I365" i="10" s="1"/>
  <c r="H366" i="10"/>
  <c r="I366" i="10" s="1"/>
  <c r="H367" i="10"/>
  <c r="I367" i="10" s="1"/>
  <c r="H368" i="10"/>
  <c r="I368" i="10" s="1"/>
  <c r="H369" i="10"/>
  <c r="I369" i="10" s="1"/>
  <c r="H370" i="10"/>
  <c r="I370" i="10" s="1"/>
  <c r="H371" i="10"/>
  <c r="I371" i="10" s="1"/>
  <c r="H372" i="10"/>
  <c r="I372" i="10" s="1"/>
  <c r="H373" i="10"/>
  <c r="I373" i="10" s="1"/>
  <c r="H374" i="10"/>
  <c r="I374" i="10" s="1"/>
  <c r="H375" i="10"/>
  <c r="I375" i="10" s="1"/>
  <c r="H376" i="10"/>
  <c r="I376" i="10" s="1"/>
  <c r="H377" i="10"/>
  <c r="I377" i="10" s="1"/>
  <c r="H378" i="10"/>
  <c r="I378" i="10" s="1"/>
  <c r="H379" i="10"/>
  <c r="I379" i="10" s="1"/>
  <c r="H380" i="10"/>
  <c r="I380" i="10" s="1"/>
  <c r="H381" i="10"/>
  <c r="I381" i="10" s="1"/>
  <c r="H382" i="10"/>
  <c r="I382" i="10" s="1"/>
  <c r="H383" i="10"/>
  <c r="I383" i="10" s="1"/>
  <c r="H384" i="10"/>
  <c r="I384" i="10" s="1"/>
  <c r="H385" i="10"/>
  <c r="I385" i="10" s="1"/>
  <c r="H386" i="10"/>
  <c r="I386" i="10" s="1"/>
  <c r="H387" i="10"/>
  <c r="I387" i="10" s="1"/>
  <c r="H388" i="10"/>
  <c r="I388" i="10" s="1"/>
  <c r="H389" i="10"/>
  <c r="I389" i="10" s="1"/>
  <c r="H390" i="10"/>
  <c r="I390" i="10" s="1"/>
  <c r="H391" i="10"/>
  <c r="I391" i="10" s="1"/>
  <c r="H392" i="10"/>
  <c r="H393" i="10"/>
  <c r="I393" i="10" s="1"/>
  <c r="H394" i="10"/>
  <c r="I394" i="10" s="1"/>
  <c r="H395" i="10"/>
  <c r="I395" i="10" s="1"/>
  <c r="H396" i="10"/>
  <c r="I396" i="10" s="1"/>
  <c r="H397" i="10"/>
  <c r="I397" i="10" s="1"/>
  <c r="H398" i="10"/>
  <c r="I398" i="10" s="1"/>
  <c r="H399" i="10"/>
  <c r="I399" i="10" s="1"/>
  <c r="H400" i="10"/>
  <c r="I400" i="10" s="1"/>
  <c r="H401" i="10"/>
  <c r="I401" i="10" s="1"/>
  <c r="H402" i="10"/>
  <c r="I402" i="10" s="1"/>
  <c r="H403" i="10"/>
  <c r="I403" i="10" s="1"/>
  <c r="H404" i="10"/>
  <c r="I404" i="10" s="1"/>
  <c r="H405" i="10"/>
  <c r="I405" i="10" s="1"/>
  <c r="H406" i="10"/>
  <c r="I406" i="10" s="1"/>
  <c r="H407" i="10"/>
  <c r="I407" i="10" s="1"/>
  <c r="H408" i="10"/>
  <c r="I408" i="10" s="1"/>
  <c r="H409" i="10"/>
  <c r="I409" i="10" s="1"/>
  <c r="H410" i="10"/>
  <c r="I410" i="10" s="1"/>
  <c r="H411" i="10"/>
  <c r="I411" i="10" s="1"/>
  <c r="H412" i="10"/>
  <c r="I412" i="10" s="1"/>
  <c r="H413" i="10"/>
  <c r="I413" i="10" s="1"/>
  <c r="H414" i="10"/>
  <c r="I414" i="10" s="1"/>
  <c r="H415" i="10"/>
  <c r="I415" i="10" s="1"/>
  <c r="H416" i="10"/>
  <c r="I416" i="10" s="1"/>
  <c r="H417" i="10"/>
  <c r="I417" i="10" s="1"/>
  <c r="H418" i="10"/>
  <c r="I418" i="10" s="1"/>
  <c r="H419" i="10"/>
  <c r="I419" i="10" s="1"/>
  <c r="H420" i="10"/>
  <c r="I420" i="10" s="1"/>
  <c r="H421" i="10"/>
  <c r="I421" i="10" s="1"/>
  <c r="H422" i="10"/>
  <c r="I422" i="10" s="1"/>
  <c r="H423" i="10"/>
  <c r="I423" i="10" s="1"/>
  <c r="H424" i="10"/>
  <c r="I424" i="10" s="1"/>
  <c r="H425" i="10"/>
  <c r="I425" i="10" s="1"/>
  <c r="H426" i="10"/>
  <c r="I426" i="10" s="1"/>
  <c r="H427" i="10"/>
  <c r="I427" i="10" s="1"/>
  <c r="H428" i="10"/>
  <c r="I428" i="10" s="1"/>
  <c r="H429" i="10"/>
  <c r="I429" i="10" s="1"/>
  <c r="H430" i="10"/>
  <c r="H431" i="10"/>
  <c r="I431" i="10" s="1"/>
  <c r="H432" i="10"/>
  <c r="I432" i="10" s="1"/>
  <c r="H433" i="10"/>
  <c r="I433" i="10" s="1"/>
  <c r="H434" i="10"/>
  <c r="I434" i="10" s="1"/>
  <c r="H435" i="10"/>
  <c r="I435" i="10" s="1"/>
  <c r="H436" i="10"/>
  <c r="I436" i="10" s="1"/>
  <c r="H437" i="10"/>
  <c r="I437" i="10" s="1"/>
  <c r="H438" i="10"/>
  <c r="H439" i="10"/>
  <c r="I439" i="10" s="1"/>
  <c r="H440" i="10"/>
  <c r="I440" i="10" s="1"/>
  <c r="H441" i="10"/>
  <c r="I441" i="10" s="1"/>
  <c r="H442" i="10"/>
  <c r="I442" i="10" s="1"/>
  <c r="H443" i="10"/>
  <c r="I443" i="10" s="1"/>
  <c r="H444" i="10"/>
  <c r="I444" i="10" s="1"/>
  <c r="H445" i="10"/>
  <c r="I445" i="10" s="1"/>
  <c r="H446" i="10"/>
  <c r="I446" i="10" s="1"/>
  <c r="H447" i="10"/>
  <c r="I447" i="10" s="1"/>
  <c r="H448" i="10"/>
  <c r="I448" i="10" s="1"/>
  <c r="H449" i="10"/>
  <c r="H450" i="10"/>
  <c r="H451" i="10"/>
  <c r="I451" i="10" s="1"/>
  <c r="H452" i="10"/>
  <c r="I452" i="10" s="1"/>
  <c r="H453" i="10"/>
  <c r="I453" i="10" s="1"/>
  <c r="H454" i="10"/>
  <c r="I454" i="10" s="1"/>
  <c r="H455" i="10"/>
  <c r="H456" i="10"/>
  <c r="I456" i="10" s="1"/>
  <c r="H457" i="10"/>
  <c r="I457" i="10" s="1"/>
  <c r="H458" i="10"/>
  <c r="I458" i="10" s="1"/>
  <c r="H459" i="10"/>
  <c r="I459" i="10" s="1"/>
  <c r="H460" i="10"/>
  <c r="I460" i="10" s="1"/>
  <c r="H461" i="10"/>
  <c r="I461" i="10" s="1"/>
  <c r="H462" i="10"/>
  <c r="I462" i="10" s="1"/>
  <c r="H463" i="10"/>
  <c r="I463" i="10" s="1"/>
  <c r="H464" i="10"/>
  <c r="I464" i="10" s="1"/>
  <c r="H465" i="10"/>
  <c r="I465" i="10" s="1"/>
  <c r="H466" i="10"/>
  <c r="I466" i="10" s="1"/>
  <c r="H467" i="10"/>
  <c r="I467" i="10" s="1"/>
  <c r="H468" i="10"/>
  <c r="I468" i="10" s="1"/>
  <c r="H469" i="10"/>
  <c r="I469" i="10" s="1"/>
  <c r="H470" i="10"/>
  <c r="I470" i="10" s="1"/>
  <c r="H471" i="10"/>
  <c r="I471" i="10" s="1"/>
  <c r="H472" i="10"/>
  <c r="I472" i="10" s="1"/>
  <c r="H473" i="10"/>
  <c r="I473" i="10" s="1"/>
  <c r="H474" i="10"/>
  <c r="I474" i="10" s="1"/>
  <c r="H475" i="10"/>
  <c r="I475" i="10" s="1"/>
  <c r="H476" i="10"/>
  <c r="I476" i="10" s="1"/>
  <c r="H477" i="10"/>
  <c r="I477" i="10" s="1"/>
  <c r="H478" i="10"/>
  <c r="I478" i="10" s="1"/>
  <c r="H479" i="10"/>
  <c r="I479" i="10" s="1"/>
  <c r="H480" i="10"/>
  <c r="I480" i="10" s="1"/>
  <c r="H481" i="10"/>
  <c r="I481" i="10" s="1"/>
  <c r="H482" i="10"/>
  <c r="I482" i="10" s="1"/>
  <c r="H483" i="10"/>
  <c r="H484" i="10"/>
  <c r="I484" i="10" s="1"/>
  <c r="H485" i="10"/>
  <c r="H486" i="10"/>
  <c r="H487" i="10"/>
  <c r="H488" i="10"/>
  <c r="I488" i="10" s="1"/>
  <c r="H489" i="10"/>
  <c r="I489" i="10" s="1"/>
  <c r="H490" i="10"/>
  <c r="I490" i="10" s="1"/>
  <c r="H491" i="10"/>
  <c r="H492" i="10"/>
  <c r="I492" i="10" s="1"/>
  <c r="H493" i="10"/>
  <c r="I493" i="10" s="1"/>
  <c r="H494" i="10"/>
  <c r="I494" i="10" s="1"/>
  <c r="H495" i="10"/>
  <c r="H496" i="10"/>
  <c r="I496" i="10" s="1"/>
  <c r="H497" i="10"/>
  <c r="I497" i="10" s="1"/>
  <c r="H498" i="10"/>
  <c r="H499" i="10"/>
  <c r="I499" i="10" s="1"/>
  <c r="H500" i="10"/>
  <c r="I500" i="10" s="1"/>
  <c r="H501" i="10"/>
  <c r="I501" i="10" s="1"/>
  <c r="H502" i="10"/>
  <c r="I502" i="10" s="1"/>
  <c r="H503" i="10"/>
  <c r="I503" i="10" s="1"/>
  <c r="H504" i="10"/>
  <c r="I504" i="10" s="1"/>
  <c r="H505" i="10"/>
  <c r="I505" i="10" s="1"/>
  <c r="H506" i="10"/>
  <c r="I506" i="10" s="1"/>
  <c r="H507" i="10"/>
  <c r="I507" i="10" s="1"/>
  <c r="H508" i="10"/>
  <c r="I508" i="10" s="1"/>
  <c r="H509" i="10"/>
  <c r="H510" i="10"/>
  <c r="I510" i="10" s="1"/>
  <c r="H511" i="10"/>
  <c r="I511" i="10" s="1"/>
  <c r="H512" i="10"/>
  <c r="I512" i="10" s="1"/>
  <c r="H513" i="10"/>
  <c r="H514" i="10"/>
  <c r="I514" i="10" s="1"/>
  <c r="H515" i="10"/>
  <c r="I515" i="10" s="1"/>
  <c r="H516" i="10"/>
  <c r="I516" i="10" s="1"/>
  <c r="H517" i="10"/>
  <c r="H518" i="10"/>
  <c r="H519" i="10"/>
  <c r="H520" i="10"/>
  <c r="I520" i="10" s="1"/>
  <c r="H521" i="10"/>
  <c r="I521" i="10" s="1"/>
  <c r="H522" i="10"/>
  <c r="I522" i="10" s="1"/>
  <c r="H523" i="10"/>
  <c r="H524" i="10"/>
  <c r="I524" i="10" s="1"/>
  <c r="H525" i="10"/>
  <c r="I525" i="10" s="1"/>
  <c r="H526" i="10"/>
  <c r="I526" i="10" s="1"/>
  <c r="H527" i="10"/>
  <c r="H528" i="10"/>
  <c r="I528" i="10" s="1"/>
  <c r="H529" i="10"/>
  <c r="I529" i="10" s="1"/>
  <c r="H530" i="10"/>
  <c r="I530" i="10" s="1"/>
  <c r="H531" i="10"/>
  <c r="H532" i="10"/>
  <c r="I532" i="10" s="1"/>
  <c r="H533" i="10"/>
  <c r="I533" i="10" s="1"/>
  <c r="H534" i="10"/>
  <c r="I534" i="10" s="1"/>
  <c r="H535" i="10"/>
  <c r="H536" i="10"/>
  <c r="I536" i="10" s="1"/>
  <c r="H537" i="10"/>
  <c r="I537" i="10" s="1"/>
  <c r="H538" i="10"/>
  <c r="I538" i="10" s="1"/>
  <c r="H539" i="10"/>
  <c r="H540" i="10"/>
  <c r="I540" i="10" s="1"/>
  <c r="H541" i="10"/>
  <c r="I541" i="10" s="1"/>
  <c r="H542" i="10"/>
  <c r="I542" i="10" s="1"/>
  <c r="H543" i="10"/>
  <c r="H544" i="10"/>
  <c r="I544" i="10" s="1"/>
  <c r="H545" i="10"/>
  <c r="I545" i="10" s="1"/>
  <c r="H546" i="10"/>
  <c r="I546" i="10" s="1"/>
  <c r="H547" i="10"/>
  <c r="H548" i="10"/>
  <c r="I548" i="10" s="1"/>
  <c r="H549" i="10"/>
  <c r="I549" i="10" s="1"/>
  <c r="H550" i="10"/>
  <c r="I550" i="10" s="1"/>
  <c r="H551" i="10"/>
  <c r="H552" i="10"/>
  <c r="I552" i="10" s="1"/>
  <c r="H553" i="10"/>
  <c r="I553" i="10" s="1"/>
  <c r="H554" i="10"/>
  <c r="I554" i="10" s="1"/>
  <c r="H555" i="10"/>
  <c r="H556" i="10"/>
  <c r="I556" i="10" s="1"/>
  <c r="H557" i="10"/>
  <c r="I557" i="10" s="1"/>
  <c r="H558" i="10"/>
  <c r="I558" i="10" s="1"/>
  <c r="H559" i="10"/>
  <c r="H560" i="10"/>
  <c r="I560" i="10" s="1"/>
  <c r="H561" i="10"/>
  <c r="I561" i="10" s="1"/>
  <c r="H562" i="10"/>
  <c r="I562" i="10" s="1"/>
  <c r="H563" i="10"/>
  <c r="H564" i="10"/>
  <c r="I564" i="10" s="1"/>
  <c r="H565" i="10"/>
  <c r="I565" i="10" s="1"/>
  <c r="H566" i="10"/>
  <c r="I566" i="10" s="1"/>
  <c r="H567" i="10"/>
  <c r="H568" i="10"/>
  <c r="I568" i="10" s="1"/>
  <c r="H569" i="10"/>
  <c r="I569" i="10" s="1"/>
  <c r="H570" i="10"/>
  <c r="I570" i="10" s="1"/>
  <c r="H571" i="10"/>
  <c r="H572" i="10"/>
  <c r="I572" i="10" s="1"/>
  <c r="H573" i="10"/>
  <c r="I573" i="10" s="1"/>
  <c r="H574" i="10"/>
  <c r="I574" i="10" s="1"/>
  <c r="H575" i="10"/>
  <c r="H576" i="10"/>
  <c r="I576" i="10" s="1"/>
  <c r="H577" i="10"/>
  <c r="I577" i="10" s="1"/>
  <c r="H578" i="10"/>
  <c r="I578" i="10" s="1"/>
  <c r="H579" i="10"/>
  <c r="H580" i="10"/>
  <c r="I580" i="10" s="1"/>
  <c r="H581" i="10"/>
  <c r="I581" i="10" s="1"/>
  <c r="H582" i="10"/>
  <c r="I582" i="10" s="1"/>
  <c r="H583" i="10"/>
  <c r="H584" i="10"/>
  <c r="I584" i="10" s="1"/>
  <c r="H585" i="10"/>
  <c r="I585" i="10" s="1"/>
  <c r="H586" i="10"/>
  <c r="I586" i="10" s="1"/>
  <c r="H587" i="10"/>
  <c r="H588" i="10"/>
  <c r="I588" i="10" s="1"/>
  <c r="H589" i="10"/>
  <c r="I589" i="10" s="1"/>
  <c r="H590" i="10"/>
  <c r="I590" i="10" s="1"/>
  <c r="H591" i="10"/>
  <c r="I591" i="10" s="1"/>
  <c r="H592" i="10"/>
  <c r="I592" i="10" s="1"/>
  <c r="H593" i="10"/>
  <c r="H594" i="10"/>
  <c r="I594" i="10" s="1"/>
  <c r="H595" i="10"/>
  <c r="I595" i="10" s="1"/>
  <c r="H596" i="10"/>
  <c r="I596" i="10" s="1"/>
  <c r="H597" i="10"/>
  <c r="H598" i="10"/>
  <c r="H599" i="10"/>
  <c r="I599" i="10" s="1"/>
  <c r="H600" i="10"/>
  <c r="I600" i="10" s="1"/>
  <c r="H601" i="10"/>
  <c r="H13" i="10"/>
  <c r="H14" i="10"/>
  <c r="I14" i="10" s="1"/>
  <c r="H15" i="10"/>
  <c r="I15" i="10" s="1"/>
  <c r="H16" i="10"/>
  <c r="I16" i="10" s="1"/>
  <c r="H17" i="10"/>
  <c r="H18" i="10"/>
  <c r="I18" i="10" s="1"/>
  <c r="H19" i="10"/>
  <c r="I19" i="10" s="1"/>
  <c r="H20" i="10"/>
  <c r="I20" i="10" s="1"/>
  <c r="H22" i="10"/>
  <c r="H11" i="10"/>
  <c r="I11" i="10" s="1"/>
  <c r="I3" i="14"/>
  <c r="E5" i="13"/>
  <c r="E3" i="13"/>
  <c r="H5" i="12"/>
  <c r="K9" i="4"/>
  <c r="M9" i="4"/>
  <c r="L9" i="4"/>
  <c r="J553" i="10" l="1"/>
  <c r="J520" i="10"/>
  <c r="J43" i="10"/>
  <c r="J601" i="10"/>
  <c r="J316" i="10"/>
  <c r="I284" i="10"/>
  <c r="J317" i="10" s="1"/>
  <c r="J282" i="10"/>
  <c r="I240" i="10"/>
  <c r="J283" i="10" s="1"/>
  <c r="J115" i="10"/>
  <c r="I76" i="10"/>
  <c r="J116" i="10" s="1"/>
  <c r="I392" i="10"/>
  <c r="J429" i="10" s="1"/>
  <c r="J428" i="10"/>
  <c r="J519" i="10"/>
  <c r="J600" i="10"/>
  <c r="J465" i="10"/>
  <c r="I318" i="10"/>
  <c r="J351" i="10" s="1"/>
  <c r="J350" i="10"/>
  <c r="I190" i="10"/>
  <c r="J239" i="10" s="1"/>
  <c r="J238" i="10"/>
  <c r="J188" i="10"/>
  <c r="I146" i="10"/>
  <c r="J189" i="10" s="1"/>
  <c r="H602" i="10"/>
  <c r="I430" i="10"/>
  <c r="J466" i="10" s="1"/>
  <c r="J390" i="10"/>
  <c r="I352" i="10"/>
  <c r="J391" i="10" s="1"/>
  <c r="I44" i="10"/>
  <c r="J75" i="10" s="1"/>
  <c r="J74" i="10"/>
  <c r="J42" i="10"/>
  <c r="J552" i="10"/>
  <c r="J144" i="10"/>
  <c r="I117" i="10"/>
  <c r="J145" i="10" s="1"/>
  <c r="Q8" i="15"/>
  <c r="Q7" i="15"/>
  <c r="R7" i="15" s="1"/>
  <c r="Q6" i="15"/>
  <c r="R6" i="15" s="1"/>
  <c r="R5" i="15"/>
  <c r="Q5" i="15"/>
  <c r="Q4" i="15"/>
  <c r="R4" i="15" s="1"/>
  <c r="Q3" i="15"/>
  <c r="R3" i="15" s="1"/>
  <c r="S3" i="15" s="1"/>
  <c r="J604" i="10" l="1"/>
  <c r="J602" i="10"/>
  <c r="S4" i="15"/>
  <c r="S5" i="15" s="1"/>
  <c r="S6" i="15" s="1"/>
  <c r="S7" i="15" s="1"/>
  <c r="K7" i="14" l="1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K8" i="14" s="1"/>
  <c r="L5" i="14" s="1"/>
  <c r="J3" i="14"/>
  <c r="H3" i="14"/>
  <c r="M2365" i="13"/>
  <c r="K2365" i="13"/>
  <c r="I2365" i="13"/>
  <c r="G2365" i="13"/>
  <c r="E2365" i="13"/>
  <c r="M2364" i="13"/>
  <c r="K2364" i="13"/>
  <c r="I2364" i="13"/>
  <c r="G2364" i="13"/>
  <c r="E2364" i="13"/>
  <c r="M2363" i="13"/>
  <c r="K2363" i="13"/>
  <c r="I2363" i="13"/>
  <c r="G2363" i="13"/>
  <c r="E2363" i="13"/>
  <c r="M2362" i="13"/>
  <c r="K2362" i="13"/>
  <c r="I2362" i="13"/>
  <c r="G2362" i="13"/>
  <c r="E2362" i="13"/>
  <c r="M2361" i="13"/>
  <c r="K2361" i="13"/>
  <c r="I2361" i="13"/>
  <c r="G2361" i="13"/>
  <c r="E2361" i="13"/>
  <c r="M2360" i="13"/>
  <c r="K2360" i="13"/>
  <c r="I2360" i="13"/>
  <c r="G2360" i="13"/>
  <c r="E2360" i="13"/>
  <c r="M2359" i="13"/>
  <c r="K2359" i="13"/>
  <c r="I2359" i="13"/>
  <c r="G2359" i="13"/>
  <c r="E2359" i="13"/>
  <c r="M2358" i="13"/>
  <c r="K2358" i="13"/>
  <c r="I2358" i="13"/>
  <c r="G2358" i="13"/>
  <c r="E2358" i="13"/>
  <c r="M2357" i="13"/>
  <c r="K2357" i="13"/>
  <c r="I2357" i="13"/>
  <c r="G2357" i="13"/>
  <c r="E2357" i="13"/>
  <c r="M2356" i="13"/>
  <c r="K2356" i="13"/>
  <c r="I2356" i="13"/>
  <c r="G2356" i="13"/>
  <c r="E2356" i="13"/>
  <c r="M2355" i="13"/>
  <c r="K2355" i="13"/>
  <c r="I2355" i="13"/>
  <c r="G2355" i="13"/>
  <c r="E2355" i="13"/>
  <c r="M2354" i="13"/>
  <c r="K2354" i="13"/>
  <c r="I2354" i="13"/>
  <c r="G2354" i="13"/>
  <c r="E2354" i="13"/>
  <c r="M2353" i="13"/>
  <c r="K2353" i="13"/>
  <c r="I2353" i="13"/>
  <c r="G2353" i="13"/>
  <c r="E2353" i="13"/>
  <c r="M2352" i="13"/>
  <c r="K2352" i="13"/>
  <c r="I2352" i="13"/>
  <c r="G2352" i="13"/>
  <c r="E2352" i="13"/>
  <c r="M2351" i="13"/>
  <c r="K2351" i="13"/>
  <c r="I2351" i="13"/>
  <c r="G2351" i="13"/>
  <c r="E2351" i="13"/>
  <c r="M2350" i="13"/>
  <c r="K2350" i="13"/>
  <c r="I2350" i="13"/>
  <c r="G2350" i="13"/>
  <c r="E2350" i="13"/>
  <c r="M2349" i="13"/>
  <c r="K2349" i="13"/>
  <c r="I2349" i="13"/>
  <c r="G2349" i="13"/>
  <c r="E2349" i="13"/>
  <c r="M2348" i="13"/>
  <c r="K2348" i="13"/>
  <c r="I2348" i="13"/>
  <c r="G2348" i="13"/>
  <c r="E2348" i="13"/>
  <c r="M2347" i="13"/>
  <c r="K2347" i="13"/>
  <c r="I2347" i="13"/>
  <c r="G2347" i="13"/>
  <c r="E2347" i="13"/>
  <c r="M2346" i="13"/>
  <c r="K2346" i="13"/>
  <c r="I2346" i="13"/>
  <c r="G2346" i="13"/>
  <c r="E2346" i="13"/>
  <c r="M2345" i="13"/>
  <c r="K2345" i="13"/>
  <c r="I2345" i="13"/>
  <c r="G2345" i="13"/>
  <c r="E2345" i="13"/>
  <c r="M2344" i="13"/>
  <c r="K2344" i="13"/>
  <c r="I2344" i="13"/>
  <c r="G2344" i="13"/>
  <c r="E2344" i="13"/>
  <c r="M2343" i="13"/>
  <c r="K2343" i="13"/>
  <c r="I2343" i="13"/>
  <c r="G2343" i="13"/>
  <c r="E2343" i="13"/>
  <c r="M2342" i="13"/>
  <c r="K2342" i="13"/>
  <c r="I2342" i="13"/>
  <c r="G2342" i="13"/>
  <c r="E2342" i="13"/>
  <c r="M2341" i="13"/>
  <c r="K2341" i="13"/>
  <c r="I2341" i="13"/>
  <c r="G2341" i="13"/>
  <c r="E2341" i="13"/>
  <c r="M2340" i="13"/>
  <c r="K2340" i="13"/>
  <c r="I2340" i="13"/>
  <c r="G2340" i="13"/>
  <c r="E2340" i="13"/>
  <c r="M2339" i="13"/>
  <c r="K2339" i="13"/>
  <c r="I2339" i="13"/>
  <c r="G2339" i="13"/>
  <c r="E2339" i="13"/>
  <c r="M2338" i="13"/>
  <c r="K2338" i="13"/>
  <c r="I2338" i="13"/>
  <c r="G2338" i="13"/>
  <c r="E2338" i="13"/>
  <c r="M2337" i="13"/>
  <c r="K2337" i="13"/>
  <c r="I2337" i="13"/>
  <c r="G2337" i="13"/>
  <c r="E2337" i="13"/>
  <c r="M2336" i="13"/>
  <c r="K2336" i="13"/>
  <c r="I2336" i="13"/>
  <c r="G2336" i="13"/>
  <c r="E2336" i="13"/>
  <c r="M2335" i="13"/>
  <c r="K2335" i="13"/>
  <c r="I2335" i="13"/>
  <c r="G2335" i="13"/>
  <c r="E2335" i="13"/>
  <c r="M2334" i="13"/>
  <c r="K2334" i="13"/>
  <c r="I2334" i="13"/>
  <c r="G2334" i="13"/>
  <c r="E2334" i="13"/>
  <c r="M2333" i="13"/>
  <c r="K2333" i="13"/>
  <c r="I2333" i="13"/>
  <c r="G2333" i="13"/>
  <c r="E2333" i="13"/>
  <c r="M2332" i="13"/>
  <c r="K2332" i="13"/>
  <c r="I2332" i="13"/>
  <c r="G2332" i="13"/>
  <c r="E2332" i="13"/>
  <c r="M2331" i="13"/>
  <c r="K2331" i="13"/>
  <c r="I2331" i="13"/>
  <c r="G2331" i="13"/>
  <c r="E2331" i="13"/>
  <c r="M2330" i="13"/>
  <c r="K2330" i="13"/>
  <c r="I2330" i="13"/>
  <c r="G2330" i="13"/>
  <c r="E2330" i="13"/>
  <c r="M2329" i="13"/>
  <c r="K2329" i="13"/>
  <c r="I2329" i="13"/>
  <c r="G2329" i="13"/>
  <c r="E2329" i="13"/>
  <c r="M2328" i="13"/>
  <c r="K2328" i="13"/>
  <c r="I2328" i="13"/>
  <c r="G2328" i="13"/>
  <c r="E2328" i="13"/>
  <c r="M2327" i="13"/>
  <c r="K2327" i="13"/>
  <c r="I2327" i="13"/>
  <c r="G2327" i="13"/>
  <c r="E2327" i="13"/>
  <c r="M2326" i="13"/>
  <c r="K2326" i="13"/>
  <c r="I2326" i="13"/>
  <c r="G2326" i="13"/>
  <c r="E2326" i="13"/>
  <c r="M2325" i="13"/>
  <c r="K2325" i="13"/>
  <c r="I2325" i="13"/>
  <c r="G2325" i="13"/>
  <c r="E2325" i="13"/>
  <c r="M2324" i="13"/>
  <c r="K2324" i="13"/>
  <c r="I2324" i="13"/>
  <c r="G2324" i="13"/>
  <c r="E2324" i="13"/>
  <c r="M2323" i="13"/>
  <c r="K2323" i="13"/>
  <c r="I2323" i="13"/>
  <c r="G2323" i="13"/>
  <c r="E2323" i="13"/>
  <c r="M2322" i="13"/>
  <c r="K2322" i="13"/>
  <c r="I2322" i="13"/>
  <c r="G2322" i="13"/>
  <c r="E2322" i="13"/>
  <c r="M2321" i="13"/>
  <c r="K2321" i="13"/>
  <c r="I2321" i="13"/>
  <c r="G2321" i="13"/>
  <c r="E2321" i="13"/>
  <c r="M2320" i="13"/>
  <c r="K2320" i="13"/>
  <c r="I2320" i="13"/>
  <c r="G2320" i="13"/>
  <c r="E2320" i="13"/>
  <c r="M2319" i="13"/>
  <c r="K2319" i="13"/>
  <c r="I2319" i="13"/>
  <c r="G2319" i="13"/>
  <c r="E2319" i="13"/>
  <c r="M2318" i="13"/>
  <c r="K2318" i="13"/>
  <c r="I2318" i="13"/>
  <c r="G2318" i="13"/>
  <c r="E2318" i="13"/>
  <c r="M2317" i="13"/>
  <c r="K2317" i="13"/>
  <c r="I2317" i="13"/>
  <c r="G2317" i="13"/>
  <c r="E2317" i="13"/>
  <c r="M2316" i="13"/>
  <c r="K2316" i="13"/>
  <c r="I2316" i="13"/>
  <c r="G2316" i="13"/>
  <c r="E2316" i="13"/>
  <c r="M2315" i="13"/>
  <c r="K2315" i="13"/>
  <c r="I2315" i="13"/>
  <c r="G2315" i="13"/>
  <c r="E2315" i="13"/>
  <c r="M2314" i="13"/>
  <c r="K2314" i="13"/>
  <c r="I2314" i="13"/>
  <c r="G2314" i="13"/>
  <c r="E2314" i="13"/>
  <c r="M2313" i="13"/>
  <c r="K2313" i="13"/>
  <c r="I2313" i="13"/>
  <c r="G2313" i="13"/>
  <c r="E2313" i="13"/>
  <c r="M2312" i="13"/>
  <c r="K2312" i="13"/>
  <c r="I2312" i="13"/>
  <c r="G2312" i="13"/>
  <c r="E2312" i="13"/>
  <c r="M2311" i="13"/>
  <c r="K2311" i="13"/>
  <c r="I2311" i="13"/>
  <c r="G2311" i="13"/>
  <c r="E2311" i="13"/>
  <c r="M2310" i="13"/>
  <c r="K2310" i="13"/>
  <c r="I2310" i="13"/>
  <c r="G2310" i="13"/>
  <c r="E2310" i="13"/>
  <c r="M2309" i="13"/>
  <c r="K2309" i="13"/>
  <c r="I2309" i="13"/>
  <c r="G2309" i="13"/>
  <c r="E2309" i="13"/>
  <c r="M2308" i="13"/>
  <c r="K2308" i="13"/>
  <c r="I2308" i="13"/>
  <c r="G2308" i="13"/>
  <c r="E2308" i="13"/>
  <c r="M2307" i="13"/>
  <c r="K2307" i="13"/>
  <c r="I2307" i="13"/>
  <c r="G2307" i="13"/>
  <c r="E2307" i="13"/>
  <c r="M2306" i="13"/>
  <c r="K2306" i="13"/>
  <c r="I2306" i="13"/>
  <c r="G2306" i="13"/>
  <c r="E2306" i="13"/>
  <c r="M2305" i="13"/>
  <c r="K2305" i="13"/>
  <c r="I2305" i="13"/>
  <c r="G2305" i="13"/>
  <c r="E2305" i="13"/>
  <c r="M2304" i="13"/>
  <c r="K2304" i="13"/>
  <c r="I2304" i="13"/>
  <c r="G2304" i="13"/>
  <c r="E2304" i="13"/>
  <c r="M2303" i="13"/>
  <c r="K2303" i="13"/>
  <c r="I2303" i="13"/>
  <c r="G2303" i="13"/>
  <c r="E2303" i="13"/>
  <c r="M2302" i="13"/>
  <c r="K2302" i="13"/>
  <c r="I2302" i="13"/>
  <c r="G2302" i="13"/>
  <c r="E2302" i="13"/>
  <c r="M2301" i="13"/>
  <c r="K2301" i="13"/>
  <c r="I2301" i="13"/>
  <c r="G2301" i="13"/>
  <c r="E2301" i="13"/>
  <c r="M2300" i="13"/>
  <c r="K2300" i="13"/>
  <c r="I2300" i="13"/>
  <c r="G2300" i="13"/>
  <c r="E2300" i="13"/>
  <c r="M2299" i="13"/>
  <c r="K2299" i="13"/>
  <c r="I2299" i="13"/>
  <c r="G2299" i="13"/>
  <c r="E2299" i="13"/>
  <c r="M2298" i="13"/>
  <c r="K2298" i="13"/>
  <c r="I2298" i="13"/>
  <c r="G2298" i="13"/>
  <c r="E2298" i="13"/>
  <c r="M2297" i="13"/>
  <c r="K2297" i="13"/>
  <c r="I2297" i="13"/>
  <c r="G2297" i="13"/>
  <c r="E2297" i="13"/>
  <c r="M2296" i="13"/>
  <c r="K2296" i="13"/>
  <c r="I2296" i="13"/>
  <c r="G2296" i="13"/>
  <c r="E2296" i="13"/>
  <c r="M2295" i="13"/>
  <c r="K2295" i="13"/>
  <c r="I2295" i="13"/>
  <c r="G2295" i="13"/>
  <c r="E2295" i="13"/>
  <c r="M2294" i="13"/>
  <c r="K2294" i="13"/>
  <c r="I2294" i="13"/>
  <c r="G2294" i="13"/>
  <c r="E2294" i="13"/>
  <c r="M2293" i="13"/>
  <c r="K2293" i="13"/>
  <c r="I2293" i="13"/>
  <c r="G2293" i="13"/>
  <c r="E2293" i="13"/>
  <c r="M2292" i="13"/>
  <c r="K2292" i="13"/>
  <c r="I2292" i="13"/>
  <c r="G2292" i="13"/>
  <c r="E2292" i="13"/>
  <c r="M2291" i="13"/>
  <c r="K2291" i="13"/>
  <c r="I2291" i="13"/>
  <c r="G2291" i="13"/>
  <c r="E2291" i="13"/>
  <c r="M2290" i="13"/>
  <c r="K2290" i="13"/>
  <c r="I2290" i="13"/>
  <c r="G2290" i="13"/>
  <c r="E2290" i="13"/>
  <c r="M2289" i="13"/>
  <c r="K2289" i="13"/>
  <c r="I2289" i="13"/>
  <c r="G2289" i="13"/>
  <c r="E2289" i="13"/>
  <c r="M2288" i="13"/>
  <c r="K2288" i="13"/>
  <c r="I2288" i="13"/>
  <c r="G2288" i="13"/>
  <c r="E2288" i="13"/>
  <c r="M2287" i="13"/>
  <c r="K2287" i="13"/>
  <c r="I2287" i="13"/>
  <c r="G2287" i="13"/>
  <c r="E2287" i="13"/>
  <c r="M2286" i="13"/>
  <c r="K2286" i="13"/>
  <c r="I2286" i="13"/>
  <c r="G2286" i="13"/>
  <c r="E2286" i="13"/>
  <c r="M2285" i="13"/>
  <c r="K2285" i="13"/>
  <c r="I2285" i="13"/>
  <c r="G2285" i="13"/>
  <c r="E2285" i="13"/>
  <c r="M2284" i="13"/>
  <c r="K2284" i="13"/>
  <c r="I2284" i="13"/>
  <c r="G2284" i="13"/>
  <c r="E2284" i="13"/>
  <c r="M2283" i="13"/>
  <c r="K2283" i="13"/>
  <c r="I2283" i="13"/>
  <c r="G2283" i="13"/>
  <c r="E2283" i="13"/>
  <c r="M2282" i="13"/>
  <c r="K2282" i="13"/>
  <c r="I2282" i="13"/>
  <c r="G2282" i="13"/>
  <c r="E2282" i="13"/>
  <c r="M2281" i="13"/>
  <c r="K2281" i="13"/>
  <c r="I2281" i="13"/>
  <c r="G2281" i="13"/>
  <c r="E2281" i="13"/>
  <c r="M2280" i="13"/>
  <c r="K2280" i="13"/>
  <c r="I2280" i="13"/>
  <c r="G2280" i="13"/>
  <c r="E2280" i="13"/>
  <c r="M2279" i="13"/>
  <c r="K2279" i="13"/>
  <c r="I2279" i="13"/>
  <c r="G2279" i="13"/>
  <c r="E2279" i="13"/>
  <c r="M2278" i="13"/>
  <c r="K2278" i="13"/>
  <c r="I2278" i="13"/>
  <c r="G2278" i="13"/>
  <c r="E2278" i="13"/>
  <c r="M2277" i="13"/>
  <c r="K2277" i="13"/>
  <c r="I2277" i="13"/>
  <c r="G2277" i="13"/>
  <c r="E2277" i="13"/>
  <c r="M2276" i="13"/>
  <c r="K2276" i="13"/>
  <c r="I2276" i="13"/>
  <c r="G2276" i="13"/>
  <c r="E2276" i="13"/>
  <c r="M2275" i="13"/>
  <c r="K2275" i="13"/>
  <c r="I2275" i="13"/>
  <c r="G2275" i="13"/>
  <c r="E2275" i="13"/>
  <c r="M2274" i="13"/>
  <c r="K2274" i="13"/>
  <c r="I2274" i="13"/>
  <c r="G2274" i="13"/>
  <c r="E2274" i="13"/>
  <c r="M2273" i="13"/>
  <c r="K2273" i="13"/>
  <c r="I2273" i="13"/>
  <c r="G2273" i="13"/>
  <c r="E2273" i="13"/>
  <c r="M2272" i="13"/>
  <c r="K2272" i="13"/>
  <c r="I2272" i="13"/>
  <c r="G2272" i="13"/>
  <c r="E2272" i="13"/>
  <c r="M2271" i="13"/>
  <c r="K2271" i="13"/>
  <c r="I2271" i="13"/>
  <c r="G2271" i="13"/>
  <c r="E2271" i="13"/>
  <c r="M2270" i="13"/>
  <c r="K2270" i="13"/>
  <c r="I2270" i="13"/>
  <c r="G2270" i="13"/>
  <c r="E2270" i="13"/>
  <c r="M2269" i="13"/>
  <c r="K2269" i="13"/>
  <c r="I2269" i="13"/>
  <c r="G2269" i="13"/>
  <c r="E2269" i="13"/>
  <c r="M2268" i="13"/>
  <c r="K2268" i="13"/>
  <c r="I2268" i="13"/>
  <c r="G2268" i="13"/>
  <c r="E2268" i="13"/>
  <c r="M2267" i="13"/>
  <c r="K2267" i="13"/>
  <c r="I2267" i="13"/>
  <c r="G2267" i="13"/>
  <c r="E2267" i="13"/>
  <c r="M2266" i="13"/>
  <c r="K2266" i="13"/>
  <c r="I2266" i="13"/>
  <c r="G2266" i="13"/>
  <c r="E2266" i="13"/>
  <c r="M2265" i="13"/>
  <c r="K2265" i="13"/>
  <c r="I2265" i="13"/>
  <c r="G2265" i="13"/>
  <c r="E2265" i="13"/>
  <c r="M2264" i="13"/>
  <c r="K2264" i="13"/>
  <c r="I2264" i="13"/>
  <c r="G2264" i="13"/>
  <c r="E2264" i="13"/>
  <c r="M2263" i="13"/>
  <c r="K2263" i="13"/>
  <c r="I2263" i="13"/>
  <c r="G2263" i="13"/>
  <c r="E2263" i="13"/>
  <c r="M2262" i="13"/>
  <c r="K2262" i="13"/>
  <c r="I2262" i="13"/>
  <c r="G2262" i="13"/>
  <c r="E2262" i="13"/>
  <c r="M2261" i="13"/>
  <c r="K2261" i="13"/>
  <c r="I2261" i="13"/>
  <c r="G2261" i="13"/>
  <c r="E2261" i="13"/>
  <c r="M2260" i="13"/>
  <c r="K2260" i="13"/>
  <c r="I2260" i="13"/>
  <c r="G2260" i="13"/>
  <c r="E2260" i="13"/>
  <c r="M2259" i="13"/>
  <c r="K2259" i="13"/>
  <c r="I2259" i="13"/>
  <c r="G2259" i="13"/>
  <c r="E2259" i="13"/>
  <c r="M2258" i="13"/>
  <c r="K2258" i="13"/>
  <c r="I2258" i="13"/>
  <c r="G2258" i="13"/>
  <c r="E2258" i="13"/>
  <c r="M2257" i="13"/>
  <c r="K2257" i="13"/>
  <c r="I2257" i="13"/>
  <c r="G2257" i="13"/>
  <c r="E2257" i="13"/>
  <c r="M2256" i="13"/>
  <c r="K2256" i="13"/>
  <c r="I2256" i="13"/>
  <c r="G2256" i="13"/>
  <c r="E2256" i="13"/>
  <c r="M2255" i="13"/>
  <c r="K2255" i="13"/>
  <c r="I2255" i="13"/>
  <c r="G2255" i="13"/>
  <c r="E2255" i="13"/>
  <c r="M2254" i="13"/>
  <c r="K2254" i="13"/>
  <c r="I2254" i="13"/>
  <c r="G2254" i="13"/>
  <c r="E2254" i="13"/>
  <c r="M2253" i="13"/>
  <c r="K2253" i="13"/>
  <c r="I2253" i="13"/>
  <c r="G2253" i="13"/>
  <c r="E2253" i="13"/>
  <c r="M2252" i="13"/>
  <c r="K2252" i="13"/>
  <c r="I2252" i="13"/>
  <c r="G2252" i="13"/>
  <c r="E2252" i="13"/>
  <c r="M2251" i="13"/>
  <c r="K2251" i="13"/>
  <c r="I2251" i="13"/>
  <c r="G2251" i="13"/>
  <c r="E2251" i="13"/>
  <c r="M2250" i="13"/>
  <c r="K2250" i="13"/>
  <c r="I2250" i="13"/>
  <c r="G2250" i="13"/>
  <c r="E2250" i="13"/>
  <c r="M2249" i="13"/>
  <c r="K2249" i="13"/>
  <c r="I2249" i="13"/>
  <c r="G2249" i="13"/>
  <c r="E2249" i="13"/>
  <c r="M2248" i="13"/>
  <c r="K2248" i="13"/>
  <c r="I2248" i="13"/>
  <c r="G2248" i="13"/>
  <c r="E2248" i="13"/>
  <c r="M2247" i="13"/>
  <c r="K2247" i="13"/>
  <c r="I2247" i="13"/>
  <c r="G2247" i="13"/>
  <c r="E2247" i="13"/>
  <c r="M2246" i="13"/>
  <c r="K2246" i="13"/>
  <c r="I2246" i="13"/>
  <c r="G2246" i="13"/>
  <c r="E2246" i="13"/>
  <c r="M2245" i="13"/>
  <c r="K2245" i="13"/>
  <c r="I2245" i="13"/>
  <c r="G2245" i="13"/>
  <c r="E2245" i="13"/>
  <c r="M2244" i="13"/>
  <c r="K2244" i="13"/>
  <c r="I2244" i="13"/>
  <c r="G2244" i="13"/>
  <c r="E2244" i="13"/>
  <c r="M2243" i="13"/>
  <c r="K2243" i="13"/>
  <c r="I2243" i="13"/>
  <c r="G2243" i="13"/>
  <c r="E2243" i="13"/>
  <c r="M2242" i="13"/>
  <c r="K2242" i="13"/>
  <c r="I2242" i="13"/>
  <c r="G2242" i="13"/>
  <c r="E2242" i="13"/>
  <c r="M2241" i="13"/>
  <c r="K2241" i="13"/>
  <c r="I2241" i="13"/>
  <c r="G2241" i="13"/>
  <c r="E2241" i="13"/>
  <c r="M2240" i="13"/>
  <c r="K2240" i="13"/>
  <c r="I2240" i="13"/>
  <c r="G2240" i="13"/>
  <c r="E2240" i="13"/>
  <c r="M2239" i="13"/>
  <c r="K2239" i="13"/>
  <c r="I2239" i="13"/>
  <c r="G2239" i="13"/>
  <c r="E2239" i="13"/>
  <c r="M2238" i="13"/>
  <c r="K2238" i="13"/>
  <c r="I2238" i="13"/>
  <c r="G2238" i="13"/>
  <c r="E2238" i="13"/>
  <c r="M2237" i="13"/>
  <c r="K2237" i="13"/>
  <c r="I2237" i="13"/>
  <c r="G2237" i="13"/>
  <c r="E2237" i="13"/>
  <c r="M2236" i="13"/>
  <c r="K2236" i="13"/>
  <c r="I2236" i="13"/>
  <c r="G2236" i="13"/>
  <c r="E2236" i="13"/>
  <c r="M2235" i="13"/>
  <c r="K2235" i="13"/>
  <c r="I2235" i="13"/>
  <c r="G2235" i="13"/>
  <c r="E2235" i="13"/>
  <c r="M2234" i="13"/>
  <c r="K2234" i="13"/>
  <c r="I2234" i="13"/>
  <c r="G2234" i="13"/>
  <c r="E2234" i="13"/>
  <c r="M2233" i="13"/>
  <c r="K2233" i="13"/>
  <c r="I2233" i="13"/>
  <c r="G2233" i="13"/>
  <c r="E2233" i="13"/>
  <c r="M2232" i="13"/>
  <c r="K2232" i="13"/>
  <c r="I2232" i="13"/>
  <c r="G2232" i="13"/>
  <c r="E2232" i="13"/>
  <c r="M2231" i="13"/>
  <c r="K2231" i="13"/>
  <c r="I2231" i="13"/>
  <c r="G2231" i="13"/>
  <c r="E2231" i="13"/>
  <c r="M2230" i="13"/>
  <c r="K2230" i="13"/>
  <c r="I2230" i="13"/>
  <c r="G2230" i="13"/>
  <c r="E2230" i="13"/>
  <c r="M2229" i="13"/>
  <c r="K2229" i="13"/>
  <c r="I2229" i="13"/>
  <c r="G2229" i="13"/>
  <c r="E2229" i="13"/>
  <c r="M2228" i="13"/>
  <c r="K2228" i="13"/>
  <c r="I2228" i="13"/>
  <c r="G2228" i="13"/>
  <c r="E2228" i="13"/>
  <c r="M2227" i="13"/>
  <c r="K2227" i="13"/>
  <c r="I2227" i="13"/>
  <c r="G2227" i="13"/>
  <c r="E2227" i="13"/>
  <c r="M2226" i="13"/>
  <c r="K2226" i="13"/>
  <c r="I2226" i="13"/>
  <c r="G2226" i="13"/>
  <c r="E2226" i="13"/>
  <c r="M2225" i="13"/>
  <c r="K2225" i="13"/>
  <c r="I2225" i="13"/>
  <c r="G2225" i="13"/>
  <c r="E2225" i="13"/>
  <c r="M2224" i="13"/>
  <c r="K2224" i="13"/>
  <c r="I2224" i="13"/>
  <c r="G2224" i="13"/>
  <c r="E2224" i="13"/>
  <c r="M2223" i="13"/>
  <c r="K2223" i="13"/>
  <c r="I2223" i="13"/>
  <c r="G2223" i="13"/>
  <c r="E2223" i="13"/>
  <c r="M2222" i="13"/>
  <c r="K2222" i="13"/>
  <c r="I2222" i="13"/>
  <c r="G2222" i="13"/>
  <c r="E2222" i="13"/>
  <c r="M2221" i="13"/>
  <c r="K2221" i="13"/>
  <c r="I2221" i="13"/>
  <c r="G2221" i="13"/>
  <c r="E2221" i="13"/>
  <c r="M2220" i="13"/>
  <c r="K2220" i="13"/>
  <c r="I2220" i="13"/>
  <c r="G2220" i="13"/>
  <c r="E2220" i="13"/>
  <c r="M2219" i="13"/>
  <c r="K2219" i="13"/>
  <c r="I2219" i="13"/>
  <c r="G2219" i="13"/>
  <c r="E2219" i="13"/>
  <c r="M2218" i="13"/>
  <c r="K2218" i="13"/>
  <c r="I2218" i="13"/>
  <c r="G2218" i="13"/>
  <c r="E2218" i="13"/>
  <c r="M2217" i="13"/>
  <c r="K2217" i="13"/>
  <c r="I2217" i="13"/>
  <c r="G2217" i="13"/>
  <c r="E2217" i="13"/>
  <c r="M2216" i="13"/>
  <c r="K2216" i="13"/>
  <c r="I2216" i="13"/>
  <c r="G2216" i="13"/>
  <c r="E2216" i="13"/>
  <c r="M2215" i="13"/>
  <c r="K2215" i="13"/>
  <c r="I2215" i="13"/>
  <c r="G2215" i="13"/>
  <c r="E2215" i="13"/>
  <c r="M2214" i="13"/>
  <c r="K2214" i="13"/>
  <c r="I2214" i="13"/>
  <c r="G2214" i="13"/>
  <c r="E2214" i="13"/>
  <c r="M2213" i="13"/>
  <c r="K2213" i="13"/>
  <c r="I2213" i="13"/>
  <c r="G2213" i="13"/>
  <c r="E2213" i="13"/>
  <c r="M2212" i="13"/>
  <c r="K2212" i="13"/>
  <c r="I2212" i="13"/>
  <c r="G2212" i="13"/>
  <c r="E2212" i="13"/>
  <c r="M2211" i="13"/>
  <c r="K2211" i="13"/>
  <c r="I2211" i="13"/>
  <c r="G2211" i="13"/>
  <c r="E2211" i="13"/>
  <c r="M2210" i="13"/>
  <c r="K2210" i="13"/>
  <c r="I2210" i="13"/>
  <c r="G2210" i="13"/>
  <c r="E2210" i="13"/>
  <c r="M2209" i="13"/>
  <c r="K2209" i="13"/>
  <c r="I2209" i="13"/>
  <c r="G2209" i="13"/>
  <c r="E2209" i="13"/>
  <c r="M2208" i="13"/>
  <c r="K2208" i="13"/>
  <c r="I2208" i="13"/>
  <c r="G2208" i="13"/>
  <c r="E2208" i="13"/>
  <c r="M2207" i="13"/>
  <c r="K2207" i="13"/>
  <c r="I2207" i="13"/>
  <c r="G2207" i="13"/>
  <c r="E2207" i="13"/>
  <c r="M2206" i="13"/>
  <c r="K2206" i="13"/>
  <c r="I2206" i="13"/>
  <c r="G2206" i="13"/>
  <c r="E2206" i="13"/>
  <c r="M2205" i="13"/>
  <c r="K2205" i="13"/>
  <c r="I2205" i="13"/>
  <c r="G2205" i="13"/>
  <c r="E2205" i="13"/>
  <c r="M2204" i="13"/>
  <c r="K2204" i="13"/>
  <c r="I2204" i="13"/>
  <c r="G2204" i="13"/>
  <c r="E2204" i="13"/>
  <c r="M2203" i="13"/>
  <c r="K2203" i="13"/>
  <c r="I2203" i="13"/>
  <c r="G2203" i="13"/>
  <c r="E2203" i="13"/>
  <c r="M2202" i="13"/>
  <c r="K2202" i="13"/>
  <c r="I2202" i="13"/>
  <c r="G2202" i="13"/>
  <c r="E2202" i="13"/>
  <c r="M2201" i="13"/>
  <c r="K2201" i="13"/>
  <c r="I2201" i="13"/>
  <c r="G2201" i="13"/>
  <c r="E2201" i="13"/>
  <c r="M2200" i="13"/>
  <c r="K2200" i="13"/>
  <c r="I2200" i="13"/>
  <c r="G2200" i="13"/>
  <c r="E2200" i="13"/>
  <c r="M2199" i="13"/>
  <c r="K2199" i="13"/>
  <c r="I2199" i="13"/>
  <c r="G2199" i="13"/>
  <c r="E2199" i="13"/>
  <c r="M2198" i="13"/>
  <c r="K2198" i="13"/>
  <c r="I2198" i="13"/>
  <c r="G2198" i="13"/>
  <c r="E2198" i="13"/>
  <c r="M2197" i="13"/>
  <c r="K2197" i="13"/>
  <c r="I2197" i="13"/>
  <c r="G2197" i="13"/>
  <c r="E2197" i="13"/>
  <c r="M2196" i="13"/>
  <c r="K2196" i="13"/>
  <c r="I2196" i="13"/>
  <c r="G2196" i="13"/>
  <c r="E2196" i="13"/>
  <c r="M2195" i="13"/>
  <c r="K2195" i="13"/>
  <c r="I2195" i="13"/>
  <c r="G2195" i="13"/>
  <c r="E2195" i="13"/>
  <c r="M2194" i="13"/>
  <c r="K2194" i="13"/>
  <c r="I2194" i="13"/>
  <c r="G2194" i="13"/>
  <c r="E2194" i="13"/>
  <c r="M2193" i="13"/>
  <c r="K2193" i="13"/>
  <c r="I2193" i="13"/>
  <c r="G2193" i="13"/>
  <c r="E2193" i="13"/>
  <c r="M2192" i="13"/>
  <c r="K2192" i="13"/>
  <c r="I2192" i="13"/>
  <c r="G2192" i="13"/>
  <c r="E2192" i="13"/>
  <c r="M2191" i="13"/>
  <c r="K2191" i="13"/>
  <c r="I2191" i="13"/>
  <c r="G2191" i="13"/>
  <c r="E2191" i="13"/>
  <c r="M2190" i="13"/>
  <c r="K2190" i="13"/>
  <c r="I2190" i="13"/>
  <c r="G2190" i="13"/>
  <c r="E2190" i="13"/>
  <c r="M2189" i="13"/>
  <c r="K2189" i="13"/>
  <c r="I2189" i="13"/>
  <c r="G2189" i="13"/>
  <c r="E2189" i="13"/>
  <c r="M2188" i="13"/>
  <c r="K2188" i="13"/>
  <c r="I2188" i="13"/>
  <c r="G2188" i="13"/>
  <c r="E2188" i="13"/>
  <c r="M2187" i="13"/>
  <c r="K2187" i="13"/>
  <c r="I2187" i="13"/>
  <c r="G2187" i="13"/>
  <c r="E2187" i="13"/>
  <c r="M2186" i="13"/>
  <c r="K2186" i="13"/>
  <c r="I2186" i="13"/>
  <c r="G2186" i="13"/>
  <c r="E2186" i="13"/>
  <c r="M2185" i="13"/>
  <c r="K2185" i="13"/>
  <c r="I2185" i="13"/>
  <c r="G2185" i="13"/>
  <c r="E2185" i="13"/>
  <c r="M2184" i="13"/>
  <c r="K2184" i="13"/>
  <c r="I2184" i="13"/>
  <c r="G2184" i="13"/>
  <c r="E2184" i="13"/>
  <c r="M2183" i="13"/>
  <c r="K2183" i="13"/>
  <c r="I2183" i="13"/>
  <c r="G2183" i="13"/>
  <c r="E2183" i="13"/>
  <c r="M2182" i="13"/>
  <c r="K2182" i="13"/>
  <c r="I2182" i="13"/>
  <c r="G2182" i="13"/>
  <c r="E2182" i="13"/>
  <c r="M2181" i="13"/>
  <c r="K2181" i="13"/>
  <c r="I2181" i="13"/>
  <c r="G2181" i="13"/>
  <c r="E2181" i="13"/>
  <c r="M2180" i="13"/>
  <c r="K2180" i="13"/>
  <c r="I2180" i="13"/>
  <c r="G2180" i="13"/>
  <c r="E2180" i="13"/>
  <c r="M2179" i="13"/>
  <c r="K2179" i="13"/>
  <c r="I2179" i="13"/>
  <c r="G2179" i="13"/>
  <c r="E2179" i="13"/>
  <c r="M2178" i="13"/>
  <c r="K2178" i="13"/>
  <c r="I2178" i="13"/>
  <c r="G2178" i="13"/>
  <c r="E2178" i="13"/>
  <c r="M2177" i="13"/>
  <c r="K2177" i="13"/>
  <c r="I2177" i="13"/>
  <c r="G2177" i="13"/>
  <c r="E2177" i="13"/>
  <c r="M2176" i="13"/>
  <c r="K2176" i="13"/>
  <c r="I2176" i="13"/>
  <c r="G2176" i="13"/>
  <c r="E2176" i="13"/>
  <c r="M2175" i="13"/>
  <c r="K2175" i="13"/>
  <c r="I2175" i="13"/>
  <c r="G2175" i="13"/>
  <c r="E2175" i="13"/>
  <c r="M2174" i="13"/>
  <c r="K2174" i="13"/>
  <c r="I2174" i="13"/>
  <c r="G2174" i="13"/>
  <c r="E2174" i="13"/>
  <c r="M2173" i="13"/>
  <c r="K2173" i="13"/>
  <c r="I2173" i="13"/>
  <c r="G2173" i="13"/>
  <c r="E2173" i="13"/>
  <c r="M2172" i="13"/>
  <c r="K2172" i="13"/>
  <c r="I2172" i="13"/>
  <c r="G2172" i="13"/>
  <c r="E2172" i="13"/>
  <c r="M2171" i="13"/>
  <c r="K2171" i="13"/>
  <c r="I2171" i="13"/>
  <c r="G2171" i="13"/>
  <c r="E2171" i="13"/>
  <c r="M2170" i="13"/>
  <c r="K2170" i="13"/>
  <c r="I2170" i="13"/>
  <c r="G2170" i="13"/>
  <c r="E2170" i="13"/>
  <c r="M2169" i="13"/>
  <c r="K2169" i="13"/>
  <c r="I2169" i="13"/>
  <c r="G2169" i="13"/>
  <c r="E2169" i="13"/>
  <c r="M2168" i="13"/>
  <c r="K2168" i="13"/>
  <c r="I2168" i="13"/>
  <c r="G2168" i="13"/>
  <c r="E2168" i="13"/>
  <c r="M2167" i="13"/>
  <c r="K2167" i="13"/>
  <c r="I2167" i="13"/>
  <c r="G2167" i="13"/>
  <c r="E2167" i="13"/>
  <c r="M2166" i="13"/>
  <c r="K2166" i="13"/>
  <c r="I2166" i="13"/>
  <c r="G2166" i="13"/>
  <c r="E2166" i="13"/>
  <c r="M2165" i="13"/>
  <c r="K2165" i="13"/>
  <c r="I2165" i="13"/>
  <c r="G2165" i="13"/>
  <c r="E2165" i="13"/>
  <c r="M2164" i="13"/>
  <c r="K2164" i="13"/>
  <c r="I2164" i="13"/>
  <c r="G2164" i="13"/>
  <c r="E2164" i="13"/>
  <c r="M2163" i="13"/>
  <c r="K2163" i="13"/>
  <c r="I2163" i="13"/>
  <c r="G2163" i="13"/>
  <c r="E2163" i="13"/>
  <c r="M2162" i="13"/>
  <c r="K2162" i="13"/>
  <c r="I2162" i="13"/>
  <c r="G2162" i="13"/>
  <c r="E2162" i="13"/>
  <c r="M2161" i="13"/>
  <c r="K2161" i="13"/>
  <c r="I2161" i="13"/>
  <c r="G2161" i="13"/>
  <c r="E2161" i="13"/>
  <c r="M2160" i="13"/>
  <c r="K2160" i="13"/>
  <c r="I2160" i="13"/>
  <c r="G2160" i="13"/>
  <c r="E2160" i="13"/>
  <c r="M2159" i="13"/>
  <c r="K2159" i="13"/>
  <c r="I2159" i="13"/>
  <c r="G2159" i="13"/>
  <c r="E2159" i="13"/>
  <c r="M2158" i="13"/>
  <c r="K2158" i="13"/>
  <c r="I2158" i="13"/>
  <c r="G2158" i="13"/>
  <c r="E2158" i="13"/>
  <c r="M2157" i="13"/>
  <c r="K2157" i="13"/>
  <c r="I2157" i="13"/>
  <c r="G2157" i="13"/>
  <c r="E2157" i="13"/>
  <c r="M2156" i="13"/>
  <c r="K2156" i="13"/>
  <c r="I2156" i="13"/>
  <c r="G2156" i="13"/>
  <c r="E2156" i="13"/>
  <c r="M2155" i="13"/>
  <c r="K2155" i="13"/>
  <c r="I2155" i="13"/>
  <c r="G2155" i="13"/>
  <c r="E2155" i="13"/>
  <c r="M2154" i="13"/>
  <c r="K2154" i="13"/>
  <c r="I2154" i="13"/>
  <c r="G2154" i="13"/>
  <c r="E2154" i="13"/>
  <c r="M2153" i="13"/>
  <c r="K2153" i="13"/>
  <c r="I2153" i="13"/>
  <c r="G2153" i="13"/>
  <c r="E2153" i="13"/>
  <c r="M2152" i="13"/>
  <c r="K2152" i="13"/>
  <c r="I2152" i="13"/>
  <c r="G2152" i="13"/>
  <c r="E2152" i="13"/>
  <c r="M2151" i="13"/>
  <c r="K2151" i="13"/>
  <c r="I2151" i="13"/>
  <c r="G2151" i="13"/>
  <c r="E2151" i="13"/>
  <c r="M2150" i="13"/>
  <c r="K2150" i="13"/>
  <c r="I2150" i="13"/>
  <c r="G2150" i="13"/>
  <c r="E2150" i="13"/>
  <c r="M2149" i="13"/>
  <c r="K2149" i="13"/>
  <c r="I2149" i="13"/>
  <c r="G2149" i="13"/>
  <c r="E2149" i="13"/>
  <c r="M2148" i="13"/>
  <c r="K2148" i="13"/>
  <c r="I2148" i="13"/>
  <c r="G2148" i="13"/>
  <c r="E2148" i="13"/>
  <c r="M2147" i="13"/>
  <c r="K2147" i="13"/>
  <c r="I2147" i="13"/>
  <c r="G2147" i="13"/>
  <c r="E2147" i="13"/>
  <c r="M2146" i="13"/>
  <c r="K2146" i="13"/>
  <c r="I2146" i="13"/>
  <c r="G2146" i="13"/>
  <c r="E2146" i="13"/>
  <c r="M2145" i="13"/>
  <c r="K2145" i="13"/>
  <c r="I2145" i="13"/>
  <c r="G2145" i="13"/>
  <c r="E2145" i="13"/>
  <c r="M2144" i="13"/>
  <c r="K2144" i="13"/>
  <c r="I2144" i="13"/>
  <c r="G2144" i="13"/>
  <c r="E2144" i="13"/>
  <c r="M2143" i="13"/>
  <c r="K2143" i="13"/>
  <c r="I2143" i="13"/>
  <c r="G2143" i="13"/>
  <c r="E2143" i="13"/>
  <c r="M2142" i="13"/>
  <c r="K2142" i="13"/>
  <c r="I2142" i="13"/>
  <c r="G2142" i="13"/>
  <c r="E2142" i="13"/>
  <c r="M2141" i="13"/>
  <c r="K2141" i="13"/>
  <c r="I2141" i="13"/>
  <c r="G2141" i="13"/>
  <c r="E2141" i="13"/>
  <c r="M2140" i="13"/>
  <c r="K2140" i="13"/>
  <c r="I2140" i="13"/>
  <c r="G2140" i="13"/>
  <c r="E2140" i="13"/>
  <c r="M2139" i="13"/>
  <c r="K2139" i="13"/>
  <c r="I2139" i="13"/>
  <c r="G2139" i="13"/>
  <c r="E2139" i="13"/>
  <c r="M2138" i="13"/>
  <c r="K2138" i="13"/>
  <c r="I2138" i="13"/>
  <c r="G2138" i="13"/>
  <c r="E2138" i="13"/>
  <c r="M2137" i="13"/>
  <c r="K2137" i="13"/>
  <c r="I2137" i="13"/>
  <c r="G2137" i="13"/>
  <c r="E2137" i="13"/>
  <c r="M2136" i="13"/>
  <c r="K2136" i="13"/>
  <c r="I2136" i="13"/>
  <c r="G2136" i="13"/>
  <c r="E2136" i="13"/>
  <c r="M2135" i="13"/>
  <c r="K2135" i="13"/>
  <c r="I2135" i="13"/>
  <c r="G2135" i="13"/>
  <c r="E2135" i="13"/>
  <c r="M2134" i="13"/>
  <c r="K2134" i="13"/>
  <c r="I2134" i="13"/>
  <c r="G2134" i="13"/>
  <c r="E2134" i="13"/>
  <c r="M2133" i="13"/>
  <c r="K2133" i="13"/>
  <c r="I2133" i="13"/>
  <c r="G2133" i="13"/>
  <c r="E2133" i="13"/>
  <c r="M2132" i="13"/>
  <c r="K2132" i="13"/>
  <c r="I2132" i="13"/>
  <c r="G2132" i="13"/>
  <c r="E2132" i="13"/>
  <c r="M2131" i="13"/>
  <c r="K2131" i="13"/>
  <c r="I2131" i="13"/>
  <c r="G2131" i="13"/>
  <c r="E2131" i="13"/>
  <c r="M2130" i="13"/>
  <c r="K2130" i="13"/>
  <c r="I2130" i="13"/>
  <c r="G2130" i="13"/>
  <c r="E2130" i="13"/>
  <c r="M2129" i="13"/>
  <c r="K2129" i="13"/>
  <c r="I2129" i="13"/>
  <c r="G2129" i="13"/>
  <c r="E2129" i="13"/>
  <c r="M2128" i="13"/>
  <c r="K2128" i="13"/>
  <c r="I2128" i="13"/>
  <c r="G2128" i="13"/>
  <c r="E2128" i="13"/>
  <c r="M2127" i="13"/>
  <c r="K2127" i="13"/>
  <c r="I2127" i="13"/>
  <c r="G2127" i="13"/>
  <c r="E2127" i="13"/>
  <c r="M2126" i="13"/>
  <c r="K2126" i="13"/>
  <c r="I2126" i="13"/>
  <c r="G2126" i="13"/>
  <c r="E2126" i="13"/>
  <c r="M2125" i="13"/>
  <c r="K2125" i="13"/>
  <c r="I2125" i="13"/>
  <c r="G2125" i="13"/>
  <c r="E2125" i="13"/>
  <c r="M2124" i="13"/>
  <c r="K2124" i="13"/>
  <c r="I2124" i="13"/>
  <c r="G2124" i="13"/>
  <c r="E2124" i="13"/>
  <c r="M2123" i="13"/>
  <c r="K2123" i="13"/>
  <c r="I2123" i="13"/>
  <c r="G2123" i="13"/>
  <c r="E2123" i="13"/>
  <c r="M2122" i="13"/>
  <c r="K2122" i="13"/>
  <c r="I2122" i="13"/>
  <c r="G2122" i="13"/>
  <c r="E2122" i="13"/>
  <c r="M2121" i="13"/>
  <c r="K2121" i="13"/>
  <c r="I2121" i="13"/>
  <c r="G2121" i="13"/>
  <c r="E2121" i="13"/>
  <c r="M2120" i="13"/>
  <c r="K2120" i="13"/>
  <c r="I2120" i="13"/>
  <c r="G2120" i="13"/>
  <c r="E2120" i="13"/>
  <c r="M2119" i="13"/>
  <c r="K2119" i="13"/>
  <c r="I2119" i="13"/>
  <c r="G2119" i="13"/>
  <c r="E2119" i="13"/>
  <c r="M2118" i="13"/>
  <c r="K2118" i="13"/>
  <c r="I2118" i="13"/>
  <c r="G2118" i="13"/>
  <c r="E2118" i="13"/>
  <c r="M2117" i="13"/>
  <c r="K2117" i="13"/>
  <c r="I2117" i="13"/>
  <c r="G2117" i="13"/>
  <c r="E2117" i="13"/>
  <c r="M2116" i="13"/>
  <c r="K2116" i="13"/>
  <c r="I2116" i="13"/>
  <c r="G2116" i="13"/>
  <c r="E2116" i="13"/>
  <c r="M2115" i="13"/>
  <c r="K2115" i="13"/>
  <c r="I2115" i="13"/>
  <c r="G2115" i="13"/>
  <c r="E2115" i="13"/>
  <c r="M2114" i="13"/>
  <c r="K2114" i="13"/>
  <c r="I2114" i="13"/>
  <c r="G2114" i="13"/>
  <c r="E2114" i="13"/>
  <c r="M2113" i="13"/>
  <c r="K2113" i="13"/>
  <c r="I2113" i="13"/>
  <c r="G2113" i="13"/>
  <c r="E2113" i="13"/>
  <c r="M2112" i="13"/>
  <c r="K2112" i="13"/>
  <c r="I2112" i="13"/>
  <c r="G2112" i="13"/>
  <c r="E2112" i="13"/>
  <c r="M2111" i="13"/>
  <c r="K2111" i="13"/>
  <c r="I2111" i="13"/>
  <c r="G2111" i="13"/>
  <c r="E2111" i="13"/>
  <c r="M2110" i="13"/>
  <c r="K2110" i="13"/>
  <c r="I2110" i="13"/>
  <c r="G2110" i="13"/>
  <c r="E2110" i="13"/>
  <c r="M2109" i="13"/>
  <c r="K2109" i="13"/>
  <c r="I2109" i="13"/>
  <c r="G2109" i="13"/>
  <c r="E2109" i="13"/>
  <c r="M2108" i="13"/>
  <c r="K2108" i="13"/>
  <c r="I2108" i="13"/>
  <c r="G2108" i="13"/>
  <c r="E2108" i="13"/>
  <c r="M2107" i="13"/>
  <c r="K2107" i="13"/>
  <c r="I2107" i="13"/>
  <c r="G2107" i="13"/>
  <c r="E2107" i="13"/>
  <c r="M2106" i="13"/>
  <c r="K2106" i="13"/>
  <c r="I2106" i="13"/>
  <c r="G2106" i="13"/>
  <c r="E2106" i="13"/>
  <c r="M2105" i="13"/>
  <c r="K2105" i="13"/>
  <c r="I2105" i="13"/>
  <c r="G2105" i="13"/>
  <c r="E2105" i="13"/>
  <c r="M2104" i="13"/>
  <c r="K2104" i="13"/>
  <c r="I2104" i="13"/>
  <c r="G2104" i="13"/>
  <c r="E2104" i="13"/>
  <c r="M2103" i="13"/>
  <c r="K2103" i="13"/>
  <c r="I2103" i="13"/>
  <c r="G2103" i="13"/>
  <c r="E2103" i="13"/>
  <c r="M2102" i="13"/>
  <c r="K2102" i="13"/>
  <c r="I2102" i="13"/>
  <c r="G2102" i="13"/>
  <c r="E2102" i="13"/>
  <c r="M2101" i="13"/>
  <c r="K2101" i="13"/>
  <c r="I2101" i="13"/>
  <c r="G2101" i="13"/>
  <c r="E2101" i="13"/>
  <c r="M2100" i="13"/>
  <c r="K2100" i="13"/>
  <c r="I2100" i="13"/>
  <c r="G2100" i="13"/>
  <c r="E2100" i="13"/>
  <c r="M2099" i="13"/>
  <c r="K2099" i="13"/>
  <c r="I2099" i="13"/>
  <c r="G2099" i="13"/>
  <c r="E2099" i="13"/>
  <c r="M2098" i="13"/>
  <c r="K2098" i="13"/>
  <c r="I2098" i="13"/>
  <c r="G2098" i="13"/>
  <c r="E2098" i="13"/>
  <c r="M2097" i="13"/>
  <c r="K2097" i="13"/>
  <c r="I2097" i="13"/>
  <c r="G2097" i="13"/>
  <c r="E2097" i="13"/>
  <c r="M2096" i="13"/>
  <c r="K2096" i="13"/>
  <c r="I2096" i="13"/>
  <c r="G2096" i="13"/>
  <c r="E2096" i="13"/>
  <c r="M2095" i="13"/>
  <c r="K2095" i="13"/>
  <c r="I2095" i="13"/>
  <c r="G2095" i="13"/>
  <c r="E2095" i="13"/>
  <c r="M2094" i="13"/>
  <c r="K2094" i="13"/>
  <c r="I2094" i="13"/>
  <c r="G2094" i="13"/>
  <c r="E2094" i="13"/>
  <c r="M2093" i="13"/>
  <c r="K2093" i="13"/>
  <c r="I2093" i="13"/>
  <c r="G2093" i="13"/>
  <c r="E2093" i="13"/>
  <c r="M2092" i="13"/>
  <c r="K2092" i="13"/>
  <c r="I2092" i="13"/>
  <c r="G2092" i="13"/>
  <c r="E2092" i="13"/>
  <c r="M2091" i="13"/>
  <c r="K2091" i="13"/>
  <c r="I2091" i="13"/>
  <c r="G2091" i="13"/>
  <c r="E2091" i="13"/>
  <c r="M2090" i="13"/>
  <c r="K2090" i="13"/>
  <c r="I2090" i="13"/>
  <c r="G2090" i="13"/>
  <c r="E2090" i="13"/>
  <c r="M2089" i="13"/>
  <c r="K2089" i="13"/>
  <c r="I2089" i="13"/>
  <c r="G2089" i="13"/>
  <c r="E2089" i="13"/>
  <c r="M2088" i="13"/>
  <c r="K2088" i="13"/>
  <c r="I2088" i="13"/>
  <c r="G2088" i="13"/>
  <c r="E2088" i="13"/>
  <c r="M2087" i="13"/>
  <c r="K2087" i="13"/>
  <c r="I2087" i="13"/>
  <c r="G2087" i="13"/>
  <c r="E2087" i="13"/>
  <c r="M2086" i="13"/>
  <c r="K2086" i="13"/>
  <c r="I2086" i="13"/>
  <c r="G2086" i="13"/>
  <c r="E2086" i="13"/>
  <c r="M2085" i="13"/>
  <c r="K2085" i="13"/>
  <c r="I2085" i="13"/>
  <c r="G2085" i="13"/>
  <c r="E2085" i="13"/>
  <c r="M2084" i="13"/>
  <c r="K2084" i="13"/>
  <c r="I2084" i="13"/>
  <c r="G2084" i="13"/>
  <c r="E2084" i="13"/>
  <c r="M2083" i="13"/>
  <c r="K2083" i="13"/>
  <c r="I2083" i="13"/>
  <c r="G2083" i="13"/>
  <c r="E2083" i="13"/>
  <c r="M2082" i="13"/>
  <c r="K2082" i="13"/>
  <c r="I2082" i="13"/>
  <c r="G2082" i="13"/>
  <c r="E2082" i="13"/>
  <c r="M2081" i="13"/>
  <c r="K2081" i="13"/>
  <c r="I2081" i="13"/>
  <c r="G2081" i="13"/>
  <c r="E2081" i="13"/>
  <c r="M2080" i="13"/>
  <c r="K2080" i="13"/>
  <c r="I2080" i="13"/>
  <c r="G2080" i="13"/>
  <c r="E2080" i="13"/>
  <c r="M2079" i="13"/>
  <c r="K2079" i="13"/>
  <c r="I2079" i="13"/>
  <c r="G2079" i="13"/>
  <c r="E2079" i="13"/>
  <c r="M2078" i="13"/>
  <c r="K2078" i="13"/>
  <c r="I2078" i="13"/>
  <c r="G2078" i="13"/>
  <c r="E2078" i="13"/>
  <c r="M2077" i="13"/>
  <c r="K2077" i="13"/>
  <c r="I2077" i="13"/>
  <c r="G2077" i="13"/>
  <c r="E2077" i="13"/>
  <c r="M2076" i="13"/>
  <c r="K2076" i="13"/>
  <c r="I2076" i="13"/>
  <c r="G2076" i="13"/>
  <c r="E2076" i="13"/>
  <c r="M2075" i="13"/>
  <c r="K2075" i="13"/>
  <c r="I2075" i="13"/>
  <c r="G2075" i="13"/>
  <c r="E2075" i="13"/>
  <c r="M2074" i="13"/>
  <c r="K2074" i="13"/>
  <c r="I2074" i="13"/>
  <c r="G2074" i="13"/>
  <c r="E2074" i="13"/>
  <c r="M2073" i="13"/>
  <c r="K2073" i="13"/>
  <c r="I2073" i="13"/>
  <c r="G2073" i="13"/>
  <c r="E2073" i="13"/>
  <c r="M2072" i="13"/>
  <c r="K2072" i="13"/>
  <c r="I2072" i="13"/>
  <c r="G2072" i="13"/>
  <c r="E2072" i="13"/>
  <c r="M2071" i="13"/>
  <c r="K2071" i="13"/>
  <c r="I2071" i="13"/>
  <c r="G2071" i="13"/>
  <c r="E2071" i="13"/>
  <c r="M2070" i="13"/>
  <c r="K2070" i="13"/>
  <c r="I2070" i="13"/>
  <c r="G2070" i="13"/>
  <c r="E2070" i="13"/>
  <c r="M2069" i="13"/>
  <c r="K2069" i="13"/>
  <c r="I2069" i="13"/>
  <c r="G2069" i="13"/>
  <c r="E2069" i="13"/>
  <c r="M2068" i="13"/>
  <c r="K2068" i="13"/>
  <c r="I2068" i="13"/>
  <c r="G2068" i="13"/>
  <c r="E2068" i="13"/>
  <c r="M2067" i="13"/>
  <c r="K2067" i="13"/>
  <c r="I2067" i="13"/>
  <c r="G2067" i="13"/>
  <c r="E2067" i="13"/>
  <c r="M2066" i="13"/>
  <c r="K2066" i="13"/>
  <c r="I2066" i="13"/>
  <c r="G2066" i="13"/>
  <c r="E2066" i="13"/>
  <c r="M2065" i="13"/>
  <c r="K2065" i="13"/>
  <c r="I2065" i="13"/>
  <c r="G2065" i="13"/>
  <c r="E2065" i="13"/>
  <c r="M2064" i="13"/>
  <c r="K2064" i="13"/>
  <c r="I2064" i="13"/>
  <c r="G2064" i="13"/>
  <c r="E2064" i="13"/>
  <c r="M2063" i="13"/>
  <c r="K2063" i="13"/>
  <c r="I2063" i="13"/>
  <c r="G2063" i="13"/>
  <c r="E2063" i="13"/>
  <c r="M2062" i="13"/>
  <c r="K2062" i="13"/>
  <c r="I2062" i="13"/>
  <c r="G2062" i="13"/>
  <c r="E2062" i="13"/>
  <c r="M2061" i="13"/>
  <c r="K2061" i="13"/>
  <c r="I2061" i="13"/>
  <c r="G2061" i="13"/>
  <c r="E2061" i="13"/>
  <c r="M2060" i="13"/>
  <c r="K2060" i="13"/>
  <c r="I2060" i="13"/>
  <c r="G2060" i="13"/>
  <c r="E2060" i="13"/>
  <c r="M2059" i="13"/>
  <c r="K2059" i="13"/>
  <c r="I2059" i="13"/>
  <c r="G2059" i="13"/>
  <c r="E2059" i="13"/>
  <c r="M2058" i="13"/>
  <c r="K2058" i="13"/>
  <c r="I2058" i="13"/>
  <c r="G2058" i="13"/>
  <c r="E2058" i="13"/>
  <c r="M2057" i="13"/>
  <c r="K2057" i="13"/>
  <c r="I2057" i="13"/>
  <c r="G2057" i="13"/>
  <c r="E2057" i="13"/>
  <c r="M2056" i="13"/>
  <c r="K2056" i="13"/>
  <c r="I2056" i="13"/>
  <c r="G2056" i="13"/>
  <c r="E2056" i="13"/>
  <c r="M2055" i="13"/>
  <c r="K2055" i="13"/>
  <c r="I2055" i="13"/>
  <c r="G2055" i="13"/>
  <c r="E2055" i="13"/>
  <c r="M2054" i="13"/>
  <c r="K2054" i="13"/>
  <c r="I2054" i="13"/>
  <c r="G2054" i="13"/>
  <c r="E2054" i="13"/>
  <c r="M2053" i="13"/>
  <c r="K2053" i="13"/>
  <c r="I2053" i="13"/>
  <c r="G2053" i="13"/>
  <c r="E2053" i="13"/>
  <c r="M2052" i="13"/>
  <c r="K2052" i="13"/>
  <c r="I2052" i="13"/>
  <c r="G2052" i="13"/>
  <c r="E2052" i="13"/>
  <c r="M2051" i="13"/>
  <c r="K2051" i="13"/>
  <c r="I2051" i="13"/>
  <c r="G2051" i="13"/>
  <c r="E2051" i="13"/>
  <c r="M2050" i="13"/>
  <c r="K2050" i="13"/>
  <c r="I2050" i="13"/>
  <c r="G2050" i="13"/>
  <c r="E2050" i="13"/>
  <c r="M2049" i="13"/>
  <c r="K2049" i="13"/>
  <c r="I2049" i="13"/>
  <c r="G2049" i="13"/>
  <c r="E2049" i="13"/>
  <c r="M2048" i="13"/>
  <c r="K2048" i="13"/>
  <c r="I2048" i="13"/>
  <c r="G2048" i="13"/>
  <c r="E2048" i="13"/>
  <c r="M2047" i="13"/>
  <c r="K2047" i="13"/>
  <c r="I2047" i="13"/>
  <c r="G2047" i="13"/>
  <c r="E2047" i="13"/>
  <c r="M2046" i="13"/>
  <c r="K2046" i="13"/>
  <c r="I2046" i="13"/>
  <c r="G2046" i="13"/>
  <c r="E2046" i="13"/>
  <c r="M2045" i="13"/>
  <c r="K2045" i="13"/>
  <c r="I2045" i="13"/>
  <c r="G2045" i="13"/>
  <c r="E2045" i="13"/>
  <c r="M2044" i="13"/>
  <c r="K2044" i="13"/>
  <c r="I2044" i="13"/>
  <c r="G2044" i="13"/>
  <c r="E2044" i="13"/>
  <c r="M2043" i="13"/>
  <c r="K2043" i="13"/>
  <c r="I2043" i="13"/>
  <c r="G2043" i="13"/>
  <c r="E2043" i="13"/>
  <c r="M2042" i="13"/>
  <c r="K2042" i="13"/>
  <c r="I2042" i="13"/>
  <c r="G2042" i="13"/>
  <c r="E2042" i="13"/>
  <c r="M2041" i="13"/>
  <c r="K2041" i="13"/>
  <c r="I2041" i="13"/>
  <c r="G2041" i="13"/>
  <c r="E2041" i="13"/>
  <c r="M2040" i="13"/>
  <c r="K2040" i="13"/>
  <c r="I2040" i="13"/>
  <c r="G2040" i="13"/>
  <c r="E2040" i="13"/>
  <c r="M2039" i="13"/>
  <c r="K2039" i="13"/>
  <c r="I2039" i="13"/>
  <c r="G2039" i="13"/>
  <c r="E2039" i="13"/>
  <c r="M2038" i="13"/>
  <c r="K2038" i="13"/>
  <c r="I2038" i="13"/>
  <c r="G2038" i="13"/>
  <c r="E2038" i="13"/>
  <c r="M2037" i="13"/>
  <c r="K2037" i="13"/>
  <c r="I2037" i="13"/>
  <c r="G2037" i="13"/>
  <c r="E2037" i="13"/>
  <c r="M2036" i="13"/>
  <c r="K2036" i="13"/>
  <c r="I2036" i="13"/>
  <c r="G2036" i="13"/>
  <c r="E2036" i="13"/>
  <c r="M2035" i="13"/>
  <c r="K2035" i="13"/>
  <c r="I2035" i="13"/>
  <c r="G2035" i="13"/>
  <c r="E2035" i="13"/>
  <c r="M2034" i="13"/>
  <c r="K2034" i="13"/>
  <c r="I2034" i="13"/>
  <c r="G2034" i="13"/>
  <c r="E2034" i="13"/>
  <c r="M2033" i="13"/>
  <c r="K2033" i="13"/>
  <c r="I2033" i="13"/>
  <c r="G2033" i="13"/>
  <c r="E2033" i="13"/>
  <c r="M2032" i="13"/>
  <c r="K2032" i="13"/>
  <c r="I2032" i="13"/>
  <c r="G2032" i="13"/>
  <c r="E2032" i="13"/>
  <c r="M2031" i="13"/>
  <c r="K2031" i="13"/>
  <c r="I2031" i="13"/>
  <c r="G2031" i="13"/>
  <c r="E2031" i="13"/>
  <c r="M2030" i="13"/>
  <c r="K2030" i="13"/>
  <c r="I2030" i="13"/>
  <c r="G2030" i="13"/>
  <c r="E2030" i="13"/>
  <c r="M2029" i="13"/>
  <c r="K2029" i="13"/>
  <c r="I2029" i="13"/>
  <c r="G2029" i="13"/>
  <c r="E2029" i="13"/>
  <c r="M2028" i="13"/>
  <c r="K2028" i="13"/>
  <c r="I2028" i="13"/>
  <c r="G2028" i="13"/>
  <c r="E2028" i="13"/>
  <c r="M2027" i="13"/>
  <c r="K2027" i="13"/>
  <c r="I2027" i="13"/>
  <c r="G2027" i="13"/>
  <c r="E2027" i="13"/>
  <c r="M2026" i="13"/>
  <c r="K2026" i="13"/>
  <c r="I2026" i="13"/>
  <c r="G2026" i="13"/>
  <c r="E2026" i="13"/>
  <c r="M2025" i="13"/>
  <c r="K2025" i="13"/>
  <c r="I2025" i="13"/>
  <c r="G2025" i="13"/>
  <c r="E2025" i="13"/>
  <c r="M2024" i="13"/>
  <c r="K2024" i="13"/>
  <c r="I2024" i="13"/>
  <c r="G2024" i="13"/>
  <c r="E2024" i="13"/>
  <c r="M2023" i="13"/>
  <c r="K2023" i="13"/>
  <c r="I2023" i="13"/>
  <c r="G2023" i="13"/>
  <c r="E2023" i="13"/>
  <c r="M2022" i="13"/>
  <c r="K2022" i="13"/>
  <c r="I2022" i="13"/>
  <c r="G2022" i="13"/>
  <c r="E2022" i="13"/>
  <c r="M2021" i="13"/>
  <c r="K2021" i="13"/>
  <c r="I2021" i="13"/>
  <c r="G2021" i="13"/>
  <c r="E2021" i="13"/>
  <c r="M2020" i="13"/>
  <c r="K2020" i="13"/>
  <c r="I2020" i="13"/>
  <c r="G2020" i="13"/>
  <c r="E2020" i="13"/>
  <c r="M2019" i="13"/>
  <c r="K2019" i="13"/>
  <c r="I2019" i="13"/>
  <c r="G2019" i="13"/>
  <c r="E2019" i="13"/>
  <c r="M2018" i="13"/>
  <c r="K2018" i="13"/>
  <c r="I2018" i="13"/>
  <c r="G2018" i="13"/>
  <c r="E2018" i="13"/>
  <c r="M2017" i="13"/>
  <c r="K2017" i="13"/>
  <c r="I2017" i="13"/>
  <c r="G2017" i="13"/>
  <c r="E2017" i="13"/>
  <c r="M2016" i="13"/>
  <c r="K2016" i="13"/>
  <c r="I2016" i="13"/>
  <c r="G2016" i="13"/>
  <c r="E2016" i="13"/>
  <c r="M2015" i="13"/>
  <c r="K2015" i="13"/>
  <c r="I2015" i="13"/>
  <c r="G2015" i="13"/>
  <c r="E2015" i="13"/>
  <c r="M2014" i="13"/>
  <c r="K2014" i="13"/>
  <c r="I2014" i="13"/>
  <c r="G2014" i="13"/>
  <c r="E2014" i="13"/>
  <c r="M2013" i="13"/>
  <c r="K2013" i="13"/>
  <c r="I2013" i="13"/>
  <c r="G2013" i="13"/>
  <c r="E2013" i="13"/>
  <c r="M2012" i="13"/>
  <c r="K2012" i="13"/>
  <c r="I2012" i="13"/>
  <c r="G2012" i="13"/>
  <c r="E2012" i="13"/>
  <c r="M2011" i="13"/>
  <c r="K2011" i="13"/>
  <c r="I2011" i="13"/>
  <c r="G2011" i="13"/>
  <c r="E2011" i="13"/>
  <c r="M2010" i="13"/>
  <c r="K2010" i="13"/>
  <c r="I2010" i="13"/>
  <c r="G2010" i="13"/>
  <c r="E2010" i="13"/>
  <c r="M2009" i="13"/>
  <c r="K2009" i="13"/>
  <c r="I2009" i="13"/>
  <c r="G2009" i="13"/>
  <c r="E2009" i="13"/>
  <c r="M2008" i="13"/>
  <c r="K2008" i="13"/>
  <c r="I2008" i="13"/>
  <c r="G2008" i="13"/>
  <c r="E2008" i="13"/>
  <c r="M2007" i="13"/>
  <c r="K2007" i="13"/>
  <c r="I2007" i="13"/>
  <c r="G2007" i="13"/>
  <c r="E2007" i="13"/>
  <c r="M2006" i="13"/>
  <c r="K2006" i="13"/>
  <c r="I2006" i="13"/>
  <c r="G2006" i="13"/>
  <c r="E2006" i="13"/>
  <c r="M2005" i="13"/>
  <c r="K2005" i="13"/>
  <c r="I2005" i="13"/>
  <c r="G2005" i="13"/>
  <c r="E2005" i="13"/>
  <c r="M2004" i="13"/>
  <c r="K2004" i="13"/>
  <c r="I2004" i="13"/>
  <c r="G2004" i="13"/>
  <c r="E2004" i="13"/>
  <c r="M2003" i="13"/>
  <c r="K2003" i="13"/>
  <c r="I2003" i="13"/>
  <c r="G2003" i="13"/>
  <c r="E2003" i="13"/>
  <c r="M2002" i="13"/>
  <c r="K2002" i="13"/>
  <c r="I2002" i="13"/>
  <c r="G2002" i="13"/>
  <c r="E2002" i="13"/>
  <c r="M2001" i="13"/>
  <c r="K2001" i="13"/>
  <c r="I2001" i="13"/>
  <c r="G2001" i="13"/>
  <c r="E2001" i="13"/>
  <c r="M2000" i="13"/>
  <c r="K2000" i="13"/>
  <c r="I2000" i="13"/>
  <c r="G2000" i="13"/>
  <c r="E2000" i="13"/>
  <c r="M1999" i="13"/>
  <c r="K1999" i="13"/>
  <c r="I1999" i="13"/>
  <c r="G1999" i="13"/>
  <c r="E1999" i="13"/>
  <c r="M1998" i="13"/>
  <c r="K1998" i="13"/>
  <c r="I1998" i="13"/>
  <c r="G1998" i="13"/>
  <c r="E1998" i="13"/>
  <c r="M1997" i="13"/>
  <c r="K1997" i="13"/>
  <c r="I1997" i="13"/>
  <c r="G1997" i="13"/>
  <c r="E1997" i="13"/>
  <c r="M1996" i="13"/>
  <c r="K1996" i="13"/>
  <c r="I1996" i="13"/>
  <c r="G1996" i="13"/>
  <c r="E1996" i="13"/>
  <c r="M1995" i="13"/>
  <c r="K1995" i="13"/>
  <c r="I1995" i="13"/>
  <c r="G1995" i="13"/>
  <c r="E1995" i="13"/>
  <c r="M1994" i="13"/>
  <c r="K1994" i="13"/>
  <c r="I1994" i="13"/>
  <c r="G1994" i="13"/>
  <c r="E1994" i="13"/>
  <c r="M1993" i="13"/>
  <c r="K1993" i="13"/>
  <c r="I1993" i="13"/>
  <c r="G1993" i="13"/>
  <c r="E1993" i="13"/>
  <c r="M1992" i="13"/>
  <c r="K1992" i="13"/>
  <c r="I1992" i="13"/>
  <c r="G1992" i="13"/>
  <c r="E1992" i="13"/>
  <c r="M1991" i="13"/>
  <c r="K1991" i="13"/>
  <c r="I1991" i="13"/>
  <c r="G1991" i="13"/>
  <c r="E1991" i="13"/>
  <c r="M1990" i="13"/>
  <c r="K1990" i="13"/>
  <c r="I1990" i="13"/>
  <c r="G1990" i="13"/>
  <c r="E1990" i="13"/>
  <c r="M1989" i="13"/>
  <c r="K1989" i="13"/>
  <c r="I1989" i="13"/>
  <c r="G1989" i="13"/>
  <c r="E1989" i="13"/>
  <c r="M1988" i="13"/>
  <c r="K1988" i="13"/>
  <c r="I1988" i="13"/>
  <c r="G1988" i="13"/>
  <c r="E1988" i="13"/>
  <c r="M1987" i="13"/>
  <c r="K1987" i="13"/>
  <c r="I1987" i="13"/>
  <c r="G1987" i="13"/>
  <c r="E1987" i="13"/>
  <c r="M1986" i="13"/>
  <c r="K1986" i="13"/>
  <c r="I1986" i="13"/>
  <c r="G1986" i="13"/>
  <c r="E1986" i="13"/>
  <c r="M1985" i="13"/>
  <c r="K1985" i="13"/>
  <c r="I1985" i="13"/>
  <c r="G1985" i="13"/>
  <c r="E1985" i="13"/>
  <c r="M1984" i="13"/>
  <c r="K1984" i="13"/>
  <c r="I1984" i="13"/>
  <c r="G1984" i="13"/>
  <c r="E1984" i="13"/>
  <c r="M1983" i="13"/>
  <c r="K1983" i="13"/>
  <c r="I1983" i="13"/>
  <c r="G1983" i="13"/>
  <c r="E1983" i="13"/>
  <c r="M1982" i="13"/>
  <c r="K1982" i="13"/>
  <c r="I1982" i="13"/>
  <c r="G1982" i="13"/>
  <c r="E1982" i="13"/>
  <c r="M1981" i="13"/>
  <c r="K1981" i="13"/>
  <c r="I1981" i="13"/>
  <c r="G1981" i="13"/>
  <c r="E1981" i="13"/>
  <c r="M1980" i="13"/>
  <c r="K1980" i="13"/>
  <c r="I1980" i="13"/>
  <c r="G1980" i="13"/>
  <c r="E1980" i="13"/>
  <c r="M1979" i="13"/>
  <c r="K1979" i="13"/>
  <c r="I1979" i="13"/>
  <c r="G1979" i="13"/>
  <c r="E1979" i="13"/>
  <c r="M1978" i="13"/>
  <c r="K1978" i="13"/>
  <c r="I1978" i="13"/>
  <c r="G1978" i="13"/>
  <c r="E1978" i="13"/>
  <c r="M1977" i="13"/>
  <c r="K1977" i="13"/>
  <c r="I1977" i="13"/>
  <c r="G1977" i="13"/>
  <c r="E1977" i="13"/>
  <c r="M1976" i="13"/>
  <c r="K1976" i="13"/>
  <c r="I1976" i="13"/>
  <c r="G1976" i="13"/>
  <c r="E1976" i="13"/>
  <c r="M1975" i="13"/>
  <c r="K1975" i="13"/>
  <c r="I1975" i="13"/>
  <c r="G1975" i="13"/>
  <c r="E1975" i="13"/>
  <c r="M1974" i="13"/>
  <c r="K1974" i="13"/>
  <c r="I1974" i="13"/>
  <c r="G1974" i="13"/>
  <c r="E1974" i="13"/>
  <c r="M1973" i="13"/>
  <c r="K1973" i="13"/>
  <c r="I1973" i="13"/>
  <c r="G1973" i="13"/>
  <c r="E1973" i="13"/>
  <c r="M1972" i="13"/>
  <c r="K1972" i="13"/>
  <c r="I1972" i="13"/>
  <c r="G1972" i="13"/>
  <c r="E1972" i="13"/>
  <c r="M1971" i="13"/>
  <c r="K1971" i="13"/>
  <c r="I1971" i="13"/>
  <c r="G1971" i="13"/>
  <c r="E1971" i="13"/>
  <c r="M1970" i="13"/>
  <c r="K1970" i="13"/>
  <c r="I1970" i="13"/>
  <c r="G1970" i="13"/>
  <c r="E1970" i="13"/>
  <c r="M1969" i="13"/>
  <c r="K1969" i="13"/>
  <c r="I1969" i="13"/>
  <c r="G1969" i="13"/>
  <c r="E1969" i="13"/>
  <c r="M1968" i="13"/>
  <c r="K1968" i="13"/>
  <c r="I1968" i="13"/>
  <c r="G1968" i="13"/>
  <c r="E1968" i="13"/>
  <c r="M1967" i="13"/>
  <c r="K1967" i="13"/>
  <c r="I1967" i="13"/>
  <c r="G1967" i="13"/>
  <c r="E1967" i="13"/>
  <c r="M1966" i="13"/>
  <c r="K1966" i="13"/>
  <c r="I1966" i="13"/>
  <c r="G1966" i="13"/>
  <c r="E1966" i="13"/>
  <c r="M1965" i="13"/>
  <c r="K1965" i="13"/>
  <c r="I1965" i="13"/>
  <c r="G1965" i="13"/>
  <c r="E1965" i="13"/>
  <c r="M1964" i="13"/>
  <c r="K1964" i="13"/>
  <c r="I1964" i="13"/>
  <c r="G1964" i="13"/>
  <c r="E1964" i="13"/>
  <c r="M1963" i="13"/>
  <c r="K1963" i="13"/>
  <c r="I1963" i="13"/>
  <c r="G1963" i="13"/>
  <c r="E1963" i="13"/>
  <c r="M1962" i="13"/>
  <c r="K1962" i="13"/>
  <c r="I1962" i="13"/>
  <c r="G1962" i="13"/>
  <c r="E1962" i="13"/>
  <c r="M1961" i="13"/>
  <c r="K1961" i="13"/>
  <c r="I1961" i="13"/>
  <c r="G1961" i="13"/>
  <c r="E1961" i="13"/>
  <c r="M1960" i="13"/>
  <c r="K1960" i="13"/>
  <c r="I1960" i="13"/>
  <c r="G1960" i="13"/>
  <c r="E1960" i="13"/>
  <c r="M1959" i="13"/>
  <c r="K1959" i="13"/>
  <c r="I1959" i="13"/>
  <c r="G1959" i="13"/>
  <c r="E1959" i="13"/>
  <c r="M1958" i="13"/>
  <c r="K1958" i="13"/>
  <c r="I1958" i="13"/>
  <c r="G1958" i="13"/>
  <c r="E1958" i="13"/>
  <c r="M1957" i="13"/>
  <c r="K1957" i="13"/>
  <c r="I1957" i="13"/>
  <c r="G1957" i="13"/>
  <c r="E1957" i="13"/>
  <c r="M1956" i="13"/>
  <c r="K1956" i="13"/>
  <c r="I1956" i="13"/>
  <c r="G1956" i="13"/>
  <c r="E1956" i="13"/>
  <c r="M1955" i="13"/>
  <c r="K1955" i="13"/>
  <c r="I1955" i="13"/>
  <c r="G1955" i="13"/>
  <c r="E1955" i="13"/>
  <c r="M1954" i="13"/>
  <c r="K1954" i="13"/>
  <c r="I1954" i="13"/>
  <c r="G1954" i="13"/>
  <c r="E1954" i="13"/>
  <c r="M1953" i="13"/>
  <c r="K1953" i="13"/>
  <c r="I1953" i="13"/>
  <c r="G1953" i="13"/>
  <c r="E1953" i="13"/>
  <c r="M1952" i="13"/>
  <c r="K1952" i="13"/>
  <c r="I1952" i="13"/>
  <c r="G1952" i="13"/>
  <c r="E1952" i="13"/>
  <c r="M1951" i="13"/>
  <c r="K1951" i="13"/>
  <c r="I1951" i="13"/>
  <c r="G1951" i="13"/>
  <c r="E1951" i="13"/>
  <c r="M1950" i="13"/>
  <c r="K1950" i="13"/>
  <c r="I1950" i="13"/>
  <c r="G1950" i="13"/>
  <c r="E1950" i="13"/>
  <c r="M1949" i="13"/>
  <c r="K1949" i="13"/>
  <c r="I1949" i="13"/>
  <c r="G1949" i="13"/>
  <c r="E1949" i="13"/>
  <c r="M1948" i="13"/>
  <c r="K1948" i="13"/>
  <c r="I1948" i="13"/>
  <c r="G1948" i="13"/>
  <c r="E1948" i="13"/>
  <c r="M1947" i="13"/>
  <c r="K1947" i="13"/>
  <c r="I1947" i="13"/>
  <c r="G1947" i="13"/>
  <c r="E1947" i="13"/>
  <c r="M1946" i="13"/>
  <c r="K1946" i="13"/>
  <c r="I1946" i="13"/>
  <c r="G1946" i="13"/>
  <c r="E1946" i="13"/>
  <c r="M1945" i="13"/>
  <c r="K1945" i="13"/>
  <c r="I1945" i="13"/>
  <c r="G1945" i="13"/>
  <c r="E1945" i="13"/>
  <c r="M1944" i="13"/>
  <c r="K1944" i="13"/>
  <c r="I1944" i="13"/>
  <c r="G1944" i="13"/>
  <c r="E1944" i="13"/>
  <c r="M1943" i="13"/>
  <c r="K1943" i="13"/>
  <c r="I1943" i="13"/>
  <c r="G1943" i="13"/>
  <c r="E1943" i="13"/>
  <c r="M1942" i="13"/>
  <c r="K1942" i="13"/>
  <c r="I1942" i="13"/>
  <c r="G1942" i="13"/>
  <c r="E1942" i="13"/>
  <c r="M1941" i="13"/>
  <c r="K1941" i="13"/>
  <c r="I1941" i="13"/>
  <c r="G1941" i="13"/>
  <c r="E1941" i="13"/>
  <c r="M1940" i="13"/>
  <c r="K1940" i="13"/>
  <c r="I1940" i="13"/>
  <c r="G1940" i="13"/>
  <c r="E1940" i="13"/>
  <c r="M1939" i="13"/>
  <c r="K1939" i="13"/>
  <c r="I1939" i="13"/>
  <c r="G1939" i="13"/>
  <c r="E1939" i="13"/>
  <c r="M1938" i="13"/>
  <c r="K1938" i="13"/>
  <c r="I1938" i="13"/>
  <c r="G1938" i="13"/>
  <c r="E1938" i="13"/>
  <c r="M1937" i="13"/>
  <c r="K1937" i="13"/>
  <c r="I1937" i="13"/>
  <c r="G1937" i="13"/>
  <c r="E1937" i="13"/>
  <c r="M1936" i="13"/>
  <c r="K1936" i="13"/>
  <c r="I1936" i="13"/>
  <c r="G1936" i="13"/>
  <c r="E1936" i="13"/>
  <c r="M1935" i="13"/>
  <c r="K1935" i="13"/>
  <c r="I1935" i="13"/>
  <c r="G1935" i="13"/>
  <c r="E1935" i="13"/>
  <c r="M1934" i="13"/>
  <c r="K1934" i="13"/>
  <c r="I1934" i="13"/>
  <c r="G1934" i="13"/>
  <c r="E1934" i="13"/>
  <c r="M1933" i="13"/>
  <c r="K1933" i="13"/>
  <c r="I1933" i="13"/>
  <c r="G1933" i="13"/>
  <c r="E1933" i="13"/>
  <c r="M1932" i="13"/>
  <c r="K1932" i="13"/>
  <c r="I1932" i="13"/>
  <c r="G1932" i="13"/>
  <c r="E1932" i="13"/>
  <c r="M1931" i="13"/>
  <c r="K1931" i="13"/>
  <c r="I1931" i="13"/>
  <c r="G1931" i="13"/>
  <c r="E1931" i="13"/>
  <c r="M1930" i="13"/>
  <c r="K1930" i="13"/>
  <c r="I1930" i="13"/>
  <c r="G1930" i="13"/>
  <c r="E1930" i="13"/>
  <c r="M1929" i="13"/>
  <c r="K1929" i="13"/>
  <c r="I1929" i="13"/>
  <c r="G1929" i="13"/>
  <c r="E1929" i="13"/>
  <c r="M1928" i="13"/>
  <c r="K1928" i="13"/>
  <c r="I1928" i="13"/>
  <c r="G1928" i="13"/>
  <c r="E1928" i="13"/>
  <c r="M1927" i="13"/>
  <c r="K1927" i="13"/>
  <c r="I1927" i="13"/>
  <c r="G1927" i="13"/>
  <c r="E1927" i="13"/>
  <c r="M1926" i="13"/>
  <c r="K1926" i="13"/>
  <c r="I1926" i="13"/>
  <c r="G1926" i="13"/>
  <c r="E1926" i="13"/>
  <c r="M1925" i="13"/>
  <c r="K1925" i="13"/>
  <c r="I1925" i="13"/>
  <c r="G1925" i="13"/>
  <c r="E1925" i="13"/>
  <c r="M1924" i="13"/>
  <c r="K1924" i="13"/>
  <c r="I1924" i="13"/>
  <c r="G1924" i="13"/>
  <c r="E1924" i="13"/>
  <c r="M1923" i="13"/>
  <c r="K1923" i="13"/>
  <c r="I1923" i="13"/>
  <c r="G1923" i="13"/>
  <c r="E1923" i="13"/>
  <c r="M1922" i="13"/>
  <c r="K1922" i="13"/>
  <c r="I1922" i="13"/>
  <c r="G1922" i="13"/>
  <c r="E1922" i="13"/>
  <c r="M1921" i="13"/>
  <c r="K1921" i="13"/>
  <c r="I1921" i="13"/>
  <c r="G1921" i="13"/>
  <c r="E1921" i="13"/>
  <c r="M1920" i="13"/>
  <c r="K1920" i="13"/>
  <c r="I1920" i="13"/>
  <c r="G1920" i="13"/>
  <c r="E1920" i="13"/>
  <c r="M1919" i="13"/>
  <c r="K1919" i="13"/>
  <c r="I1919" i="13"/>
  <c r="G1919" i="13"/>
  <c r="E1919" i="13"/>
  <c r="M1918" i="13"/>
  <c r="K1918" i="13"/>
  <c r="I1918" i="13"/>
  <c r="G1918" i="13"/>
  <c r="E1918" i="13"/>
  <c r="M1917" i="13"/>
  <c r="K1917" i="13"/>
  <c r="I1917" i="13"/>
  <c r="G1917" i="13"/>
  <c r="E1917" i="13"/>
  <c r="M1916" i="13"/>
  <c r="K1916" i="13"/>
  <c r="I1916" i="13"/>
  <c r="G1916" i="13"/>
  <c r="E1916" i="13"/>
  <c r="M1915" i="13"/>
  <c r="K1915" i="13"/>
  <c r="I1915" i="13"/>
  <c r="G1915" i="13"/>
  <c r="E1915" i="13"/>
  <c r="M1914" i="13"/>
  <c r="K1914" i="13"/>
  <c r="I1914" i="13"/>
  <c r="G1914" i="13"/>
  <c r="E1914" i="13"/>
  <c r="M1913" i="13"/>
  <c r="K1913" i="13"/>
  <c r="I1913" i="13"/>
  <c r="G1913" i="13"/>
  <c r="E1913" i="13"/>
  <c r="M1912" i="13"/>
  <c r="K1912" i="13"/>
  <c r="I1912" i="13"/>
  <c r="G1912" i="13"/>
  <c r="E1912" i="13"/>
  <c r="M1911" i="13"/>
  <c r="K1911" i="13"/>
  <c r="I1911" i="13"/>
  <c r="G1911" i="13"/>
  <c r="E1911" i="13"/>
  <c r="M1910" i="13"/>
  <c r="K1910" i="13"/>
  <c r="I1910" i="13"/>
  <c r="G1910" i="13"/>
  <c r="E1910" i="13"/>
  <c r="M1909" i="13"/>
  <c r="K1909" i="13"/>
  <c r="I1909" i="13"/>
  <c r="G1909" i="13"/>
  <c r="E1909" i="13"/>
  <c r="M1908" i="13"/>
  <c r="K1908" i="13"/>
  <c r="I1908" i="13"/>
  <c r="G1908" i="13"/>
  <c r="E1908" i="13"/>
  <c r="M1907" i="13"/>
  <c r="K1907" i="13"/>
  <c r="I1907" i="13"/>
  <c r="G1907" i="13"/>
  <c r="E1907" i="13"/>
  <c r="M1906" i="13"/>
  <c r="K1906" i="13"/>
  <c r="I1906" i="13"/>
  <c r="G1906" i="13"/>
  <c r="E1906" i="13"/>
  <c r="M1905" i="13"/>
  <c r="K1905" i="13"/>
  <c r="I1905" i="13"/>
  <c r="G1905" i="13"/>
  <c r="E1905" i="13"/>
  <c r="M1904" i="13"/>
  <c r="K1904" i="13"/>
  <c r="I1904" i="13"/>
  <c r="G1904" i="13"/>
  <c r="E1904" i="13"/>
  <c r="M1903" i="13"/>
  <c r="K1903" i="13"/>
  <c r="I1903" i="13"/>
  <c r="G1903" i="13"/>
  <c r="E1903" i="13"/>
  <c r="M1902" i="13"/>
  <c r="K1902" i="13"/>
  <c r="I1902" i="13"/>
  <c r="G1902" i="13"/>
  <c r="E1902" i="13"/>
  <c r="M1901" i="13"/>
  <c r="K1901" i="13"/>
  <c r="I1901" i="13"/>
  <c r="G1901" i="13"/>
  <c r="E1901" i="13"/>
  <c r="M1900" i="13"/>
  <c r="K1900" i="13"/>
  <c r="I1900" i="13"/>
  <c r="G1900" i="13"/>
  <c r="E1900" i="13"/>
  <c r="M1899" i="13"/>
  <c r="K1899" i="13"/>
  <c r="I1899" i="13"/>
  <c r="G1899" i="13"/>
  <c r="E1899" i="13"/>
  <c r="M1898" i="13"/>
  <c r="K1898" i="13"/>
  <c r="I1898" i="13"/>
  <c r="G1898" i="13"/>
  <c r="E1898" i="13"/>
  <c r="M1897" i="13"/>
  <c r="K1897" i="13"/>
  <c r="I1897" i="13"/>
  <c r="G1897" i="13"/>
  <c r="E1897" i="13"/>
  <c r="M1896" i="13"/>
  <c r="K1896" i="13"/>
  <c r="I1896" i="13"/>
  <c r="G1896" i="13"/>
  <c r="E1896" i="13"/>
  <c r="M1895" i="13"/>
  <c r="K1895" i="13"/>
  <c r="I1895" i="13"/>
  <c r="G1895" i="13"/>
  <c r="E1895" i="13"/>
  <c r="M1894" i="13"/>
  <c r="K1894" i="13"/>
  <c r="I1894" i="13"/>
  <c r="G1894" i="13"/>
  <c r="E1894" i="13"/>
  <c r="M1893" i="13"/>
  <c r="K1893" i="13"/>
  <c r="I1893" i="13"/>
  <c r="G1893" i="13"/>
  <c r="E1893" i="13"/>
  <c r="M1892" i="13"/>
  <c r="K1892" i="13"/>
  <c r="I1892" i="13"/>
  <c r="G1892" i="13"/>
  <c r="E1892" i="13"/>
  <c r="M1891" i="13"/>
  <c r="K1891" i="13"/>
  <c r="I1891" i="13"/>
  <c r="G1891" i="13"/>
  <c r="E1891" i="13"/>
  <c r="M1890" i="13"/>
  <c r="K1890" i="13"/>
  <c r="I1890" i="13"/>
  <c r="G1890" i="13"/>
  <c r="E1890" i="13"/>
  <c r="M1889" i="13"/>
  <c r="K1889" i="13"/>
  <c r="I1889" i="13"/>
  <c r="G1889" i="13"/>
  <c r="E1889" i="13"/>
  <c r="M1888" i="13"/>
  <c r="K1888" i="13"/>
  <c r="I1888" i="13"/>
  <c r="G1888" i="13"/>
  <c r="E1888" i="13"/>
  <c r="M1887" i="13"/>
  <c r="K1887" i="13"/>
  <c r="I1887" i="13"/>
  <c r="G1887" i="13"/>
  <c r="E1887" i="13"/>
  <c r="M1886" i="13"/>
  <c r="K1886" i="13"/>
  <c r="I1886" i="13"/>
  <c r="G1886" i="13"/>
  <c r="E1886" i="13"/>
  <c r="M1885" i="13"/>
  <c r="K1885" i="13"/>
  <c r="I1885" i="13"/>
  <c r="G1885" i="13"/>
  <c r="E1885" i="13"/>
  <c r="M1884" i="13"/>
  <c r="K1884" i="13"/>
  <c r="I1884" i="13"/>
  <c r="G1884" i="13"/>
  <c r="E1884" i="13"/>
  <c r="M1883" i="13"/>
  <c r="K1883" i="13"/>
  <c r="I1883" i="13"/>
  <c r="G1883" i="13"/>
  <c r="E1883" i="13"/>
  <c r="M1882" i="13"/>
  <c r="K1882" i="13"/>
  <c r="I1882" i="13"/>
  <c r="G1882" i="13"/>
  <c r="E1882" i="13"/>
  <c r="M1881" i="13"/>
  <c r="K1881" i="13"/>
  <c r="I1881" i="13"/>
  <c r="G1881" i="13"/>
  <c r="E1881" i="13"/>
  <c r="M1880" i="13"/>
  <c r="K1880" i="13"/>
  <c r="I1880" i="13"/>
  <c r="G1880" i="13"/>
  <c r="E1880" i="13"/>
  <c r="M1879" i="13"/>
  <c r="K1879" i="13"/>
  <c r="I1879" i="13"/>
  <c r="G1879" i="13"/>
  <c r="E1879" i="13"/>
  <c r="M1878" i="13"/>
  <c r="K1878" i="13"/>
  <c r="I1878" i="13"/>
  <c r="G1878" i="13"/>
  <c r="E1878" i="13"/>
  <c r="M1877" i="13"/>
  <c r="K1877" i="13"/>
  <c r="I1877" i="13"/>
  <c r="G1877" i="13"/>
  <c r="E1877" i="13"/>
  <c r="M1876" i="13"/>
  <c r="K1876" i="13"/>
  <c r="I1876" i="13"/>
  <c r="G1876" i="13"/>
  <c r="E1876" i="13"/>
  <c r="M1875" i="13"/>
  <c r="K1875" i="13"/>
  <c r="I1875" i="13"/>
  <c r="G1875" i="13"/>
  <c r="E1875" i="13"/>
  <c r="M1874" i="13"/>
  <c r="K1874" i="13"/>
  <c r="I1874" i="13"/>
  <c r="G1874" i="13"/>
  <c r="E1874" i="13"/>
  <c r="M1873" i="13"/>
  <c r="K1873" i="13"/>
  <c r="I1873" i="13"/>
  <c r="G1873" i="13"/>
  <c r="E1873" i="13"/>
  <c r="M1872" i="13"/>
  <c r="K1872" i="13"/>
  <c r="I1872" i="13"/>
  <c r="G1872" i="13"/>
  <c r="E1872" i="13"/>
  <c r="M1871" i="13"/>
  <c r="K1871" i="13"/>
  <c r="I1871" i="13"/>
  <c r="G1871" i="13"/>
  <c r="E1871" i="13"/>
  <c r="M1870" i="13"/>
  <c r="K1870" i="13"/>
  <c r="I1870" i="13"/>
  <c r="G1870" i="13"/>
  <c r="E1870" i="13"/>
  <c r="M1869" i="13"/>
  <c r="K1869" i="13"/>
  <c r="I1869" i="13"/>
  <c r="G1869" i="13"/>
  <c r="E1869" i="13"/>
  <c r="M1868" i="13"/>
  <c r="K1868" i="13"/>
  <c r="I1868" i="13"/>
  <c r="G1868" i="13"/>
  <c r="E1868" i="13"/>
  <c r="M1867" i="13"/>
  <c r="K1867" i="13"/>
  <c r="I1867" i="13"/>
  <c r="G1867" i="13"/>
  <c r="E1867" i="13"/>
  <c r="M1866" i="13"/>
  <c r="K1866" i="13"/>
  <c r="I1866" i="13"/>
  <c r="G1866" i="13"/>
  <c r="E1866" i="13"/>
  <c r="M1865" i="13"/>
  <c r="K1865" i="13"/>
  <c r="I1865" i="13"/>
  <c r="G1865" i="13"/>
  <c r="E1865" i="13"/>
  <c r="M1864" i="13"/>
  <c r="K1864" i="13"/>
  <c r="I1864" i="13"/>
  <c r="G1864" i="13"/>
  <c r="E1864" i="13"/>
  <c r="M1863" i="13"/>
  <c r="K1863" i="13"/>
  <c r="I1863" i="13"/>
  <c r="G1863" i="13"/>
  <c r="E1863" i="13"/>
  <c r="M1862" i="13"/>
  <c r="K1862" i="13"/>
  <c r="I1862" i="13"/>
  <c r="G1862" i="13"/>
  <c r="E1862" i="13"/>
  <c r="M1861" i="13"/>
  <c r="K1861" i="13"/>
  <c r="I1861" i="13"/>
  <c r="G1861" i="13"/>
  <c r="E1861" i="13"/>
  <c r="M1860" i="13"/>
  <c r="K1860" i="13"/>
  <c r="I1860" i="13"/>
  <c r="G1860" i="13"/>
  <c r="E1860" i="13"/>
  <c r="M1859" i="13"/>
  <c r="K1859" i="13"/>
  <c r="I1859" i="13"/>
  <c r="G1859" i="13"/>
  <c r="E1859" i="13"/>
  <c r="M1858" i="13"/>
  <c r="K1858" i="13"/>
  <c r="I1858" i="13"/>
  <c r="G1858" i="13"/>
  <c r="E1858" i="13"/>
  <c r="M1857" i="13"/>
  <c r="K1857" i="13"/>
  <c r="I1857" i="13"/>
  <c r="G1857" i="13"/>
  <c r="E1857" i="13"/>
  <c r="M1856" i="13"/>
  <c r="K1856" i="13"/>
  <c r="I1856" i="13"/>
  <c r="G1856" i="13"/>
  <c r="E1856" i="13"/>
  <c r="M1855" i="13"/>
  <c r="K1855" i="13"/>
  <c r="I1855" i="13"/>
  <c r="G1855" i="13"/>
  <c r="E1855" i="13"/>
  <c r="M1854" i="13"/>
  <c r="K1854" i="13"/>
  <c r="I1854" i="13"/>
  <c r="G1854" i="13"/>
  <c r="E1854" i="13"/>
  <c r="M1853" i="13"/>
  <c r="K1853" i="13"/>
  <c r="I1853" i="13"/>
  <c r="G1853" i="13"/>
  <c r="E1853" i="13"/>
  <c r="M1852" i="13"/>
  <c r="K1852" i="13"/>
  <c r="I1852" i="13"/>
  <c r="G1852" i="13"/>
  <c r="E1852" i="13"/>
  <c r="M1851" i="13"/>
  <c r="K1851" i="13"/>
  <c r="I1851" i="13"/>
  <c r="G1851" i="13"/>
  <c r="E1851" i="13"/>
  <c r="M1850" i="13"/>
  <c r="K1850" i="13"/>
  <c r="I1850" i="13"/>
  <c r="G1850" i="13"/>
  <c r="E1850" i="13"/>
  <c r="M1849" i="13"/>
  <c r="K1849" i="13"/>
  <c r="I1849" i="13"/>
  <c r="G1849" i="13"/>
  <c r="E1849" i="13"/>
  <c r="M1848" i="13"/>
  <c r="K1848" i="13"/>
  <c r="I1848" i="13"/>
  <c r="G1848" i="13"/>
  <c r="E1848" i="13"/>
  <c r="M1847" i="13"/>
  <c r="K1847" i="13"/>
  <c r="I1847" i="13"/>
  <c r="G1847" i="13"/>
  <c r="E1847" i="13"/>
  <c r="M1846" i="13"/>
  <c r="K1846" i="13"/>
  <c r="I1846" i="13"/>
  <c r="G1846" i="13"/>
  <c r="E1846" i="13"/>
  <c r="M1845" i="13"/>
  <c r="K1845" i="13"/>
  <c r="I1845" i="13"/>
  <c r="G1845" i="13"/>
  <c r="E1845" i="13"/>
  <c r="M1844" i="13"/>
  <c r="K1844" i="13"/>
  <c r="I1844" i="13"/>
  <c r="G1844" i="13"/>
  <c r="E1844" i="13"/>
  <c r="M1843" i="13"/>
  <c r="K1843" i="13"/>
  <c r="I1843" i="13"/>
  <c r="G1843" i="13"/>
  <c r="E1843" i="13"/>
  <c r="M1842" i="13"/>
  <c r="K1842" i="13"/>
  <c r="I1842" i="13"/>
  <c r="G1842" i="13"/>
  <c r="E1842" i="13"/>
  <c r="M1841" i="13"/>
  <c r="K1841" i="13"/>
  <c r="I1841" i="13"/>
  <c r="G1841" i="13"/>
  <c r="E1841" i="13"/>
  <c r="M1840" i="13"/>
  <c r="K1840" i="13"/>
  <c r="I1840" i="13"/>
  <c r="G1840" i="13"/>
  <c r="E1840" i="13"/>
  <c r="M1839" i="13"/>
  <c r="K1839" i="13"/>
  <c r="I1839" i="13"/>
  <c r="G1839" i="13"/>
  <c r="E1839" i="13"/>
  <c r="M1838" i="13"/>
  <c r="K1838" i="13"/>
  <c r="I1838" i="13"/>
  <c r="G1838" i="13"/>
  <c r="E1838" i="13"/>
  <c r="M1837" i="13"/>
  <c r="K1837" i="13"/>
  <c r="I1837" i="13"/>
  <c r="G1837" i="13"/>
  <c r="E1837" i="13"/>
  <c r="M1836" i="13"/>
  <c r="K1836" i="13"/>
  <c r="I1836" i="13"/>
  <c r="G1836" i="13"/>
  <c r="E1836" i="13"/>
  <c r="M1835" i="13"/>
  <c r="K1835" i="13"/>
  <c r="I1835" i="13"/>
  <c r="G1835" i="13"/>
  <c r="E1835" i="13"/>
  <c r="M1834" i="13"/>
  <c r="K1834" i="13"/>
  <c r="I1834" i="13"/>
  <c r="G1834" i="13"/>
  <c r="E1834" i="13"/>
  <c r="M1833" i="13"/>
  <c r="K1833" i="13"/>
  <c r="I1833" i="13"/>
  <c r="G1833" i="13"/>
  <c r="E1833" i="13"/>
  <c r="M1832" i="13"/>
  <c r="K1832" i="13"/>
  <c r="I1832" i="13"/>
  <c r="G1832" i="13"/>
  <c r="E1832" i="13"/>
  <c r="M1831" i="13"/>
  <c r="K1831" i="13"/>
  <c r="I1831" i="13"/>
  <c r="G1831" i="13"/>
  <c r="E1831" i="13"/>
  <c r="M1830" i="13"/>
  <c r="K1830" i="13"/>
  <c r="I1830" i="13"/>
  <c r="G1830" i="13"/>
  <c r="E1830" i="13"/>
  <c r="M1829" i="13"/>
  <c r="K1829" i="13"/>
  <c r="I1829" i="13"/>
  <c r="G1829" i="13"/>
  <c r="E1829" i="13"/>
  <c r="M1828" i="13"/>
  <c r="K1828" i="13"/>
  <c r="I1828" i="13"/>
  <c r="G1828" i="13"/>
  <c r="E1828" i="13"/>
  <c r="M1827" i="13"/>
  <c r="K1827" i="13"/>
  <c r="I1827" i="13"/>
  <c r="G1827" i="13"/>
  <c r="E1827" i="13"/>
  <c r="M1826" i="13"/>
  <c r="K1826" i="13"/>
  <c r="I1826" i="13"/>
  <c r="G1826" i="13"/>
  <c r="E1826" i="13"/>
  <c r="M1825" i="13"/>
  <c r="K1825" i="13"/>
  <c r="I1825" i="13"/>
  <c r="G1825" i="13"/>
  <c r="E1825" i="13"/>
  <c r="M1824" i="13"/>
  <c r="K1824" i="13"/>
  <c r="I1824" i="13"/>
  <c r="G1824" i="13"/>
  <c r="E1824" i="13"/>
  <c r="M1823" i="13"/>
  <c r="K1823" i="13"/>
  <c r="I1823" i="13"/>
  <c r="G1823" i="13"/>
  <c r="E1823" i="13"/>
  <c r="M1822" i="13"/>
  <c r="K1822" i="13"/>
  <c r="I1822" i="13"/>
  <c r="G1822" i="13"/>
  <c r="E1822" i="13"/>
  <c r="M1821" i="13"/>
  <c r="K1821" i="13"/>
  <c r="I1821" i="13"/>
  <c r="G1821" i="13"/>
  <c r="E1821" i="13"/>
  <c r="M1820" i="13"/>
  <c r="K1820" i="13"/>
  <c r="I1820" i="13"/>
  <c r="G1820" i="13"/>
  <c r="E1820" i="13"/>
  <c r="M1819" i="13"/>
  <c r="K1819" i="13"/>
  <c r="I1819" i="13"/>
  <c r="G1819" i="13"/>
  <c r="E1819" i="13"/>
  <c r="M1818" i="13"/>
  <c r="K1818" i="13"/>
  <c r="I1818" i="13"/>
  <c r="G1818" i="13"/>
  <c r="E1818" i="13"/>
  <c r="M1817" i="13"/>
  <c r="K1817" i="13"/>
  <c r="I1817" i="13"/>
  <c r="G1817" i="13"/>
  <c r="E1817" i="13"/>
  <c r="M1816" i="13"/>
  <c r="K1816" i="13"/>
  <c r="I1816" i="13"/>
  <c r="G1816" i="13"/>
  <c r="E1816" i="13"/>
  <c r="M1815" i="13"/>
  <c r="K1815" i="13"/>
  <c r="I1815" i="13"/>
  <c r="G1815" i="13"/>
  <c r="E1815" i="13"/>
  <c r="M1814" i="13"/>
  <c r="K1814" i="13"/>
  <c r="I1814" i="13"/>
  <c r="G1814" i="13"/>
  <c r="E1814" i="13"/>
  <c r="M1813" i="13"/>
  <c r="K1813" i="13"/>
  <c r="I1813" i="13"/>
  <c r="G1813" i="13"/>
  <c r="E1813" i="13"/>
  <c r="M1812" i="13"/>
  <c r="K1812" i="13"/>
  <c r="I1812" i="13"/>
  <c r="G1812" i="13"/>
  <c r="E1812" i="13"/>
  <c r="M1811" i="13"/>
  <c r="K1811" i="13"/>
  <c r="I1811" i="13"/>
  <c r="G1811" i="13"/>
  <c r="E1811" i="13"/>
  <c r="M1810" i="13"/>
  <c r="K1810" i="13"/>
  <c r="I1810" i="13"/>
  <c r="G1810" i="13"/>
  <c r="E1810" i="13"/>
  <c r="M1809" i="13"/>
  <c r="K1809" i="13"/>
  <c r="I1809" i="13"/>
  <c r="G1809" i="13"/>
  <c r="E1809" i="13"/>
  <c r="M1808" i="13"/>
  <c r="K1808" i="13"/>
  <c r="I1808" i="13"/>
  <c r="G1808" i="13"/>
  <c r="E1808" i="13"/>
  <c r="M1807" i="13"/>
  <c r="K1807" i="13"/>
  <c r="I1807" i="13"/>
  <c r="G1807" i="13"/>
  <c r="E1807" i="13"/>
  <c r="M1806" i="13"/>
  <c r="K1806" i="13"/>
  <c r="I1806" i="13"/>
  <c r="G1806" i="13"/>
  <c r="E1806" i="13"/>
  <c r="M1805" i="13"/>
  <c r="K1805" i="13"/>
  <c r="I1805" i="13"/>
  <c r="G1805" i="13"/>
  <c r="E1805" i="13"/>
  <c r="M1804" i="13"/>
  <c r="K1804" i="13"/>
  <c r="I1804" i="13"/>
  <c r="G1804" i="13"/>
  <c r="E1804" i="13"/>
  <c r="M1803" i="13"/>
  <c r="K1803" i="13"/>
  <c r="I1803" i="13"/>
  <c r="G1803" i="13"/>
  <c r="E1803" i="13"/>
  <c r="M1802" i="13"/>
  <c r="K1802" i="13"/>
  <c r="I1802" i="13"/>
  <c r="G1802" i="13"/>
  <c r="E1802" i="13"/>
  <c r="M1801" i="13"/>
  <c r="K1801" i="13"/>
  <c r="I1801" i="13"/>
  <c r="G1801" i="13"/>
  <c r="E1801" i="13"/>
  <c r="M1800" i="13"/>
  <c r="K1800" i="13"/>
  <c r="I1800" i="13"/>
  <c r="G1800" i="13"/>
  <c r="E1800" i="13"/>
  <c r="M1799" i="13"/>
  <c r="K1799" i="13"/>
  <c r="I1799" i="13"/>
  <c r="G1799" i="13"/>
  <c r="E1799" i="13"/>
  <c r="M1798" i="13"/>
  <c r="K1798" i="13"/>
  <c r="I1798" i="13"/>
  <c r="G1798" i="13"/>
  <c r="E1798" i="13"/>
  <c r="M1797" i="13"/>
  <c r="K1797" i="13"/>
  <c r="I1797" i="13"/>
  <c r="G1797" i="13"/>
  <c r="E1797" i="13"/>
  <c r="M1796" i="13"/>
  <c r="K1796" i="13"/>
  <c r="I1796" i="13"/>
  <c r="G1796" i="13"/>
  <c r="E1796" i="13"/>
  <c r="M1795" i="13"/>
  <c r="K1795" i="13"/>
  <c r="I1795" i="13"/>
  <c r="G1795" i="13"/>
  <c r="E1795" i="13"/>
  <c r="M1794" i="13"/>
  <c r="K1794" i="13"/>
  <c r="I1794" i="13"/>
  <c r="G1794" i="13"/>
  <c r="E1794" i="13"/>
  <c r="M1793" i="13"/>
  <c r="K1793" i="13"/>
  <c r="I1793" i="13"/>
  <c r="G1793" i="13"/>
  <c r="E1793" i="13"/>
  <c r="M1792" i="13"/>
  <c r="K1792" i="13"/>
  <c r="I1792" i="13"/>
  <c r="G1792" i="13"/>
  <c r="E1792" i="13"/>
  <c r="M1791" i="13"/>
  <c r="K1791" i="13"/>
  <c r="I1791" i="13"/>
  <c r="G1791" i="13"/>
  <c r="E1791" i="13"/>
  <c r="M1790" i="13"/>
  <c r="K1790" i="13"/>
  <c r="I1790" i="13"/>
  <c r="G1790" i="13"/>
  <c r="E1790" i="13"/>
  <c r="M1789" i="13"/>
  <c r="K1789" i="13"/>
  <c r="I1789" i="13"/>
  <c r="G1789" i="13"/>
  <c r="E1789" i="13"/>
  <c r="M1788" i="13"/>
  <c r="K1788" i="13"/>
  <c r="I1788" i="13"/>
  <c r="G1788" i="13"/>
  <c r="E1788" i="13"/>
  <c r="M1787" i="13"/>
  <c r="K1787" i="13"/>
  <c r="I1787" i="13"/>
  <c r="G1787" i="13"/>
  <c r="E1787" i="13"/>
  <c r="M1786" i="13"/>
  <c r="K1786" i="13"/>
  <c r="I1786" i="13"/>
  <c r="G1786" i="13"/>
  <c r="E1786" i="13"/>
  <c r="M1785" i="13"/>
  <c r="K1785" i="13"/>
  <c r="I1785" i="13"/>
  <c r="G1785" i="13"/>
  <c r="E1785" i="13"/>
  <c r="M1784" i="13"/>
  <c r="K1784" i="13"/>
  <c r="I1784" i="13"/>
  <c r="G1784" i="13"/>
  <c r="E1784" i="13"/>
  <c r="M1783" i="13"/>
  <c r="K1783" i="13"/>
  <c r="I1783" i="13"/>
  <c r="G1783" i="13"/>
  <c r="E1783" i="13"/>
  <c r="M1782" i="13"/>
  <c r="K1782" i="13"/>
  <c r="I1782" i="13"/>
  <c r="G1782" i="13"/>
  <c r="E1782" i="13"/>
  <c r="M1781" i="13"/>
  <c r="K1781" i="13"/>
  <c r="I1781" i="13"/>
  <c r="G1781" i="13"/>
  <c r="E1781" i="13"/>
  <c r="M1780" i="13"/>
  <c r="K1780" i="13"/>
  <c r="I1780" i="13"/>
  <c r="G1780" i="13"/>
  <c r="E1780" i="13"/>
  <c r="M1779" i="13"/>
  <c r="K1779" i="13"/>
  <c r="I1779" i="13"/>
  <c r="G1779" i="13"/>
  <c r="E1779" i="13"/>
  <c r="M1778" i="13"/>
  <c r="K1778" i="13"/>
  <c r="I1778" i="13"/>
  <c r="G1778" i="13"/>
  <c r="E1778" i="13"/>
  <c r="M1777" i="13"/>
  <c r="K1777" i="13"/>
  <c r="I1777" i="13"/>
  <c r="G1777" i="13"/>
  <c r="E1777" i="13"/>
  <c r="M1776" i="13"/>
  <c r="K1776" i="13"/>
  <c r="I1776" i="13"/>
  <c r="G1776" i="13"/>
  <c r="E1776" i="13"/>
  <c r="M1775" i="13"/>
  <c r="K1775" i="13"/>
  <c r="I1775" i="13"/>
  <c r="G1775" i="13"/>
  <c r="E1775" i="13"/>
  <c r="M1774" i="13"/>
  <c r="K1774" i="13"/>
  <c r="I1774" i="13"/>
  <c r="G1774" i="13"/>
  <c r="E1774" i="13"/>
  <c r="M1773" i="13"/>
  <c r="K1773" i="13"/>
  <c r="I1773" i="13"/>
  <c r="G1773" i="13"/>
  <c r="E1773" i="13"/>
  <c r="M1772" i="13"/>
  <c r="K1772" i="13"/>
  <c r="I1772" i="13"/>
  <c r="G1772" i="13"/>
  <c r="E1772" i="13"/>
  <c r="M1771" i="13"/>
  <c r="K1771" i="13"/>
  <c r="I1771" i="13"/>
  <c r="G1771" i="13"/>
  <c r="E1771" i="13"/>
  <c r="M1770" i="13"/>
  <c r="K1770" i="13"/>
  <c r="I1770" i="13"/>
  <c r="G1770" i="13"/>
  <c r="E1770" i="13"/>
  <c r="M1769" i="13"/>
  <c r="K1769" i="13"/>
  <c r="I1769" i="13"/>
  <c r="G1769" i="13"/>
  <c r="E1769" i="13"/>
  <c r="M1768" i="13"/>
  <c r="K1768" i="13"/>
  <c r="I1768" i="13"/>
  <c r="G1768" i="13"/>
  <c r="E1768" i="13"/>
  <c r="M1767" i="13"/>
  <c r="K1767" i="13"/>
  <c r="I1767" i="13"/>
  <c r="G1767" i="13"/>
  <c r="E1767" i="13"/>
  <c r="M1766" i="13"/>
  <c r="K1766" i="13"/>
  <c r="I1766" i="13"/>
  <c r="G1766" i="13"/>
  <c r="E1766" i="13"/>
  <c r="M1765" i="13"/>
  <c r="K1765" i="13"/>
  <c r="I1765" i="13"/>
  <c r="G1765" i="13"/>
  <c r="E1765" i="13"/>
  <c r="M1764" i="13"/>
  <c r="K1764" i="13"/>
  <c r="I1764" i="13"/>
  <c r="G1764" i="13"/>
  <c r="E1764" i="13"/>
  <c r="M1763" i="13"/>
  <c r="K1763" i="13"/>
  <c r="I1763" i="13"/>
  <c r="G1763" i="13"/>
  <c r="E1763" i="13"/>
  <c r="M1762" i="13"/>
  <c r="K1762" i="13"/>
  <c r="I1762" i="13"/>
  <c r="G1762" i="13"/>
  <c r="E1762" i="13"/>
  <c r="M1761" i="13"/>
  <c r="K1761" i="13"/>
  <c r="I1761" i="13"/>
  <c r="G1761" i="13"/>
  <c r="E1761" i="13"/>
  <c r="M1760" i="13"/>
  <c r="K1760" i="13"/>
  <c r="I1760" i="13"/>
  <c r="G1760" i="13"/>
  <c r="E1760" i="13"/>
  <c r="M1759" i="13"/>
  <c r="K1759" i="13"/>
  <c r="I1759" i="13"/>
  <c r="G1759" i="13"/>
  <c r="E1759" i="13"/>
  <c r="M1758" i="13"/>
  <c r="K1758" i="13"/>
  <c r="I1758" i="13"/>
  <c r="G1758" i="13"/>
  <c r="E1758" i="13"/>
  <c r="M1757" i="13"/>
  <c r="K1757" i="13"/>
  <c r="I1757" i="13"/>
  <c r="G1757" i="13"/>
  <c r="E1757" i="13"/>
  <c r="M1756" i="13"/>
  <c r="K1756" i="13"/>
  <c r="I1756" i="13"/>
  <c r="G1756" i="13"/>
  <c r="E1756" i="13"/>
  <c r="M1755" i="13"/>
  <c r="K1755" i="13"/>
  <c r="I1755" i="13"/>
  <c r="G1755" i="13"/>
  <c r="E1755" i="13"/>
  <c r="M1754" i="13"/>
  <c r="K1754" i="13"/>
  <c r="I1754" i="13"/>
  <c r="G1754" i="13"/>
  <c r="E1754" i="13"/>
  <c r="M1753" i="13"/>
  <c r="K1753" i="13"/>
  <c r="I1753" i="13"/>
  <c r="G1753" i="13"/>
  <c r="E1753" i="13"/>
  <c r="M1752" i="13"/>
  <c r="K1752" i="13"/>
  <c r="I1752" i="13"/>
  <c r="G1752" i="13"/>
  <c r="E1752" i="13"/>
  <c r="M1751" i="13"/>
  <c r="K1751" i="13"/>
  <c r="I1751" i="13"/>
  <c r="G1751" i="13"/>
  <c r="E1751" i="13"/>
  <c r="M1750" i="13"/>
  <c r="K1750" i="13"/>
  <c r="I1750" i="13"/>
  <c r="G1750" i="13"/>
  <c r="E1750" i="13"/>
  <c r="M1749" i="13"/>
  <c r="K1749" i="13"/>
  <c r="I1749" i="13"/>
  <c r="G1749" i="13"/>
  <c r="E1749" i="13"/>
  <c r="M1748" i="13"/>
  <c r="K1748" i="13"/>
  <c r="I1748" i="13"/>
  <c r="G1748" i="13"/>
  <c r="E1748" i="13"/>
  <c r="M1747" i="13"/>
  <c r="K1747" i="13"/>
  <c r="I1747" i="13"/>
  <c r="G1747" i="13"/>
  <c r="E1747" i="13"/>
  <c r="M1746" i="13"/>
  <c r="K1746" i="13"/>
  <c r="I1746" i="13"/>
  <c r="G1746" i="13"/>
  <c r="E1746" i="13"/>
  <c r="M1745" i="13"/>
  <c r="K1745" i="13"/>
  <c r="I1745" i="13"/>
  <c r="G1745" i="13"/>
  <c r="E1745" i="13"/>
  <c r="M1744" i="13"/>
  <c r="K1744" i="13"/>
  <c r="I1744" i="13"/>
  <c r="G1744" i="13"/>
  <c r="E1744" i="13"/>
  <c r="M1743" i="13"/>
  <c r="K1743" i="13"/>
  <c r="I1743" i="13"/>
  <c r="G1743" i="13"/>
  <c r="E1743" i="13"/>
  <c r="M1742" i="13"/>
  <c r="K1742" i="13"/>
  <c r="I1742" i="13"/>
  <c r="G1742" i="13"/>
  <c r="E1742" i="13"/>
  <c r="M1741" i="13"/>
  <c r="K1741" i="13"/>
  <c r="I1741" i="13"/>
  <c r="G1741" i="13"/>
  <c r="E1741" i="13"/>
  <c r="M1740" i="13"/>
  <c r="K1740" i="13"/>
  <c r="I1740" i="13"/>
  <c r="G1740" i="13"/>
  <c r="E1740" i="13"/>
  <c r="M1739" i="13"/>
  <c r="K1739" i="13"/>
  <c r="I1739" i="13"/>
  <c r="G1739" i="13"/>
  <c r="E1739" i="13"/>
  <c r="M1738" i="13"/>
  <c r="K1738" i="13"/>
  <c r="I1738" i="13"/>
  <c r="G1738" i="13"/>
  <c r="E1738" i="13"/>
  <c r="M1737" i="13"/>
  <c r="K1737" i="13"/>
  <c r="I1737" i="13"/>
  <c r="G1737" i="13"/>
  <c r="E1737" i="13"/>
  <c r="M1736" i="13"/>
  <c r="K1736" i="13"/>
  <c r="I1736" i="13"/>
  <c r="G1736" i="13"/>
  <c r="E1736" i="13"/>
  <c r="M1735" i="13"/>
  <c r="K1735" i="13"/>
  <c r="I1735" i="13"/>
  <c r="G1735" i="13"/>
  <c r="E1735" i="13"/>
  <c r="M1734" i="13"/>
  <c r="K1734" i="13"/>
  <c r="I1734" i="13"/>
  <c r="G1734" i="13"/>
  <c r="E1734" i="13"/>
  <c r="M1733" i="13"/>
  <c r="K1733" i="13"/>
  <c r="I1733" i="13"/>
  <c r="G1733" i="13"/>
  <c r="E1733" i="13"/>
  <c r="M1732" i="13"/>
  <c r="K1732" i="13"/>
  <c r="I1732" i="13"/>
  <c r="G1732" i="13"/>
  <c r="E1732" i="13"/>
  <c r="M1731" i="13"/>
  <c r="K1731" i="13"/>
  <c r="I1731" i="13"/>
  <c r="G1731" i="13"/>
  <c r="E1731" i="13"/>
  <c r="M1730" i="13"/>
  <c r="K1730" i="13"/>
  <c r="I1730" i="13"/>
  <c r="G1730" i="13"/>
  <c r="E1730" i="13"/>
  <c r="M1729" i="13"/>
  <c r="K1729" i="13"/>
  <c r="I1729" i="13"/>
  <c r="G1729" i="13"/>
  <c r="E1729" i="13"/>
  <c r="M1728" i="13"/>
  <c r="K1728" i="13"/>
  <c r="I1728" i="13"/>
  <c r="G1728" i="13"/>
  <c r="E1728" i="13"/>
  <c r="M1727" i="13"/>
  <c r="K1727" i="13"/>
  <c r="I1727" i="13"/>
  <c r="G1727" i="13"/>
  <c r="E1727" i="13"/>
  <c r="M1726" i="13"/>
  <c r="K1726" i="13"/>
  <c r="I1726" i="13"/>
  <c r="G1726" i="13"/>
  <c r="E1726" i="13"/>
  <c r="M1725" i="13"/>
  <c r="K1725" i="13"/>
  <c r="I1725" i="13"/>
  <c r="G1725" i="13"/>
  <c r="E1725" i="13"/>
  <c r="M1724" i="13"/>
  <c r="K1724" i="13"/>
  <c r="I1724" i="13"/>
  <c r="G1724" i="13"/>
  <c r="E1724" i="13"/>
  <c r="M1723" i="13"/>
  <c r="K1723" i="13"/>
  <c r="I1723" i="13"/>
  <c r="G1723" i="13"/>
  <c r="E1723" i="13"/>
  <c r="M1722" i="13"/>
  <c r="K1722" i="13"/>
  <c r="I1722" i="13"/>
  <c r="G1722" i="13"/>
  <c r="E1722" i="13"/>
  <c r="M1721" i="13"/>
  <c r="K1721" i="13"/>
  <c r="I1721" i="13"/>
  <c r="G1721" i="13"/>
  <c r="E1721" i="13"/>
  <c r="M1720" i="13"/>
  <c r="K1720" i="13"/>
  <c r="I1720" i="13"/>
  <c r="G1720" i="13"/>
  <c r="E1720" i="13"/>
  <c r="M1719" i="13"/>
  <c r="K1719" i="13"/>
  <c r="I1719" i="13"/>
  <c r="G1719" i="13"/>
  <c r="E1719" i="13"/>
  <c r="M1718" i="13"/>
  <c r="K1718" i="13"/>
  <c r="I1718" i="13"/>
  <c r="G1718" i="13"/>
  <c r="E1718" i="13"/>
  <c r="M1717" i="13"/>
  <c r="K1717" i="13"/>
  <c r="I1717" i="13"/>
  <c r="G1717" i="13"/>
  <c r="E1717" i="13"/>
  <c r="M1716" i="13"/>
  <c r="K1716" i="13"/>
  <c r="I1716" i="13"/>
  <c r="G1716" i="13"/>
  <c r="E1716" i="13"/>
  <c r="M1715" i="13"/>
  <c r="K1715" i="13"/>
  <c r="I1715" i="13"/>
  <c r="G1715" i="13"/>
  <c r="E1715" i="13"/>
  <c r="M1714" i="13"/>
  <c r="K1714" i="13"/>
  <c r="I1714" i="13"/>
  <c r="G1714" i="13"/>
  <c r="E1714" i="13"/>
  <c r="M1713" i="13"/>
  <c r="K1713" i="13"/>
  <c r="I1713" i="13"/>
  <c r="G1713" i="13"/>
  <c r="E1713" i="13"/>
  <c r="M1712" i="13"/>
  <c r="K1712" i="13"/>
  <c r="I1712" i="13"/>
  <c r="G1712" i="13"/>
  <c r="E1712" i="13"/>
  <c r="M1711" i="13"/>
  <c r="K1711" i="13"/>
  <c r="I1711" i="13"/>
  <c r="G1711" i="13"/>
  <c r="E1711" i="13"/>
  <c r="M1710" i="13"/>
  <c r="K1710" i="13"/>
  <c r="I1710" i="13"/>
  <c r="G1710" i="13"/>
  <c r="E1710" i="13"/>
  <c r="M1709" i="13"/>
  <c r="K1709" i="13"/>
  <c r="I1709" i="13"/>
  <c r="G1709" i="13"/>
  <c r="E1709" i="13"/>
  <c r="M1708" i="13"/>
  <c r="K1708" i="13"/>
  <c r="I1708" i="13"/>
  <c r="G1708" i="13"/>
  <c r="E1708" i="13"/>
  <c r="M1707" i="13"/>
  <c r="K1707" i="13"/>
  <c r="I1707" i="13"/>
  <c r="G1707" i="13"/>
  <c r="E1707" i="13"/>
  <c r="M1706" i="13"/>
  <c r="K1706" i="13"/>
  <c r="I1706" i="13"/>
  <c r="G1706" i="13"/>
  <c r="E1706" i="13"/>
  <c r="M1705" i="13"/>
  <c r="K1705" i="13"/>
  <c r="I1705" i="13"/>
  <c r="G1705" i="13"/>
  <c r="E1705" i="13"/>
  <c r="M1704" i="13"/>
  <c r="K1704" i="13"/>
  <c r="I1704" i="13"/>
  <c r="G1704" i="13"/>
  <c r="E1704" i="13"/>
  <c r="M1703" i="13"/>
  <c r="K1703" i="13"/>
  <c r="I1703" i="13"/>
  <c r="G1703" i="13"/>
  <c r="E1703" i="13"/>
  <c r="M1702" i="13"/>
  <c r="K1702" i="13"/>
  <c r="I1702" i="13"/>
  <c r="G1702" i="13"/>
  <c r="E1702" i="13"/>
  <c r="M1701" i="13"/>
  <c r="K1701" i="13"/>
  <c r="I1701" i="13"/>
  <c r="G1701" i="13"/>
  <c r="E1701" i="13"/>
  <c r="M1700" i="13"/>
  <c r="K1700" i="13"/>
  <c r="I1700" i="13"/>
  <c r="G1700" i="13"/>
  <c r="E1700" i="13"/>
  <c r="M1699" i="13"/>
  <c r="K1699" i="13"/>
  <c r="I1699" i="13"/>
  <c r="G1699" i="13"/>
  <c r="E1699" i="13"/>
  <c r="M1698" i="13"/>
  <c r="K1698" i="13"/>
  <c r="I1698" i="13"/>
  <c r="G1698" i="13"/>
  <c r="E1698" i="13"/>
  <c r="M1697" i="13"/>
  <c r="K1697" i="13"/>
  <c r="I1697" i="13"/>
  <c r="G1697" i="13"/>
  <c r="E1697" i="13"/>
  <c r="M1696" i="13"/>
  <c r="K1696" i="13"/>
  <c r="I1696" i="13"/>
  <c r="G1696" i="13"/>
  <c r="E1696" i="13"/>
  <c r="M1695" i="13"/>
  <c r="K1695" i="13"/>
  <c r="I1695" i="13"/>
  <c r="G1695" i="13"/>
  <c r="E1695" i="13"/>
  <c r="M1694" i="13"/>
  <c r="K1694" i="13"/>
  <c r="I1694" i="13"/>
  <c r="G1694" i="13"/>
  <c r="E1694" i="13"/>
  <c r="M1693" i="13"/>
  <c r="K1693" i="13"/>
  <c r="I1693" i="13"/>
  <c r="G1693" i="13"/>
  <c r="E1693" i="13"/>
  <c r="M1692" i="13"/>
  <c r="K1692" i="13"/>
  <c r="I1692" i="13"/>
  <c r="G1692" i="13"/>
  <c r="E1692" i="13"/>
  <c r="M1691" i="13"/>
  <c r="K1691" i="13"/>
  <c r="I1691" i="13"/>
  <c r="G1691" i="13"/>
  <c r="E1691" i="13"/>
  <c r="M1690" i="13"/>
  <c r="K1690" i="13"/>
  <c r="I1690" i="13"/>
  <c r="G1690" i="13"/>
  <c r="E1690" i="13"/>
  <c r="M1689" i="13"/>
  <c r="K1689" i="13"/>
  <c r="I1689" i="13"/>
  <c r="G1689" i="13"/>
  <c r="E1689" i="13"/>
  <c r="M1688" i="13"/>
  <c r="K1688" i="13"/>
  <c r="I1688" i="13"/>
  <c r="G1688" i="13"/>
  <c r="E1688" i="13"/>
  <c r="M1687" i="13"/>
  <c r="K1687" i="13"/>
  <c r="I1687" i="13"/>
  <c r="G1687" i="13"/>
  <c r="E1687" i="13"/>
  <c r="M1686" i="13"/>
  <c r="K1686" i="13"/>
  <c r="I1686" i="13"/>
  <c r="G1686" i="13"/>
  <c r="E1686" i="13"/>
  <c r="M1685" i="13"/>
  <c r="K1685" i="13"/>
  <c r="I1685" i="13"/>
  <c r="G1685" i="13"/>
  <c r="E1685" i="13"/>
  <c r="M1684" i="13"/>
  <c r="K1684" i="13"/>
  <c r="I1684" i="13"/>
  <c r="G1684" i="13"/>
  <c r="E1684" i="13"/>
  <c r="M1683" i="13"/>
  <c r="K1683" i="13"/>
  <c r="I1683" i="13"/>
  <c r="G1683" i="13"/>
  <c r="E1683" i="13"/>
  <c r="M1682" i="13"/>
  <c r="K1682" i="13"/>
  <c r="I1682" i="13"/>
  <c r="G1682" i="13"/>
  <c r="E1682" i="13"/>
  <c r="M1681" i="13"/>
  <c r="K1681" i="13"/>
  <c r="I1681" i="13"/>
  <c r="G1681" i="13"/>
  <c r="E1681" i="13"/>
  <c r="M1680" i="13"/>
  <c r="K1680" i="13"/>
  <c r="I1680" i="13"/>
  <c r="G1680" i="13"/>
  <c r="E1680" i="13"/>
  <c r="M1679" i="13"/>
  <c r="K1679" i="13"/>
  <c r="I1679" i="13"/>
  <c r="G1679" i="13"/>
  <c r="E1679" i="13"/>
  <c r="M1678" i="13"/>
  <c r="K1678" i="13"/>
  <c r="I1678" i="13"/>
  <c r="G1678" i="13"/>
  <c r="E1678" i="13"/>
  <c r="M1677" i="13"/>
  <c r="K1677" i="13"/>
  <c r="I1677" i="13"/>
  <c r="G1677" i="13"/>
  <c r="E1677" i="13"/>
  <c r="M1676" i="13"/>
  <c r="K1676" i="13"/>
  <c r="I1676" i="13"/>
  <c r="G1676" i="13"/>
  <c r="E1676" i="13"/>
  <c r="M1675" i="13"/>
  <c r="K1675" i="13"/>
  <c r="I1675" i="13"/>
  <c r="G1675" i="13"/>
  <c r="E1675" i="13"/>
  <c r="M1674" i="13"/>
  <c r="K1674" i="13"/>
  <c r="I1674" i="13"/>
  <c r="G1674" i="13"/>
  <c r="E1674" i="13"/>
  <c r="M1673" i="13"/>
  <c r="K1673" i="13"/>
  <c r="I1673" i="13"/>
  <c r="G1673" i="13"/>
  <c r="E1673" i="13"/>
  <c r="M1672" i="13"/>
  <c r="K1672" i="13"/>
  <c r="I1672" i="13"/>
  <c r="G1672" i="13"/>
  <c r="E1672" i="13"/>
  <c r="M1671" i="13"/>
  <c r="K1671" i="13"/>
  <c r="I1671" i="13"/>
  <c r="G1671" i="13"/>
  <c r="E1671" i="13"/>
  <c r="M1670" i="13"/>
  <c r="K1670" i="13"/>
  <c r="I1670" i="13"/>
  <c r="G1670" i="13"/>
  <c r="E1670" i="13"/>
  <c r="M1669" i="13"/>
  <c r="K1669" i="13"/>
  <c r="I1669" i="13"/>
  <c r="G1669" i="13"/>
  <c r="E1669" i="13"/>
  <c r="M1668" i="13"/>
  <c r="K1668" i="13"/>
  <c r="I1668" i="13"/>
  <c r="G1668" i="13"/>
  <c r="E1668" i="13"/>
  <c r="M1667" i="13"/>
  <c r="K1667" i="13"/>
  <c r="I1667" i="13"/>
  <c r="G1667" i="13"/>
  <c r="E1667" i="13"/>
  <c r="M1666" i="13"/>
  <c r="K1666" i="13"/>
  <c r="I1666" i="13"/>
  <c r="G1666" i="13"/>
  <c r="E1666" i="13"/>
  <c r="M1665" i="13"/>
  <c r="K1665" i="13"/>
  <c r="I1665" i="13"/>
  <c r="G1665" i="13"/>
  <c r="E1665" i="13"/>
  <c r="M1664" i="13"/>
  <c r="K1664" i="13"/>
  <c r="I1664" i="13"/>
  <c r="G1664" i="13"/>
  <c r="E1664" i="13"/>
  <c r="M1663" i="13"/>
  <c r="K1663" i="13"/>
  <c r="I1663" i="13"/>
  <c r="G1663" i="13"/>
  <c r="E1663" i="13"/>
  <c r="M1662" i="13"/>
  <c r="K1662" i="13"/>
  <c r="I1662" i="13"/>
  <c r="G1662" i="13"/>
  <c r="E1662" i="13"/>
  <c r="M1661" i="13"/>
  <c r="K1661" i="13"/>
  <c r="I1661" i="13"/>
  <c r="G1661" i="13"/>
  <c r="E1661" i="13"/>
  <c r="M1660" i="13"/>
  <c r="K1660" i="13"/>
  <c r="I1660" i="13"/>
  <c r="G1660" i="13"/>
  <c r="E1660" i="13"/>
  <c r="M1659" i="13"/>
  <c r="K1659" i="13"/>
  <c r="I1659" i="13"/>
  <c r="G1659" i="13"/>
  <c r="E1659" i="13"/>
  <c r="M1658" i="13"/>
  <c r="K1658" i="13"/>
  <c r="I1658" i="13"/>
  <c r="G1658" i="13"/>
  <c r="E1658" i="13"/>
  <c r="M1657" i="13"/>
  <c r="K1657" i="13"/>
  <c r="I1657" i="13"/>
  <c r="G1657" i="13"/>
  <c r="E1657" i="13"/>
  <c r="M1656" i="13"/>
  <c r="K1656" i="13"/>
  <c r="I1656" i="13"/>
  <c r="G1656" i="13"/>
  <c r="E1656" i="13"/>
  <c r="M1655" i="13"/>
  <c r="K1655" i="13"/>
  <c r="I1655" i="13"/>
  <c r="G1655" i="13"/>
  <c r="E1655" i="13"/>
  <c r="M1654" i="13"/>
  <c r="K1654" i="13"/>
  <c r="I1654" i="13"/>
  <c r="G1654" i="13"/>
  <c r="E1654" i="13"/>
  <c r="M1653" i="13"/>
  <c r="K1653" i="13"/>
  <c r="I1653" i="13"/>
  <c r="G1653" i="13"/>
  <c r="E1653" i="13"/>
  <c r="M1652" i="13"/>
  <c r="K1652" i="13"/>
  <c r="I1652" i="13"/>
  <c r="G1652" i="13"/>
  <c r="E1652" i="13"/>
  <c r="M1651" i="13"/>
  <c r="K1651" i="13"/>
  <c r="I1651" i="13"/>
  <c r="G1651" i="13"/>
  <c r="E1651" i="13"/>
  <c r="M1650" i="13"/>
  <c r="K1650" i="13"/>
  <c r="I1650" i="13"/>
  <c r="G1650" i="13"/>
  <c r="E1650" i="13"/>
  <c r="M1649" i="13"/>
  <c r="K1649" i="13"/>
  <c r="I1649" i="13"/>
  <c r="G1649" i="13"/>
  <c r="E1649" i="13"/>
  <c r="M1648" i="13"/>
  <c r="K1648" i="13"/>
  <c r="I1648" i="13"/>
  <c r="G1648" i="13"/>
  <c r="E1648" i="13"/>
  <c r="M1647" i="13"/>
  <c r="K1647" i="13"/>
  <c r="I1647" i="13"/>
  <c r="G1647" i="13"/>
  <c r="E1647" i="13"/>
  <c r="M1646" i="13"/>
  <c r="K1646" i="13"/>
  <c r="I1646" i="13"/>
  <c r="G1646" i="13"/>
  <c r="E1646" i="13"/>
  <c r="M1645" i="13"/>
  <c r="K1645" i="13"/>
  <c r="I1645" i="13"/>
  <c r="G1645" i="13"/>
  <c r="E1645" i="13"/>
  <c r="M1644" i="13"/>
  <c r="K1644" i="13"/>
  <c r="I1644" i="13"/>
  <c r="G1644" i="13"/>
  <c r="E1644" i="13"/>
  <c r="M1643" i="13"/>
  <c r="K1643" i="13"/>
  <c r="I1643" i="13"/>
  <c r="G1643" i="13"/>
  <c r="E1643" i="13"/>
  <c r="M1642" i="13"/>
  <c r="K1642" i="13"/>
  <c r="I1642" i="13"/>
  <c r="G1642" i="13"/>
  <c r="E1642" i="13"/>
  <c r="M1641" i="13"/>
  <c r="K1641" i="13"/>
  <c r="I1641" i="13"/>
  <c r="G1641" i="13"/>
  <c r="E1641" i="13"/>
  <c r="M1640" i="13"/>
  <c r="K1640" i="13"/>
  <c r="I1640" i="13"/>
  <c r="G1640" i="13"/>
  <c r="E1640" i="13"/>
  <c r="M1639" i="13"/>
  <c r="K1639" i="13"/>
  <c r="I1639" i="13"/>
  <c r="G1639" i="13"/>
  <c r="E1639" i="13"/>
  <c r="M1638" i="13"/>
  <c r="K1638" i="13"/>
  <c r="I1638" i="13"/>
  <c r="G1638" i="13"/>
  <c r="E1638" i="13"/>
  <c r="M1637" i="13"/>
  <c r="K1637" i="13"/>
  <c r="I1637" i="13"/>
  <c r="G1637" i="13"/>
  <c r="E1637" i="13"/>
  <c r="M1636" i="13"/>
  <c r="K1636" i="13"/>
  <c r="I1636" i="13"/>
  <c r="G1636" i="13"/>
  <c r="E1636" i="13"/>
  <c r="M1635" i="13"/>
  <c r="K1635" i="13"/>
  <c r="I1635" i="13"/>
  <c r="G1635" i="13"/>
  <c r="E1635" i="13"/>
  <c r="M1634" i="13"/>
  <c r="K1634" i="13"/>
  <c r="I1634" i="13"/>
  <c r="G1634" i="13"/>
  <c r="E1634" i="13"/>
  <c r="M1633" i="13"/>
  <c r="K1633" i="13"/>
  <c r="I1633" i="13"/>
  <c r="G1633" i="13"/>
  <c r="E1633" i="13"/>
  <c r="M1632" i="13"/>
  <c r="K1632" i="13"/>
  <c r="I1632" i="13"/>
  <c r="G1632" i="13"/>
  <c r="E1632" i="13"/>
  <c r="M1631" i="13"/>
  <c r="K1631" i="13"/>
  <c r="I1631" i="13"/>
  <c r="G1631" i="13"/>
  <c r="E1631" i="13"/>
  <c r="M1630" i="13"/>
  <c r="K1630" i="13"/>
  <c r="I1630" i="13"/>
  <c r="G1630" i="13"/>
  <c r="E1630" i="13"/>
  <c r="M1629" i="13"/>
  <c r="K1629" i="13"/>
  <c r="I1629" i="13"/>
  <c r="G1629" i="13"/>
  <c r="E1629" i="13"/>
  <c r="M1628" i="13"/>
  <c r="K1628" i="13"/>
  <c r="I1628" i="13"/>
  <c r="G1628" i="13"/>
  <c r="E1628" i="13"/>
  <c r="M1627" i="13"/>
  <c r="K1627" i="13"/>
  <c r="I1627" i="13"/>
  <c r="G1627" i="13"/>
  <c r="E1627" i="13"/>
  <c r="M1626" i="13"/>
  <c r="K1626" i="13"/>
  <c r="I1626" i="13"/>
  <c r="G1626" i="13"/>
  <c r="E1626" i="13"/>
  <c r="M1625" i="13"/>
  <c r="K1625" i="13"/>
  <c r="I1625" i="13"/>
  <c r="G1625" i="13"/>
  <c r="E1625" i="13"/>
  <c r="M1624" i="13"/>
  <c r="K1624" i="13"/>
  <c r="I1624" i="13"/>
  <c r="G1624" i="13"/>
  <c r="E1624" i="13"/>
  <c r="M1623" i="13"/>
  <c r="K1623" i="13"/>
  <c r="I1623" i="13"/>
  <c r="G1623" i="13"/>
  <c r="E1623" i="13"/>
  <c r="M1622" i="13"/>
  <c r="K1622" i="13"/>
  <c r="I1622" i="13"/>
  <c r="G1622" i="13"/>
  <c r="E1622" i="13"/>
  <c r="M1621" i="13"/>
  <c r="K1621" i="13"/>
  <c r="I1621" i="13"/>
  <c r="G1621" i="13"/>
  <c r="E1621" i="13"/>
  <c r="M1620" i="13"/>
  <c r="K1620" i="13"/>
  <c r="I1620" i="13"/>
  <c r="G1620" i="13"/>
  <c r="E1620" i="13"/>
  <c r="M1619" i="13"/>
  <c r="K1619" i="13"/>
  <c r="I1619" i="13"/>
  <c r="G1619" i="13"/>
  <c r="E1619" i="13"/>
  <c r="M1618" i="13"/>
  <c r="K1618" i="13"/>
  <c r="I1618" i="13"/>
  <c r="G1618" i="13"/>
  <c r="E1618" i="13"/>
  <c r="M1617" i="13"/>
  <c r="K1617" i="13"/>
  <c r="I1617" i="13"/>
  <c r="G1617" i="13"/>
  <c r="E1617" i="13"/>
  <c r="M1616" i="13"/>
  <c r="K1616" i="13"/>
  <c r="I1616" i="13"/>
  <c r="G1616" i="13"/>
  <c r="E1616" i="13"/>
  <c r="M1615" i="13"/>
  <c r="K1615" i="13"/>
  <c r="I1615" i="13"/>
  <c r="G1615" i="13"/>
  <c r="E1615" i="13"/>
  <c r="M1614" i="13"/>
  <c r="K1614" i="13"/>
  <c r="I1614" i="13"/>
  <c r="G1614" i="13"/>
  <c r="E1614" i="13"/>
  <c r="M1613" i="13"/>
  <c r="K1613" i="13"/>
  <c r="I1613" i="13"/>
  <c r="G1613" i="13"/>
  <c r="E1613" i="13"/>
  <c r="M1612" i="13"/>
  <c r="K1612" i="13"/>
  <c r="I1612" i="13"/>
  <c r="G1612" i="13"/>
  <c r="E1612" i="13"/>
  <c r="M1611" i="13"/>
  <c r="K1611" i="13"/>
  <c r="I1611" i="13"/>
  <c r="G1611" i="13"/>
  <c r="E1611" i="13"/>
  <c r="M1610" i="13"/>
  <c r="K1610" i="13"/>
  <c r="I1610" i="13"/>
  <c r="G1610" i="13"/>
  <c r="E1610" i="13"/>
  <c r="M1609" i="13"/>
  <c r="K1609" i="13"/>
  <c r="I1609" i="13"/>
  <c r="G1609" i="13"/>
  <c r="E1609" i="13"/>
  <c r="M1608" i="13"/>
  <c r="K1608" i="13"/>
  <c r="I1608" i="13"/>
  <c r="G1608" i="13"/>
  <c r="E1608" i="13"/>
  <c r="M1607" i="13"/>
  <c r="K1607" i="13"/>
  <c r="I1607" i="13"/>
  <c r="G1607" i="13"/>
  <c r="E1607" i="13"/>
  <c r="M1606" i="13"/>
  <c r="K1606" i="13"/>
  <c r="I1606" i="13"/>
  <c r="G1606" i="13"/>
  <c r="E1606" i="13"/>
  <c r="M1605" i="13"/>
  <c r="K1605" i="13"/>
  <c r="I1605" i="13"/>
  <c r="G1605" i="13"/>
  <c r="E1605" i="13"/>
  <c r="M1604" i="13"/>
  <c r="K1604" i="13"/>
  <c r="I1604" i="13"/>
  <c r="G1604" i="13"/>
  <c r="E1604" i="13"/>
  <c r="M1603" i="13"/>
  <c r="K1603" i="13"/>
  <c r="I1603" i="13"/>
  <c r="G1603" i="13"/>
  <c r="E1603" i="13"/>
  <c r="M1602" i="13"/>
  <c r="K1602" i="13"/>
  <c r="I1602" i="13"/>
  <c r="G1602" i="13"/>
  <c r="E1602" i="13"/>
  <c r="M1601" i="13"/>
  <c r="K1601" i="13"/>
  <c r="I1601" i="13"/>
  <c r="G1601" i="13"/>
  <c r="E1601" i="13"/>
  <c r="M1600" i="13"/>
  <c r="K1600" i="13"/>
  <c r="I1600" i="13"/>
  <c r="G1600" i="13"/>
  <c r="E1600" i="13"/>
  <c r="M1599" i="13"/>
  <c r="K1599" i="13"/>
  <c r="I1599" i="13"/>
  <c r="G1599" i="13"/>
  <c r="E1599" i="13"/>
  <c r="M1598" i="13"/>
  <c r="K1598" i="13"/>
  <c r="I1598" i="13"/>
  <c r="G1598" i="13"/>
  <c r="E1598" i="13"/>
  <c r="M1597" i="13"/>
  <c r="K1597" i="13"/>
  <c r="I1597" i="13"/>
  <c r="G1597" i="13"/>
  <c r="E1597" i="13"/>
  <c r="M1596" i="13"/>
  <c r="K1596" i="13"/>
  <c r="I1596" i="13"/>
  <c r="G1596" i="13"/>
  <c r="E1596" i="13"/>
  <c r="M1595" i="13"/>
  <c r="K1595" i="13"/>
  <c r="I1595" i="13"/>
  <c r="G1595" i="13"/>
  <c r="E1595" i="13"/>
  <c r="M1594" i="13"/>
  <c r="K1594" i="13"/>
  <c r="I1594" i="13"/>
  <c r="G1594" i="13"/>
  <c r="E1594" i="13"/>
  <c r="M1593" i="13"/>
  <c r="K1593" i="13"/>
  <c r="I1593" i="13"/>
  <c r="G1593" i="13"/>
  <c r="E1593" i="13"/>
  <c r="M1592" i="13"/>
  <c r="K1592" i="13"/>
  <c r="I1592" i="13"/>
  <c r="G1592" i="13"/>
  <c r="E1592" i="13"/>
  <c r="M1591" i="13"/>
  <c r="K1591" i="13"/>
  <c r="I1591" i="13"/>
  <c r="G1591" i="13"/>
  <c r="E1591" i="13"/>
  <c r="M1590" i="13"/>
  <c r="K1590" i="13"/>
  <c r="I1590" i="13"/>
  <c r="G1590" i="13"/>
  <c r="E1590" i="13"/>
  <c r="M1589" i="13"/>
  <c r="K1589" i="13"/>
  <c r="I1589" i="13"/>
  <c r="G1589" i="13"/>
  <c r="E1589" i="13"/>
  <c r="M1588" i="13"/>
  <c r="K1588" i="13"/>
  <c r="I1588" i="13"/>
  <c r="G1588" i="13"/>
  <c r="E1588" i="13"/>
  <c r="M1587" i="13"/>
  <c r="K1587" i="13"/>
  <c r="I1587" i="13"/>
  <c r="G1587" i="13"/>
  <c r="E1587" i="13"/>
  <c r="M1586" i="13"/>
  <c r="K1586" i="13"/>
  <c r="I1586" i="13"/>
  <c r="G1586" i="13"/>
  <c r="E1586" i="13"/>
  <c r="M1585" i="13"/>
  <c r="K1585" i="13"/>
  <c r="I1585" i="13"/>
  <c r="G1585" i="13"/>
  <c r="E1585" i="13"/>
  <c r="M1584" i="13"/>
  <c r="K1584" i="13"/>
  <c r="I1584" i="13"/>
  <c r="G1584" i="13"/>
  <c r="E1584" i="13"/>
  <c r="M1583" i="13"/>
  <c r="K1583" i="13"/>
  <c r="I1583" i="13"/>
  <c r="G1583" i="13"/>
  <c r="E1583" i="13"/>
  <c r="M1582" i="13"/>
  <c r="K1582" i="13"/>
  <c r="I1582" i="13"/>
  <c r="G1582" i="13"/>
  <c r="E1582" i="13"/>
  <c r="M1581" i="13"/>
  <c r="K1581" i="13"/>
  <c r="I1581" i="13"/>
  <c r="G1581" i="13"/>
  <c r="E1581" i="13"/>
  <c r="M1580" i="13"/>
  <c r="K1580" i="13"/>
  <c r="I1580" i="13"/>
  <c r="G1580" i="13"/>
  <c r="E1580" i="13"/>
  <c r="M1579" i="13"/>
  <c r="K1579" i="13"/>
  <c r="I1579" i="13"/>
  <c r="G1579" i="13"/>
  <c r="E1579" i="13"/>
  <c r="M1578" i="13"/>
  <c r="K1578" i="13"/>
  <c r="I1578" i="13"/>
  <c r="G1578" i="13"/>
  <c r="E1578" i="13"/>
  <c r="M1577" i="13"/>
  <c r="K1577" i="13"/>
  <c r="I1577" i="13"/>
  <c r="G1577" i="13"/>
  <c r="E1577" i="13"/>
  <c r="M1576" i="13"/>
  <c r="K1576" i="13"/>
  <c r="I1576" i="13"/>
  <c r="G1576" i="13"/>
  <c r="E1576" i="13"/>
  <c r="M1575" i="13"/>
  <c r="K1575" i="13"/>
  <c r="I1575" i="13"/>
  <c r="G1575" i="13"/>
  <c r="E1575" i="13"/>
  <c r="M1574" i="13"/>
  <c r="K1574" i="13"/>
  <c r="I1574" i="13"/>
  <c r="G1574" i="13"/>
  <c r="E1574" i="13"/>
  <c r="M1573" i="13"/>
  <c r="K1573" i="13"/>
  <c r="I1573" i="13"/>
  <c r="G1573" i="13"/>
  <c r="E1573" i="13"/>
  <c r="M1572" i="13"/>
  <c r="K1572" i="13"/>
  <c r="I1572" i="13"/>
  <c r="G1572" i="13"/>
  <c r="E1572" i="13"/>
  <c r="M1571" i="13"/>
  <c r="K1571" i="13"/>
  <c r="I1571" i="13"/>
  <c r="G1571" i="13"/>
  <c r="E1571" i="13"/>
  <c r="M1570" i="13"/>
  <c r="K1570" i="13"/>
  <c r="I1570" i="13"/>
  <c r="G1570" i="13"/>
  <c r="E1570" i="13"/>
  <c r="M1569" i="13"/>
  <c r="K1569" i="13"/>
  <c r="I1569" i="13"/>
  <c r="G1569" i="13"/>
  <c r="E1569" i="13"/>
  <c r="M1568" i="13"/>
  <c r="K1568" i="13"/>
  <c r="I1568" i="13"/>
  <c r="G1568" i="13"/>
  <c r="E1568" i="13"/>
  <c r="M1567" i="13"/>
  <c r="K1567" i="13"/>
  <c r="I1567" i="13"/>
  <c r="G1567" i="13"/>
  <c r="E1567" i="13"/>
  <c r="M1566" i="13"/>
  <c r="K1566" i="13"/>
  <c r="I1566" i="13"/>
  <c r="G1566" i="13"/>
  <c r="E1566" i="13"/>
  <c r="M1565" i="13"/>
  <c r="K1565" i="13"/>
  <c r="I1565" i="13"/>
  <c r="G1565" i="13"/>
  <c r="E1565" i="13"/>
  <c r="M1564" i="13"/>
  <c r="K1564" i="13"/>
  <c r="I1564" i="13"/>
  <c r="G1564" i="13"/>
  <c r="E1564" i="13"/>
  <c r="M1563" i="13"/>
  <c r="K1563" i="13"/>
  <c r="I1563" i="13"/>
  <c r="G1563" i="13"/>
  <c r="E1563" i="13"/>
  <c r="M1562" i="13"/>
  <c r="K1562" i="13"/>
  <c r="I1562" i="13"/>
  <c r="G1562" i="13"/>
  <c r="E1562" i="13"/>
  <c r="M1561" i="13"/>
  <c r="K1561" i="13"/>
  <c r="I1561" i="13"/>
  <c r="G1561" i="13"/>
  <c r="E1561" i="13"/>
  <c r="M1560" i="13"/>
  <c r="K1560" i="13"/>
  <c r="I1560" i="13"/>
  <c r="G1560" i="13"/>
  <c r="E1560" i="13"/>
  <c r="M1559" i="13"/>
  <c r="K1559" i="13"/>
  <c r="I1559" i="13"/>
  <c r="G1559" i="13"/>
  <c r="E1559" i="13"/>
  <c r="M1558" i="13"/>
  <c r="K1558" i="13"/>
  <c r="I1558" i="13"/>
  <c r="G1558" i="13"/>
  <c r="E1558" i="13"/>
  <c r="M1557" i="13"/>
  <c r="K1557" i="13"/>
  <c r="I1557" i="13"/>
  <c r="G1557" i="13"/>
  <c r="E1557" i="13"/>
  <c r="M1556" i="13"/>
  <c r="K1556" i="13"/>
  <c r="I1556" i="13"/>
  <c r="G1556" i="13"/>
  <c r="E1556" i="13"/>
  <c r="M1555" i="13"/>
  <c r="K1555" i="13"/>
  <c r="I1555" i="13"/>
  <c r="G1555" i="13"/>
  <c r="E1555" i="13"/>
  <c r="M1554" i="13"/>
  <c r="K1554" i="13"/>
  <c r="I1554" i="13"/>
  <c r="G1554" i="13"/>
  <c r="E1554" i="13"/>
  <c r="M1553" i="13"/>
  <c r="K1553" i="13"/>
  <c r="I1553" i="13"/>
  <c r="G1553" i="13"/>
  <c r="E1553" i="13"/>
  <c r="M1552" i="13"/>
  <c r="K1552" i="13"/>
  <c r="I1552" i="13"/>
  <c r="G1552" i="13"/>
  <c r="E1552" i="13"/>
  <c r="M1551" i="13"/>
  <c r="K1551" i="13"/>
  <c r="I1551" i="13"/>
  <c r="G1551" i="13"/>
  <c r="E1551" i="13"/>
  <c r="M1550" i="13"/>
  <c r="K1550" i="13"/>
  <c r="I1550" i="13"/>
  <c r="G1550" i="13"/>
  <c r="E1550" i="13"/>
  <c r="M1549" i="13"/>
  <c r="K1549" i="13"/>
  <c r="I1549" i="13"/>
  <c r="G1549" i="13"/>
  <c r="E1549" i="13"/>
  <c r="M1548" i="13"/>
  <c r="K1548" i="13"/>
  <c r="I1548" i="13"/>
  <c r="G1548" i="13"/>
  <c r="E1548" i="13"/>
  <c r="M1547" i="13"/>
  <c r="K1547" i="13"/>
  <c r="I1547" i="13"/>
  <c r="G1547" i="13"/>
  <c r="E1547" i="13"/>
  <c r="M1546" i="13"/>
  <c r="K1546" i="13"/>
  <c r="I1546" i="13"/>
  <c r="G1546" i="13"/>
  <c r="E1546" i="13"/>
  <c r="M1545" i="13"/>
  <c r="K1545" i="13"/>
  <c r="I1545" i="13"/>
  <c r="G1545" i="13"/>
  <c r="E1545" i="13"/>
  <c r="M1544" i="13"/>
  <c r="K1544" i="13"/>
  <c r="I1544" i="13"/>
  <c r="G1544" i="13"/>
  <c r="E1544" i="13"/>
  <c r="M1543" i="13"/>
  <c r="K1543" i="13"/>
  <c r="I1543" i="13"/>
  <c r="G1543" i="13"/>
  <c r="E1543" i="13"/>
  <c r="M1542" i="13"/>
  <c r="K1542" i="13"/>
  <c r="I1542" i="13"/>
  <c r="G1542" i="13"/>
  <c r="E1542" i="13"/>
  <c r="M1541" i="13"/>
  <c r="K1541" i="13"/>
  <c r="I1541" i="13"/>
  <c r="G1541" i="13"/>
  <c r="E1541" i="13"/>
  <c r="M1540" i="13"/>
  <c r="K1540" i="13"/>
  <c r="I1540" i="13"/>
  <c r="G1540" i="13"/>
  <c r="E1540" i="13"/>
  <c r="M1539" i="13"/>
  <c r="K1539" i="13"/>
  <c r="I1539" i="13"/>
  <c r="G1539" i="13"/>
  <c r="E1539" i="13"/>
  <c r="M1538" i="13"/>
  <c r="K1538" i="13"/>
  <c r="I1538" i="13"/>
  <c r="G1538" i="13"/>
  <c r="E1538" i="13"/>
  <c r="M1537" i="13"/>
  <c r="K1537" i="13"/>
  <c r="I1537" i="13"/>
  <c r="G1537" i="13"/>
  <c r="E1537" i="13"/>
  <c r="M1536" i="13"/>
  <c r="K1536" i="13"/>
  <c r="I1536" i="13"/>
  <c r="G1536" i="13"/>
  <c r="E1536" i="13"/>
  <c r="M1535" i="13"/>
  <c r="K1535" i="13"/>
  <c r="I1535" i="13"/>
  <c r="G1535" i="13"/>
  <c r="E1535" i="13"/>
  <c r="M1534" i="13"/>
  <c r="K1534" i="13"/>
  <c r="I1534" i="13"/>
  <c r="G1534" i="13"/>
  <c r="E1534" i="13"/>
  <c r="M1533" i="13"/>
  <c r="K1533" i="13"/>
  <c r="I1533" i="13"/>
  <c r="G1533" i="13"/>
  <c r="E1533" i="13"/>
  <c r="M1532" i="13"/>
  <c r="K1532" i="13"/>
  <c r="I1532" i="13"/>
  <c r="G1532" i="13"/>
  <c r="E1532" i="13"/>
  <c r="M1531" i="13"/>
  <c r="K1531" i="13"/>
  <c r="I1531" i="13"/>
  <c r="G1531" i="13"/>
  <c r="E1531" i="13"/>
  <c r="M1530" i="13"/>
  <c r="K1530" i="13"/>
  <c r="I1530" i="13"/>
  <c r="G1530" i="13"/>
  <c r="E1530" i="13"/>
  <c r="M1529" i="13"/>
  <c r="K1529" i="13"/>
  <c r="I1529" i="13"/>
  <c r="G1529" i="13"/>
  <c r="E1529" i="13"/>
  <c r="M1528" i="13"/>
  <c r="K1528" i="13"/>
  <c r="I1528" i="13"/>
  <c r="G1528" i="13"/>
  <c r="E1528" i="13"/>
  <c r="M1527" i="13"/>
  <c r="K1527" i="13"/>
  <c r="I1527" i="13"/>
  <c r="G1527" i="13"/>
  <c r="E1527" i="13"/>
  <c r="M1526" i="13"/>
  <c r="K1526" i="13"/>
  <c r="I1526" i="13"/>
  <c r="G1526" i="13"/>
  <c r="E1526" i="13"/>
  <c r="M1525" i="13"/>
  <c r="K1525" i="13"/>
  <c r="I1525" i="13"/>
  <c r="G1525" i="13"/>
  <c r="E1525" i="13"/>
  <c r="M1524" i="13"/>
  <c r="K1524" i="13"/>
  <c r="I1524" i="13"/>
  <c r="G1524" i="13"/>
  <c r="E1524" i="13"/>
  <c r="M1523" i="13"/>
  <c r="K1523" i="13"/>
  <c r="I1523" i="13"/>
  <c r="G1523" i="13"/>
  <c r="E1523" i="13"/>
  <c r="M1522" i="13"/>
  <c r="K1522" i="13"/>
  <c r="I1522" i="13"/>
  <c r="G1522" i="13"/>
  <c r="E1522" i="13"/>
  <c r="M1521" i="13"/>
  <c r="K1521" i="13"/>
  <c r="I1521" i="13"/>
  <c r="G1521" i="13"/>
  <c r="E1521" i="13"/>
  <c r="M1520" i="13"/>
  <c r="K1520" i="13"/>
  <c r="I1520" i="13"/>
  <c r="G1520" i="13"/>
  <c r="E1520" i="13"/>
  <c r="M1519" i="13"/>
  <c r="K1519" i="13"/>
  <c r="I1519" i="13"/>
  <c r="G1519" i="13"/>
  <c r="E1519" i="13"/>
  <c r="M1518" i="13"/>
  <c r="K1518" i="13"/>
  <c r="I1518" i="13"/>
  <c r="G1518" i="13"/>
  <c r="E1518" i="13"/>
  <c r="M1517" i="13"/>
  <c r="K1517" i="13"/>
  <c r="I1517" i="13"/>
  <c r="G1517" i="13"/>
  <c r="E1517" i="13"/>
  <c r="M1516" i="13"/>
  <c r="K1516" i="13"/>
  <c r="I1516" i="13"/>
  <c r="G1516" i="13"/>
  <c r="E1516" i="13"/>
  <c r="M1515" i="13"/>
  <c r="K1515" i="13"/>
  <c r="I1515" i="13"/>
  <c r="G1515" i="13"/>
  <c r="E1515" i="13"/>
  <c r="M1514" i="13"/>
  <c r="K1514" i="13"/>
  <c r="I1514" i="13"/>
  <c r="G1514" i="13"/>
  <c r="E1514" i="13"/>
  <c r="M1513" i="13"/>
  <c r="K1513" i="13"/>
  <c r="I1513" i="13"/>
  <c r="G1513" i="13"/>
  <c r="E1513" i="13"/>
  <c r="M1512" i="13"/>
  <c r="K1512" i="13"/>
  <c r="I1512" i="13"/>
  <c r="G1512" i="13"/>
  <c r="E1512" i="13"/>
  <c r="M1511" i="13"/>
  <c r="K1511" i="13"/>
  <c r="I1511" i="13"/>
  <c r="G1511" i="13"/>
  <c r="E1511" i="13"/>
  <c r="M1510" i="13"/>
  <c r="K1510" i="13"/>
  <c r="I1510" i="13"/>
  <c r="G1510" i="13"/>
  <c r="E1510" i="13"/>
  <c r="M1509" i="13"/>
  <c r="K1509" i="13"/>
  <c r="I1509" i="13"/>
  <c r="G1509" i="13"/>
  <c r="E1509" i="13"/>
  <c r="M1508" i="13"/>
  <c r="K1508" i="13"/>
  <c r="I1508" i="13"/>
  <c r="G1508" i="13"/>
  <c r="E1508" i="13"/>
  <c r="M1507" i="13"/>
  <c r="K1507" i="13"/>
  <c r="I1507" i="13"/>
  <c r="G1507" i="13"/>
  <c r="E1507" i="13"/>
  <c r="M1506" i="13"/>
  <c r="K1506" i="13"/>
  <c r="I1506" i="13"/>
  <c r="G1506" i="13"/>
  <c r="E1506" i="13"/>
  <c r="M1505" i="13"/>
  <c r="K1505" i="13"/>
  <c r="I1505" i="13"/>
  <c r="G1505" i="13"/>
  <c r="E1505" i="13"/>
  <c r="M1504" i="13"/>
  <c r="K1504" i="13"/>
  <c r="I1504" i="13"/>
  <c r="G1504" i="13"/>
  <c r="E1504" i="13"/>
  <c r="M1503" i="13"/>
  <c r="K1503" i="13"/>
  <c r="I1503" i="13"/>
  <c r="G1503" i="13"/>
  <c r="E1503" i="13"/>
  <c r="M1502" i="13"/>
  <c r="K1502" i="13"/>
  <c r="I1502" i="13"/>
  <c r="G1502" i="13"/>
  <c r="E1502" i="13"/>
  <c r="M1501" i="13"/>
  <c r="K1501" i="13"/>
  <c r="I1501" i="13"/>
  <c r="G1501" i="13"/>
  <c r="E1501" i="13"/>
  <c r="M1500" i="13"/>
  <c r="K1500" i="13"/>
  <c r="I1500" i="13"/>
  <c r="G1500" i="13"/>
  <c r="E1500" i="13"/>
  <c r="M1499" i="13"/>
  <c r="K1499" i="13"/>
  <c r="I1499" i="13"/>
  <c r="G1499" i="13"/>
  <c r="E1499" i="13"/>
  <c r="M1498" i="13"/>
  <c r="K1498" i="13"/>
  <c r="I1498" i="13"/>
  <c r="G1498" i="13"/>
  <c r="E1498" i="13"/>
  <c r="M1497" i="13"/>
  <c r="K1497" i="13"/>
  <c r="I1497" i="13"/>
  <c r="G1497" i="13"/>
  <c r="E1497" i="13"/>
  <c r="M1496" i="13"/>
  <c r="K1496" i="13"/>
  <c r="I1496" i="13"/>
  <c r="G1496" i="13"/>
  <c r="E1496" i="13"/>
  <c r="M1495" i="13"/>
  <c r="K1495" i="13"/>
  <c r="I1495" i="13"/>
  <c r="G1495" i="13"/>
  <c r="E1495" i="13"/>
  <c r="M1494" i="13"/>
  <c r="K1494" i="13"/>
  <c r="I1494" i="13"/>
  <c r="G1494" i="13"/>
  <c r="E1494" i="13"/>
  <c r="M1493" i="13"/>
  <c r="K1493" i="13"/>
  <c r="I1493" i="13"/>
  <c r="G1493" i="13"/>
  <c r="E1493" i="13"/>
  <c r="M1492" i="13"/>
  <c r="K1492" i="13"/>
  <c r="I1492" i="13"/>
  <c r="G1492" i="13"/>
  <c r="E1492" i="13"/>
  <c r="M1491" i="13"/>
  <c r="K1491" i="13"/>
  <c r="I1491" i="13"/>
  <c r="G1491" i="13"/>
  <c r="E1491" i="13"/>
  <c r="M1490" i="13"/>
  <c r="K1490" i="13"/>
  <c r="I1490" i="13"/>
  <c r="G1490" i="13"/>
  <c r="E1490" i="13"/>
  <c r="M1489" i="13"/>
  <c r="K1489" i="13"/>
  <c r="I1489" i="13"/>
  <c r="G1489" i="13"/>
  <c r="E1489" i="13"/>
  <c r="M1488" i="13"/>
  <c r="K1488" i="13"/>
  <c r="I1488" i="13"/>
  <c r="G1488" i="13"/>
  <c r="E1488" i="13"/>
  <c r="M1487" i="13"/>
  <c r="K1487" i="13"/>
  <c r="I1487" i="13"/>
  <c r="G1487" i="13"/>
  <c r="E1487" i="13"/>
  <c r="M1486" i="13"/>
  <c r="K1486" i="13"/>
  <c r="I1486" i="13"/>
  <c r="G1486" i="13"/>
  <c r="E1486" i="13"/>
  <c r="M1485" i="13"/>
  <c r="K1485" i="13"/>
  <c r="I1485" i="13"/>
  <c r="G1485" i="13"/>
  <c r="E1485" i="13"/>
  <c r="M1484" i="13"/>
  <c r="K1484" i="13"/>
  <c r="I1484" i="13"/>
  <c r="G1484" i="13"/>
  <c r="E1484" i="13"/>
  <c r="M1483" i="13"/>
  <c r="K1483" i="13"/>
  <c r="I1483" i="13"/>
  <c r="G1483" i="13"/>
  <c r="E1483" i="13"/>
  <c r="M1482" i="13"/>
  <c r="K1482" i="13"/>
  <c r="I1482" i="13"/>
  <c r="G1482" i="13"/>
  <c r="E1482" i="13"/>
  <c r="M1481" i="13"/>
  <c r="K1481" i="13"/>
  <c r="I1481" i="13"/>
  <c r="G1481" i="13"/>
  <c r="E1481" i="13"/>
  <c r="M1480" i="13"/>
  <c r="K1480" i="13"/>
  <c r="I1480" i="13"/>
  <c r="G1480" i="13"/>
  <c r="E1480" i="13"/>
  <c r="M1479" i="13"/>
  <c r="K1479" i="13"/>
  <c r="I1479" i="13"/>
  <c r="G1479" i="13"/>
  <c r="E1479" i="13"/>
  <c r="M1478" i="13"/>
  <c r="K1478" i="13"/>
  <c r="I1478" i="13"/>
  <c r="G1478" i="13"/>
  <c r="E1478" i="13"/>
  <c r="M1477" i="13"/>
  <c r="K1477" i="13"/>
  <c r="I1477" i="13"/>
  <c r="G1477" i="13"/>
  <c r="E1477" i="13"/>
  <c r="M1476" i="13"/>
  <c r="K1476" i="13"/>
  <c r="I1476" i="13"/>
  <c r="G1476" i="13"/>
  <c r="E1476" i="13"/>
  <c r="M1475" i="13"/>
  <c r="K1475" i="13"/>
  <c r="I1475" i="13"/>
  <c r="G1475" i="13"/>
  <c r="E1475" i="13"/>
  <c r="M1474" i="13"/>
  <c r="K1474" i="13"/>
  <c r="I1474" i="13"/>
  <c r="G1474" i="13"/>
  <c r="E1474" i="13"/>
  <c r="M1473" i="13"/>
  <c r="K1473" i="13"/>
  <c r="I1473" i="13"/>
  <c r="G1473" i="13"/>
  <c r="E1473" i="13"/>
  <c r="M1472" i="13"/>
  <c r="K1472" i="13"/>
  <c r="I1472" i="13"/>
  <c r="G1472" i="13"/>
  <c r="E1472" i="13"/>
  <c r="M1471" i="13"/>
  <c r="K1471" i="13"/>
  <c r="I1471" i="13"/>
  <c r="G1471" i="13"/>
  <c r="E1471" i="13"/>
  <c r="M1470" i="13"/>
  <c r="K1470" i="13"/>
  <c r="I1470" i="13"/>
  <c r="G1470" i="13"/>
  <c r="E1470" i="13"/>
  <c r="M1469" i="13"/>
  <c r="K1469" i="13"/>
  <c r="I1469" i="13"/>
  <c r="G1469" i="13"/>
  <c r="E1469" i="13"/>
  <c r="M1468" i="13"/>
  <c r="K1468" i="13"/>
  <c r="I1468" i="13"/>
  <c r="G1468" i="13"/>
  <c r="E1468" i="13"/>
  <c r="M1467" i="13"/>
  <c r="K1467" i="13"/>
  <c r="I1467" i="13"/>
  <c r="G1467" i="13"/>
  <c r="E1467" i="13"/>
  <c r="M1466" i="13"/>
  <c r="K1466" i="13"/>
  <c r="I1466" i="13"/>
  <c r="G1466" i="13"/>
  <c r="E1466" i="13"/>
  <c r="M1465" i="13"/>
  <c r="K1465" i="13"/>
  <c r="I1465" i="13"/>
  <c r="G1465" i="13"/>
  <c r="E1465" i="13"/>
  <c r="M1464" i="13"/>
  <c r="K1464" i="13"/>
  <c r="I1464" i="13"/>
  <c r="G1464" i="13"/>
  <c r="E1464" i="13"/>
  <c r="M1463" i="13"/>
  <c r="K1463" i="13"/>
  <c r="I1463" i="13"/>
  <c r="G1463" i="13"/>
  <c r="E1463" i="13"/>
  <c r="M1462" i="13"/>
  <c r="K1462" i="13"/>
  <c r="I1462" i="13"/>
  <c r="G1462" i="13"/>
  <c r="E1462" i="13"/>
  <c r="M1461" i="13"/>
  <c r="K1461" i="13"/>
  <c r="I1461" i="13"/>
  <c r="G1461" i="13"/>
  <c r="E1461" i="13"/>
  <c r="M1460" i="13"/>
  <c r="K1460" i="13"/>
  <c r="I1460" i="13"/>
  <c r="G1460" i="13"/>
  <c r="E1460" i="13"/>
  <c r="M1459" i="13"/>
  <c r="K1459" i="13"/>
  <c r="I1459" i="13"/>
  <c r="G1459" i="13"/>
  <c r="E1459" i="13"/>
  <c r="M1458" i="13"/>
  <c r="K1458" i="13"/>
  <c r="I1458" i="13"/>
  <c r="G1458" i="13"/>
  <c r="E1458" i="13"/>
  <c r="M1457" i="13"/>
  <c r="K1457" i="13"/>
  <c r="I1457" i="13"/>
  <c r="G1457" i="13"/>
  <c r="E1457" i="13"/>
  <c r="M1456" i="13"/>
  <c r="K1456" i="13"/>
  <c r="I1456" i="13"/>
  <c r="G1456" i="13"/>
  <c r="E1456" i="13"/>
  <c r="M1455" i="13"/>
  <c r="K1455" i="13"/>
  <c r="I1455" i="13"/>
  <c r="G1455" i="13"/>
  <c r="E1455" i="13"/>
  <c r="M1454" i="13"/>
  <c r="K1454" i="13"/>
  <c r="I1454" i="13"/>
  <c r="G1454" i="13"/>
  <c r="E1454" i="13"/>
  <c r="M1453" i="13"/>
  <c r="K1453" i="13"/>
  <c r="I1453" i="13"/>
  <c r="G1453" i="13"/>
  <c r="E1453" i="13"/>
  <c r="M1452" i="13"/>
  <c r="K1452" i="13"/>
  <c r="I1452" i="13"/>
  <c r="G1452" i="13"/>
  <c r="E1452" i="13"/>
  <c r="M1451" i="13"/>
  <c r="K1451" i="13"/>
  <c r="I1451" i="13"/>
  <c r="G1451" i="13"/>
  <c r="E1451" i="13"/>
  <c r="M1450" i="13"/>
  <c r="K1450" i="13"/>
  <c r="I1450" i="13"/>
  <c r="G1450" i="13"/>
  <c r="E1450" i="13"/>
  <c r="M1449" i="13"/>
  <c r="K1449" i="13"/>
  <c r="I1449" i="13"/>
  <c r="G1449" i="13"/>
  <c r="E1449" i="13"/>
  <c r="M1448" i="13"/>
  <c r="K1448" i="13"/>
  <c r="I1448" i="13"/>
  <c r="G1448" i="13"/>
  <c r="E1448" i="13"/>
  <c r="M1447" i="13"/>
  <c r="K1447" i="13"/>
  <c r="I1447" i="13"/>
  <c r="G1447" i="13"/>
  <c r="E1447" i="13"/>
  <c r="M1446" i="13"/>
  <c r="K1446" i="13"/>
  <c r="I1446" i="13"/>
  <c r="G1446" i="13"/>
  <c r="E1446" i="13"/>
  <c r="M1445" i="13"/>
  <c r="K1445" i="13"/>
  <c r="I1445" i="13"/>
  <c r="G1445" i="13"/>
  <c r="E1445" i="13"/>
  <c r="M1444" i="13"/>
  <c r="K1444" i="13"/>
  <c r="I1444" i="13"/>
  <c r="G1444" i="13"/>
  <c r="E1444" i="13"/>
  <c r="M1443" i="13"/>
  <c r="K1443" i="13"/>
  <c r="I1443" i="13"/>
  <c r="G1443" i="13"/>
  <c r="E1443" i="13"/>
  <c r="M1442" i="13"/>
  <c r="K1442" i="13"/>
  <c r="I1442" i="13"/>
  <c r="G1442" i="13"/>
  <c r="E1442" i="13"/>
  <c r="M1441" i="13"/>
  <c r="K1441" i="13"/>
  <c r="I1441" i="13"/>
  <c r="G1441" i="13"/>
  <c r="E1441" i="13"/>
  <c r="M1440" i="13"/>
  <c r="K1440" i="13"/>
  <c r="I1440" i="13"/>
  <c r="G1440" i="13"/>
  <c r="E1440" i="13"/>
  <c r="M1439" i="13"/>
  <c r="K1439" i="13"/>
  <c r="I1439" i="13"/>
  <c r="G1439" i="13"/>
  <c r="E1439" i="13"/>
  <c r="M1438" i="13"/>
  <c r="K1438" i="13"/>
  <c r="I1438" i="13"/>
  <c r="G1438" i="13"/>
  <c r="E1438" i="13"/>
  <c r="M1437" i="13"/>
  <c r="K1437" i="13"/>
  <c r="I1437" i="13"/>
  <c r="G1437" i="13"/>
  <c r="E1437" i="13"/>
  <c r="M1436" i="13"/>
  <c r="K1436" i="13"/>
  <c r="I1436" i="13"/>
  <c r="G1436" i="13"/>
  <c r="E1436" i="13"/>
  <c r="M1435" i="13"/>
  <c r="K1435" i="13"/>
  <c r="I1435" i="13"/>
  <c r="G1435" i="13"/>
  <c r="E1435" i="13"/>
  <c r="M1434" i="13"/>
  <c r="K1434" i="13"/>
  <c r="I1434" i="13"/>
  <c r="G1434" i="13"/>
  <c r="E1434" i="13"/>
  <c r="M1433" i="13"/>
  <c r="K1433" i="13"/>
  <c r="I1433" i="13"/>
  <c r="G1433" i="13"/>
  <c r="E1433" i="13"/>
  <c r="M1432" i="13"/>
  <c r="K1432" i="13"/>
  <c r="I1432" i="13"/>
  <c r="G1432" i="13"/>
  <c r="E1432" i="13"/>
  <c r="M1431" i="13"/>
  <c r="K1431" i="13"/>
  <c r="I1431" i="13"/>
  <c r="G1431" i="13"/>
  <c r="E1431" i="13"/>
  <c r="M1430" i="13"/>
  <c r="K1430" i="13"/>
  <c r="I1430" i="13"/>
  <c r="G1430" i="13"/>
  <c r="E1430" i="13"/>
  <c r="M1429" i="13"/>
  <c r="K1429" i="13"/>
  <c r="I1429" i="13"/>
  <c r="G1429" i="13"/>
  <c r="E1429" i="13"/>
  <c r="M1428" i="13"/>
  <c r="K1428" i="13"/>
  <c r="I1428" i="13"/>
  <c r="G1428" i="13"/>
  <c r="E1428" i="13"/>
  <c r="M1427" i="13"/>
  <c r="K1427" i="13"/>
  <c r="I1427" i="13"/>
  <c r="G1427" i="13"/>
  <c r="E1427" i="13"/>
  <c r="M1426" i="13"/>
  <c r="K1426" i="13"/>
  <c r="I1426" i="13"/>
  <c r="G1426" i="13"/>
  <c r="E1426" i="13"/>
  <c r="M1425" i="13"/>
  <c r="K1425" i="13"/>
  <c r="I1425" i="13"/>
  <c r="G1425" i="13"/>
  <c r="E1425" i="13"/>
  <c r="M1424" i="13"/>
  <c r="K1424" i="13"/>
  <c r="I1424" i="13"/>
  <c r="G1424" i="13"/>
  <c r="E1424" i="13"/>
  <c r="M1423" i="13"/>
  <c r="K1423" i="13"/>
  <c r="I1423" i="13"/>
  <c r="G1423" i="13"/>
  <c r="E1423" i="13"/>
  <c r="M1422" i="13"/>
  <c r="K1422" i="13"/>
  <c r="I1422" i="13"/>
  <c r="G1422" i="13"/>
  <c r="E1422" i="13"/>
  <c r="M1421" i="13"/>
  <c r="K1421" i="13"/>
  <c r="I1421" i="13"/>
  <c r="G1421" i="13"/>
  <c r="E1421" i="13"/>
  <c r="M1420" i="13"/>
  <c r="K1420" i="13"/>
  <c r="I1420" i="13"/>
  <c r="G1420" i="13"/>
  <c r="E1420" i="13"/>
  <c r="M1419" i="13"/>
  <c r="K1419" i="13"/>
  <c r="I1419" i="13"/>
  <c r="G1419" i="13"/>
  <c r="E1419" i="13"/>
  <c r="M1418" i="13"/>
  <c r="K1418" i="13"/>
  <c r="I1418" i="13"/>
  <c r="G1418" i="13"/>
  <c r="E1418" i="13"/>
  <c r="M1417" i="13"/>
  <c r="K1417" i="13"/>
  <c r="I1417" i="13"/>
  <c r="G1417" i="13"/>
  <c r="E1417" i="13"/>
  <c r="M1416" i="13"/>
  <c r="K1416" i="13"/>
  <c r="I1416" i="13"/>
  <c r="G1416" i="13"/>
  <c r="E1416" i="13"/>
  <c r="M1415" i="13"/>
  <c r="K1415" i="13"/>
  <c r="I1415" i="13"/>
  <c r="G1415" i="13"/>
  <c r="E1415" i="13"/>
  <c r="M1414" i="13"/>
  <c r="K1414" i="13"/>
  <c r="I1414" i="13"/>
  <c r="G1414" i="13"/>
  <c r="E1414" i="13"/>
  <c r="M1413" i="13"/>
  <c r="K1413" i="13"/>
  <c r="I1413" i="13"/>
  <c r="G1413" i="13"/>
  <c r="E1413" i="13"/>
  <c r="M1412" i="13"/>
  <c r="K1412" i="13"/>
  <c r="I1412" i="13"/>
  <c r="G1412" i="13"/>
  <c r="E1412" i="13"/>
  <c r="M1411" i="13"/>
  <c r="K1411" i="13"/>
  <c r="I1411" i="13"/>
  <c r="G1411" i="13"/>
  <c r="E1411" i="13"/>
  <c r="M1410" i="13"/>
  <c r="K1410" i="13"/>
  <c r="I1410" i="13"/>
  <c r="G1410" i="13"/>
  <c r="E1410" i="13"/>
  <c r="M1409" i="13"/>
  <c r="K1409" i="13"/>
  <c r="I1409" i="13"/>
  <c r="G1409" i="13"/>
  <c r="E1409" i="13"/>
  <c r="M1408" i="13"/>
  <c r="K1408" i="13"/>
  <c r="I1408" i="13"/>
  <c r="G1408" i="13"/>
  <c r="E1408" i="13"/>
  <c r="M1407" i="13"/>
  <c r="K1407" i="13"/>
  <c r="I1407" i="13"/>
  <c r="G1407" i="13"/>
  <c r="E1407" i="13"/>
  <c r="M1406" i="13"/>
  <c r="K1406" i="13"/>
  <c r="I1406" i="13"/>
  <c r="G1406" i="13"/>
  <c r="E1406" i="13"/>
  <c r="M1405" i="13"/>
  <c r="K1405" i="13"/>
  <c r="I1405" i="13"/>
  <c r="G1405" i="13"/>
  <c r="E1405" i="13"/>
  <c r="M1404" i="13"/>
  <c r="K1404" i="13"/>
  <c r="I1404" i="13"/>
  <c r="G1404" i="13"/>
  <c r="E1404" i="13"/>
  <c r="M1403" i="13"/>
  <c r="K1403" i="13"/>
  <c r="I1403" i="13"/>
  <c r="G1403" i="13"/>
  <c r="E1403" i="13"/>
  <c r="M1402" i="13"/>
  <c r="K1402" i="13"/>
  <c r="I1402" i="13"/>
  <c r="G1402" i="13"/>
  <c r="E1402" i="13"/>
  <c r="M1401" i="13"/>
  <c r="K1401" i="13"/>
  <c r="I1401" i="13"/>
  <c r="G1401" i="13"/>
  <c r="E1401" i="13"/>
  <c r="M1400" i="13"/>
  <c r="K1400" i="13"/>
  <c r="I1400" i="13"/>
  <c r="G1400" i="13"/>
  <c r="E1400" i="13"/>
  <c r="M1399" i="13"/>
  <c r="K1399" i="13"/>
  <c r="I1399" i="13"/>
  <c r="G1399" i="13"/>
  <c r="E1399" i="13"/>
  <c r="M1398" i="13"/>
  <c r="K1398" i="13"/>
  <c r="I1398" i="13"/>
  <c r="G1398" i="13"/>
  <c r="E1398" i="13"/>
  <c r="M1397" i="13"/>
  <c r="K1397" i="13"/>
  <c r="I1397" i="13"/>
  <c r="G1397" i="13"/>
  <c r="E1397" i="13"/>
  <c r="M1396" i="13"/>
  <c r="K1396" i="13"/>
  <c r="I1396" i="13"/>
  <c r="G1396" i="13"/>
  <c r="E1396" i="13"/>
  <c r="M1395" i="13"/>
  <c r="K1395" i="13"/>
  <c r="I1395" i="13"/>
  <c r="G1395" i="13"/>
  <c r="E1395" i="13"/>
  <c r="M1394" i="13"/>
  <c r="K1394" i="13"/>
  <c r="I1394" i="13"/>
  <c r="G1394" i="13"/>
  <c r="E1394" i="13"/>
  <c r="M1393" i="13"/>
  <c r="K1393" i="13"/>
  <c r="I1393" i="13"/>
  <c r="G1393" i="13"/>
  <c r="E1393" i="13"/>
  <c r="M1392" i="13"/>
  <c r="K1392" i="13"/>
  <c r="I1392" i="13"/>
  <c r="G1392" i="13"/>
  <c r="E1392" i="13"/>
  <c r="M1391" i="13"/>
  <c r="K1391" i="13"/>
  <c r="I1391" i="13"/>
  <c r="G1391" i="13"/>
  <c r="E1391" i="13"/>
  <c r="M1390" i="13"/>
  <c r="K1390" i="13"/>
  <c r="I1390" i="13"/>
  <c r="G1390" i="13"/>
  <c r="E1390" i="13"/>
  <c r="M1389" i="13"/>
  <c r="K1389" i="13"/>
  <c r="I1389" i="13"/>
  <c r="G1389" i="13"/>
  <c r="E1389" i="13"/>
  <c r="M1388" i="13"/>
  <c r="K1388" i="13"/>
  <c r="I1388" i="13"/>
  <c r="G1388" i="13"/>
  <c r="E1388" i="13"/>
  <c r="M1387" i="13"/>
  <c r="K1387" i="13"/>
  <c r="I1387" i="13"/>
  <c r="G1387" i="13"/>
  <c r="E1387" i="13"/>
  <c r="M1386" i="13"/>
  <c r="K1386" i="13"/>
  <c r="I1386" i="13"/>
  <c r="G1386" i="13"/>
  <c r="E1386" i="13"/>
  <c r="M1385" i="13"/>
  <c r="K1385" i="13"/>
  <c r="I1385" i="13"/>
  <c r="G1385" i="13"/>
  <c r="E1385" i="13"/>
  <c r="M1384" i="13"/>
  <c r="K1384" i="13"/>
  <c r="I1384" i="13"/>
  <c r="G1384" i="13"/>
  <c r="E1384" i="13"/>
  <c r="M1383" i="13"/>
  <c r="K1383" i="13"/>
  <c r="I1383" i="13"/>
  <c r="G1383" i="13"/>
  <c r="E1383" i="13"/>
  <c r="M1382" i="13"/>
  <c r="K1382" i="13"/>
  <c r="I1382" i="13"/>
  <c r="G1382" i="13"/>
  <c r="E1382" i="13"/>
  <c r="M1381" i="13"/>
  <c r="K1381" i="13"/>
  <c r="I1381" i="13"/>
  <c r="G1381" i="13"/>
  <c r="E1381" i="13"/>
  <c r="M1380" i="13"/>
  <c r="K1380" i="13"/>
  <c r="I1380" i="13"/>
  <c r="G1380" i="13"/>
  <c r="E1380" i="13"/>
  <c r="M1379" i="13"/>
  <c r="K1379" i="13"/>
  <c r="I1379" i="13"/>
  <c r="G1379" i="13"/>
  <c r="E1379" i="13"/>
  <c r="M1378" i="13"/>
  <c r="K1378" i="13"/>
  <c r="I1378" i="13"/>
  <c r="G1378" i="13"/>
  <c r="E1378" i="13"/>
  <c r="M1377" i="13"/>
  <c r="K1377" i="13"/>
  <c r="I1377" i="13"/>
  <c r="G1377" i="13"/>
  <c r="E1377" i="13"/>
  <c r="M1376" i="13"/>
  <c r="K1376" i="13"/>
  <c r="I1376" i="13"/>
  <c r="G1376" i="13"/>
  <c r="E1376" i="13"/>
  <c r="M1375" i="13"/>
  <c r="K1375" i="13"/>
  <c r="I1375" i="13"/>
  <c r="G1375" i="13"/>
  <c r="E1375" i="13"/>
  <c r="M1374" i="13"/>
  <c r="K1374" i="13"/>
  <c r="I1374" i="13"/>
  <c r="G1374" i="13"/>
  <c r="E1374" i="13"/>
  <c r="M1373" i="13"/>
  <c r="K1373" i="13"/>
  <c r="I1373" i="13"/>
  <c r="G1373" i="13"/>
  <c r="E1373" i="13"/>
  <c r="M1372" i="13"/>
  <c r="K1372" i="13"/>
  <c r="I1372" i="13"/>
  <c r="G1372" i="13"/>
  <c r="E1372" i="13"/>
  <c r="M1371" i="13"/>
  <c r="K1371" i="13"/>
  <c r="I1371" i="13"/>
  <c r="G1371" i="13"/>
  <c r="E1371" i="13"/>
  <c r="M1370" i="13"/>
  <c r="K1370" i="13"/>
  <c r="I1370" i="13"/>
  <c r="G1370" i="13"/>
  <c r="E1370" i="13"/>
  <c r="M1369" i="13"/>
  <c r="K1369" i="13"/>
  <c r="I1369" i="13"/>
  <c r="G1369" i="13"/>
  <c r="E1369" i="13"/>
  <c r="M1368" i="13"/>
  <c r="K1368" i="13"/>
  <c r="I1368" i="13"/>
  <c r="G1368" i="13"/>
  <c r="E1368" i="13"/>
  <c r="M1367" i="13"/>
  <c r="K1367" i="13"/>
  <c r="I1367" i="13"/>
  <c r="G1367" i="13"/>
  <c r="E1367" i="13"/>
  <c r="M1366" i="13"/>
  <c r="K1366" i="13"/>
  <c r="I1366" i="13"/>
  <c r="G1366" i="13"/>
  <c r="E1366" i="13"/>
  <c r="M1365" i="13"/>
  <c r="K1365" i="13"/>
  <c r="I1365" i="13"/>
  <c r="G1365" i="13"/>
  <c r="E1365" i="13"/>
  <c r="M1364" i="13"/>
  <c r="K1364" i="13"/>
  <c r="I1364" i="13"/>
  <c r="G1364" i="13"/>
  <c r="E1364" i="13"/>
  <c r="M1363" i="13"/>
  <c r="K1363" i="13"/>
  <c r="I1363" i="13"/>
  <c r="G1363" i="13"/>
  <c r="E1363" i="13"/>
  <c r="M1362" i="13"/>
  <c r="K1362" i="13"/>
  <c r="I1362" i="13"/>
  <c r="G1362" i="13"/>
  <c r="E1362" i="13"/>
  <c r="M1361" i="13"/>
  <c r="K1361" i="13"/>
  <c r="I1361" i="13"/>
  <c r="G1361" i="13"/>
  <c r="E1361" i="13"/>
  <c r="M1360" i="13"/>
  <c r="K1360" i="13"/>
  <c r="I1360" i="13"/>
  <c r="G1360" i="13"/>
  <c r="E1360" i="13"/>
  <c r="M1359" i="13"/>
  <c r="K1359" i="13"/>
  <c r="I1359" i="13"/>
  <c r="G1359" i="13"/>
  <c r="E1359" i="13"/>
  <c r="M1358" i="13"/>
  <c r="K1358" i="13"/>
  <c r="I1358" i="13"/>
  <c r="G1358" i="13"/>
  <c r="E1358" i="13"/>
  <c r="M1357" i="13"/>
  <c r="K1357" i="13"/>
  <c r="I1357" i="13"/>
  <c r="G1357" i="13"/>
  <c r="E1357" i="13"/>
  <c r="M1356" i="13"/>
  <c r="K1356" i="13"/>
  <c r="I1356" i="13"/>
  <c r="G1356" i="13"/>
  <c r="E1356" i="13"/>
  <c r="M1355" i="13"/>
  <c r="K1355" i="13"/>
  <c r="I1355" i="13"/>
  <c r="G1355" i="13"/>
  <c r="E1355" i="13"/>
  <c r="M1354" i="13"/>
  <c r="K1354" i="13"/>
  <c r="I1354" i="13"/>
  <c r="G1354" i="13"/>
  <c r="E1354" i="13"/>
  <c r="M1353" i="13"/>
  <c r="K1353" i="13"/>
  <c r="I1353" i="13"/>
  <c r="G1353" i="13"/>
  <c r="E1353" i="13"/>
  <c r="M1352" i="13"/>
  <c r="K1352" i="13"/>
  <c r="I1352" i="13"/>
  <c r="G1352" i="13"/>
  <c r="E1352" i="13"/>
  <c r="M1351" i="13"/>
  <c r="K1351" i="13"/>
  <c r="I1351" i="13"/>
  <c r="G1351" i="13"/>
  <c r="E1351" i="13"/>
  <c r="M1350" i="13"/>
  <c r="K1350" i="13"/>
  <c r="I1350" i="13"/>
  <c r="G1350" i="13"/>
  <c r="E1350" i="13"/>
  <c r="M1349" i="13"/>
  <c r="K1349" i="13"/>
  <c r="I1349" i="13"/>
  <c r="G1349" i="13"/>
  <c r="E1349" i="13"/>
  <c r="M1348" i="13"/>
  <c r="K1348" i="13"/>
  <c r="I1348" i="13"/>
  <c r="G1348" i="13"/>
  <c r="E1348" i="13"/>
  <c r="M1347" i="13"/>
  <c r="K1347" i="13"/>
  <c r="I1347" i="13"/>
  <c r="G1347" i="13"/>
  <c r="E1347" i="13"/>
  <c r="M1346" i="13"/>
  <c r="K1346" i="13"/>
  <c r="I1346" i="13"/>
  <c r="G1346" i="13"/>
  <c r="E1346" i="13"/>
  <c r="M1345" i="13"/>
  <c r="K1345" i="13"/>
  <c r="I1345" i="13"/>
  <c r="G1345" i="13"/>
  <c r="E1345" i="13"/>
  <c r="M1344" i="13"/>
  <c r="K1344" i="13"/>
  <c r="I1344" i="13"/>
  <c r="G1344" i="13"/>
  <c r="E1344" i="13"/>
  <c r="M1343" i="13"/>
  <c r="K1343" i="13"/>
  <c r="I1343" i="13"/>
  <c r="G1343" i="13"/>
  <c r="E1343" i="13"/>
  <c r="M1342" i="13"/>
  <c r="K1342" i="13"/>
  <c r="I1342" i="13"/>
  <c r="G1342" i="13"/>
  <c r="E1342" i="13"/>
  <c r="M1341" i="13"/>
  <c r="K1341" i="13"/>
  <c r="I1341" i="13"/>
  <c r="G1341" i="13"/>
  <c r="E1341" i="13"/>
  <c r="M1340" i="13"/>
  <c r="K1340" i="13"/>
  <c r="I1340" i="13"/>
  <c r="G1340" i="13"/>
  <c r="E1340" i="13"/>
  <c r="M1339" i="13"/>
  <c r="K1339" i="13"/>
  <c r="I1339" i="13"/>
  <c r="G1339" i="13"/>
  <c r="E1339" i="13"/>
  <c r="M1338" i="13"/>
  <c r="K1338" i="13"/>
  <c r="I1338" i="13"/>
  <c r="G1338" i="13"/>
  <c r="E1338" i="13"/>
  <c r="M1337" i="13"/>
  <c r="K1337" i="13"/>
  <c r="I1337" i="13"/>
  <c r="G1337" i="13"/>
  <c r="E1337" i="13"/>
  <c r="M1336" i="13"/>
  <c r="K1336" i="13"/>
  <c r="I1336" i="13"/>
  <c r="G1336" i="13"/>
  <c r="E1336" i="13"/>
  <c r="M1335" i="13"/>
  <c r="K1335" i="13"/>
  <c r="I1335" i="13"/>
  <c r="G1335" i="13"/>
  <c r="E1335" i="13"/>
  <c r="M1334" i="13"/>
  <c r="K1334" i="13"/>
  <c r="I1334" i="13"/>
  <c r="G1334" i="13"/>
  <c r="E1334" i="13"/>
  <c r="M1333" i="13"/>
  <c r="K1333" i="13"/>
  <c r="I1333" i="13"/>
  <c r="G1333" i="13"/>
  <c r="E1333" i="13"/>
  <c r="M1332" i="13"/>
  <c r="K1332" i="13"/>
  <c r="I1332" i="13"/>
  <c r="G1332" i="13"/>
  <c r="E1332" i="13"/>
  <c r="M1331" i="13"/>
  <c r="K1331" i="13"/>
  <c r="I1331" i="13"/>
  <c r="G1331" i="13"/>
  <c r="E1331" i="13"/>
  <c r="M1330" i="13"/>
  <c r="K1330" i="13"/>
  <c r="I1330" i="13"/>
  <c r="G1330" i="13"/>
  <c r="E1330" i="13"/>
  <c r="M1329" i="13"/>
  <c r="K1329" i="13"/>
  <c r="I1329" i="13"/>
  <c r="G1329" i="13"/>
  <c r="E1329" i="13"/>
  <c r="M1328" i="13"/>
  <c r="K1328" i="13"/>
  <c r="I1328" i="13"/>
  <c r="G1328" i="13"/>
  <c r="E1328" i="13"/>
  <c r="M1327" i="13"/>
  <c r="K1327" i="13"/>
  <c r="I1327" i="13"/>
  <c r="G1327" i="13"/>
  <c r="E1327" i="13"/>
  <c r="M1326" i="13"/>
  <c r="K1326" i="13"/>
  <c r="I1326" i="13"/>
  <c r="G1326" i="13"/>
  <c r="E1326" i="13"/>
  <c r="M1325" i="13"/>
  <c r="K1325" i="13"/>
  <c r="I1325" i="13"/>
  <c r="G1325" i="13"/>
  <c r="E1325" i="13"/>
  <c r="M1324" i="13"/>
  <c r="K1324" i="13"/>
  <c r="I1324" i="13"/>
  <c r="G1324" i="13"/>
  <c r="E1324" i="13"/>
  <c r="M1323" i="13"/>
  <c r="K1323" i="13"/>
  <c r="I1323" i="13"/>
  <c r="G1323" i="13"/>
  <c r="E1323" i="13"/>
  <c r="M1322" i="13"/>
  <c r="K1322" i="13"/>
  <c r="I1322" i="13"/>
  <c r="G1322" i="13"/>
  <c r="E1322" i="13"/>
  <c r="M1321" i="13"/>
  <c r="K1321" i="13"/>
  <c r="I1321" i="13"/>
  <c r="G1321" i="13"/>
  <c r="E1321" i="13"/>
  <c r="M1320" i="13"/>
  <c r="K1320" i="13"/>
  <c r="I1320" i="13"/>
  <c r="G1320" i="13"/>
  <c r="E1320" i="13"/>
  <c r="M1319" i="13"/>
  <c r="K1319" i="13"/>
  <c r="I1319" i="13"/>
  <c r="G1319" i="13"/>
  <c r="E1319" i="13"/>
  <c r="M1318" i="13"/>
  <c r="K1318" i="13"/>
  <c r="I1318" i="13"/>
  <c r="G1318" i="13"/>
  <c r="E1318" i="13"/>
  <c r="M1317" i="13"/>
  <c r="K1317" i="13"/>
  <c r="I1317" i="13"/>
  <c r="G1317" i="13"/>
  <c r="E1317" i="13"/>
  <c r="M1316" i="13"/>
  <c r="K1316" i="13"/>
  <c r="I1316" i="13"/>
  <c r="G1316" i="13"/>
  <c r="E1316" i="13"/>
  <c r="M1315" i="13"/>
  <c r="K1315" i="13"/>
  <c r="I1315" i="13"/>
  <c r="G1315" i="13"/>
  <c r="E1315" i="13"/>
  <c r="M1314" i="13"/>
  <c r="K1314" i="13"/>
  <c r="I1314" i="13"/>
  <c r="G1314" i="13"/>
  <c r="E1314" i="13"/>
  <c r="M1313" i="13"/>
  <c r="K1313" i="13"/>
  <c r="I1313" i="13"/>
  <c r="G1313" i="13"/>
  <c r="E1313" i="13"/>
  <c r="M1312" i="13"/>
  <c r="K1312" i="13"/>
  <c r="I1312" i="13"/>
  <c r="G1312" i="13"/>
  <c r="E1312" i="13"/>
  <c r="M1311" i="13"/>
  <c r="K1311" i="13"/>
  <c r="I1311" i="13"/>
  <c r="G1311" i="13"/>
  <c r="E1311" i="13"/>
  <c r="M1310" i="13"/>
  <c r="K1310" i="13"/>
  <c r="I1310" i="13"/>
  <c r="G1310" i="13"/>
  <c r="E1310" i="13"/>
  <c r="M1309" i="13"/>
  <c r="K1309" i="13"/>
  <c r="I1309" i="13"/>
  <c r="G1309" i="13"/>
  <c r="E1309" i="13"/>
  <c r="M1308" i="13"/>
  <c r="K1308" i="13"/>
  <c r="I1308" i="13"/>
  <c r="G1308" i="13"/>
  <c r="E1308" i="13"/>
  <c r="M1307" i="13"/>
  <c r="K1307" i="13"/>
  <c r="I1307" i="13"/>
  <c r="G1307" i="13"/>
  <c r="E1307" i="13"/>
  <c r="M1306" i="13"/>
  <c r="K1306" i="13"/>
  <c r="I1306" i="13"/>
  <c r="G1306" i="13"/>
  <c r="E1306" i="13"/>
  <c r="M1305" i="13"/>
  <c r="K1305" i="13"/>
  <c r="I1305" i="13"/>
  <c r="G1305" i="13"/>
  <c r="E1305" i="13"/>
  <c r="M1304" i="13"/>
  <c r="K1304" i="13"/>
  <c r="I1304" i="13"/>
  <c r="G1304" i="13"/>
  <c r="E1304" i="13"/>
  <c r="M1303" i="13"/>
  <c r="K1303" i="13"/>
  <c r="I1303" i="13"/>
  <c r="G1303" i="13"/>
  <c r="E1303" i="13"/>
  <c r="M1302" i="13"/>
  <c r="K1302" i="13"/>
  <c r="I1302" i="13"/>
  <c r="G1302" i="13"/>
  <c r="E1302" i="13"/>
  <c r="M1301" i="13"/>
  <c r="K1301" i="13"/>
  <c r="I1301" i="13"/>
  <c r="G1301" i="13"/>
  <c r="E1301" i="13"/>
  <c r="M1300" i="13"/>
  <c r="K1300" i="13"/>
  <c r="I1300" i="13"/>
  <c r="G1300" i="13"/>
  <c r="E1300" i="13"/>
  <c r="M1299" i="13"/>
  <c r="K1299" i="13"/>
  <c r="I1299" i="13"/>
  <c r="G1299" i="13"/>
  <c r="E1299" i="13"/>
  <c r="M1298" i="13"/>
  <c r="K1298" i="13"/>
  <c r="I1298" i="13"/>
  <c r="G1298" i="13"/>
  <c r="E1298" i="13"/>
  <c r="M1297" i="13"/>
  <c r="K1297" i="13"/>
  <c r="I1297" i="13"/>
  <c r="G1297" i="13"/>
  <c r="E1297" i="13"/>
  <c r="M1296" i="13"/>
  <c r="K1296" i="13"/>
  <c r="I1296" i="13"/>
  <c r="G1296" i="13"/>
  <c r="E1296" i="13"/>
  <c r="M1295" i="13"/>
  <c r="K1295" i="13"/>
  <c r="I1295" i="13"/>
  <c r="G1295" i="13"/>
  <c r="E1295" i="13"/>
  <c r="M1294" i="13"/>
  <c r="K1294" i="13"/>
  <c r="I1294" i="13"/>
  <c r="G1294" i="13"/>
  <c r="E1294" i="13"/>
  <c r="M1293" i="13"/>
  <c r="K1293" i="13"/>
  <c r="I1293" i="13"/>
  <c r="G1293" i="13"/>
  <c r="E1293" i="13"/>
  <c r="M1292" i="13"/>
  <c r="K1292" i="13"/>
  <c r="I1292" i="13"/>
  <c r="G1292" i="13"/>
  <c r="E1292" i="13"/>
  <c r="M1291" i="13"/>
  <c r="K1291" i="13"/>
  <c r="I1291" i="13"/>
  <c r="G1291" i="13"/>
  <c r="E1291" i="13"/>
  <c r="M1290" i="13"/>
  <c r="K1290" i="13"/>
  <c r="I1290" i="13"/>
  <c r="G1290" i="13"/>
  <c r="E1290" i="13"/>
  <c r="M1289" i="13"/>
  <c r="K1289" i="13"/>
  <c r="I1289" i="13"/>
  <c r="G1289" i="13"/>
  <c r="E1289" i="13"/>
  <c r="M1288" i="13"/>
  <c r="K1288" i="13"/>
  <c r="I1288" i="13"/>
  <c r="G1288" i="13"/>
  <c r="E1288" i="13"/>
  <c r="M1287" i="13"/>
  <c r="K1287" i="13"/>
  <c r="I1287" i="13"/>
  <c r="G1287" i="13"/>
  <c r="E1287" i="13"/>
  <c r="M1286" i="13"/>
  <c r="K1286" i="13"/>
  <c r="I1286" i="13"/>
  <c r="G1286" i="13"/>
  <c r="E1286" i="13"/>
  <c r="M1285" i="13"/>
  <c r="K1285" i="13"/>
  <c r="I1285" i="13"/>
  <c r="G1285" i="13"/>
  <c r="E1285" i="13"/>
  <c r="M1284" i="13"/>
  <c r="K1284" i="13"/>
  <c r="I1284" i="13"/>
  <c r="G1284" i="13"/>
  <c r="E1284" i="13"/>
  <c r="M1283" i="13"/>
  <c r="K1283" i="13"/>
  <c r="I1283" i="13"/>
  <c r="G1283" i="13"/>
  <c r="E1283" i="13"/>
  <c r="M1282" i="13"/>
  <c r="K1282" i="13"/>
  <c r="I1282" i="13"/>
  <c r="G1282" i="13"/>
  <c r="E1282" i="13"/>
  <c r="M1281" i="13"/>
  <c r="K1281" i="13"/>
  <c r="I1281" i="13"/>
  <c r="G1281" i="13"/>
  <c r="E1281" i="13"/>
  <c r="M1280" i="13"/>
  <c r="K1280" i="13"/>
  <c r="I1280" i="13"/>
  <c r="G1280" i="13"/>
  <c r="E1280" i="13"/>
  <c r="M1279" i="13"/>
  <c r="K1279" i="13"/>
  <c r="I1279" i="13"/>
  <c r="G1279" i="13"/>
  <c r="E1279" i="13"/>
  <c r="M1278" i="13"/>
  <c r="K1278" i="13"/>
  <c r="I1278" i="13"/>
  <c r="G1278" i="13"/>
  <c r="E1278" i="13"/>
  <c r="M1277" i="13"/>
  <c r="K1277" i="13"/>
  <c r="I1277" i="13"/>
  <c r="G1277" i="13"/>
  <c r="E1277" i="13"/>
  <c r="M1276" i="13"/>
  <c r="K1276" i="13"/>
  <c r="I1276" i="13"/>
  <c r="G1276" i="13"/>
  <c r="E1276" i="13"/>
  <c r="M1275" i="13"/>
  <c r="K1275" i="13"/>
  <c r="I1275" i="13"/>
  <c r="G1275" i="13"/>
  <c r="E1275" i="13"/>
  <c r="M1274" i="13"/>
  <c r="K1274" i="13"/>
  <c r="I1274" i="13"/>
  <c r="G1274" i="13"/>
  <c r="E1274" i="13"/>
  <c r="M1273" i="13"/>
  <c r="K1273" i="13"/>
  <c r="I1273" i="13"/>
  <c r="G1273" i="13"/>
  <c r="E1273" i="13"/>
  <c r="M1272" i="13"/>
  <c r="K1272" i="13"/>
  <c r="I1272" i="13"/>
  <c r="G1272" i="13"/>
  <c r="E1272" i="13"/>
  <c r="M1271" i="13"/>
  <c r="K1271" i="13"/>
  <c r="I1271" i="13"/>
  <c r="G1271" i="13"/>
  <c r="E1271" i="13"/>
  <c r="M1270" i="13"/>
  <c r="K1270" i="13"/>
  <c r="I1270" i="13"/>
  <c r="G1270" i="13"/>
  <c r="E1270" i="13"/>
  <c r="M1269" i="13"/>
  <c r="K1269" i="13"/>
  <c r="I1269" i="13"/>
  <c r="G1269" i="13"/>
  <c r="E1269" i="13"/>
  <c r="M1268" i="13"/>
  <c r="K1268" i="13"/>
  <c r="I1268" i="13"/>
  <c r="G1268" i="13"/>
  <c r="E1268" i="13"/>
  <c r="M1267" i="13"/>
  <c r="K1267" i="13"/>
  <c r="I1267" i="13"/>
  <c r="G1267" i="13"/>
  <c r="E1267" i="13"/>
  <c r="M1266" i="13"/>
  <c r="K1266" i="13"/>
  <c r="I1266" i="13"/>
  <c r="G1266" i="13"/>
  <c r="E1266" i="13"/>
  <c r="M1265" i="13"/>
  <c r="K1265" i="13"/>
  <c r="I1265" i="13"/>
  <c r="G1265" i="13"/>
  <c r="E1265" i="13"/>
  <c r="M1264" i="13"/>
  <c r="K1264" i="13"/>
  <c r="I1264" i="13"/>
  <c r="G1264" i="13"/>
  <c r="E1264" i="13"/>
  <c r="M1263" i="13"/>
  <c r="K1263" i="13"/>
  <c r="I1263" i="13"/>
  <c r="G1263" i="13"/>
  <c r="E1263" i="13"/>
  <c r="M1262" i="13"/>
  <c r="K1262" i="13"/>
  <c r="I1262" i="13"/>
  <c r="G1262" i="13"/>
  <c r="E1262" i="13"/>
  <c r="M1261" i="13"/>
  <c r="K1261" i="13"/>
  <c r="I1261" i="13"/>
  <c r="G1261" i="13"/>
  <c r="E1261" i="13"/>
  <c r="M1260" i="13"/>
  <c r="K1260" i="13"/>
  <c r="I1260" i="13"/>
  <c r="G1260" i="13"/>
  <c r="E1260" i="13"/>
  <c r="M1259" i="13"/>
  <c r="K1259" i="13"/>
  <c r="I1259" i="13"/>
  <c r="G1259" i="13"/>
  <c r="E1259" i="13"/>
  <c r="M1258" i="13"/>
  <c r="K1258" i="13"/>
  <c r="I1258" i="13"/>
  <c r="G1258" i="13"/>
  <c r="E1258" i="13"/>
  <c r="M1257" i="13"/>
  <c r="K1257" i="13"/>
  <c r="I1257" i="13"/>
  <c r="G1257" i="13"/>
  <c r="E1257" i="13"/>
  <c r="M1256" i="13"/>
  <c r="K1256" i="13"/>
  <c r="I1256" i="13"/>
  <c r="G1256" i="13"/>
  <c r="E1256" i="13"/>
  <c r="M1255" i="13"/>
  <c r="K1255" i="13"/>
  <c r="I1255" i="13"/>
  <c r="G1255" i="13"/>
  <c r="E1255" i="13"/>
  <c r="M1254" i="13"/>
  <c r="K1254" i="13"/>
  <c r="I1254" i="13"/>
  <c r="G1254" i="13"/>
  <c r="E1254" i="13"/>
  <c r="M1253" i="13"/>
  <c r="K1253" i="13"/>
  <c r="I1253" i="13"/>
  <c r="G1253" i="13"/>
  <c r="E1253" i="13"/>
  <c r="M1252" i="13"/>
  <c r="K1252" i="13"/>
  <c r="I1252" i="13"/>
  <c r="G1252" i="13"/>
  <c r="E1252" i="13"/>
  <c r="M1251" i="13"/>
  <c r="K1251" i="13"/>
  <c r="I1251" i="13"/>
  <c r="G1251" i="13"/>
  <c r="E1251" i="13"/>
  <c r="M1250" i="13"/>
  <c r="K1250" i="13"/>
  <c r="I1250" i="13"/>
  <c r="G1250" i="13"/>
  <c r="E1250" i="13"/>
  <c r="M1249" i="13"/>
  <c r="K1249" i="13"/>
  <c r="I1249" i="13"/>
  <c r="G1249" i="13"/>
  <c r="E1249" i="13"/>
  <c r="M1248" i="13"/>
  <c r="K1248" i="13"/>
  <c r="I1248" i="13"/>
  <c r="G1248" i="13"/>
  <c r="E1248" i="13"/>
  <c r="M1247" i="13"/>
  <c r="K1247" i="13"/>
  <c r="I1247" i="13"/>
  <c r="G1247" i="13"/>
  <c r="E1247" i="13"/>
  <c r="M1246" i="13"/>
  <c r="K1246" i="13"/>
  <c r="I1246" i="13"/>
  <c r="G1246" i="13"/>
  <c r="E1246" i="13"/>
  <c r="M1245" i="13"/>
  <c r="K1245" i="13"/>
  <c r="I1245" i="13"/>
  <c r="G1245" i="13"/>
  <c r="E1245" i="13"/>
  <c r="M1244" i="13"/>
  <c r="K1244" i="13"/>
  <c r="I1244" i="13"/>
  <c r="G1244" i="13"/>
  <c r="E1244" i="13"/>
  <c r="M1243" i="13"/>
  <c r="K1243" i="13"/>
  <c r="I1243" i="13"/>
  <c r="G1243" i="13"/>
  <c r="E1243" i="13"/>
  <c r="M1242" i="13"/>
  <c r="K1242" i="13"/>
  <c r="I1242" i="13"/>
  <c r="G1242" i="13"/>
  <c r="E1242" i="13"/>
  <c r="M1241" i="13"/>
  <c r="K1241" i="13"/>
  <c r="I1241" i="13"/>
  <c r="G1241" i="13"/>
  <c r="E1241" i="13"/>
  <c r="M1240" i="13"/>
  <c r="K1240" i="13"/>
  <c r="I1240" i="13"/>
  <c r="G1240" i="13"/>
  <c r="E1240" i="13"/>
  <c r="M1239" i="13"/>
  <c r="K1239" i="13"/>
  <c r="I1239" i="13"/>
  <c r="G1239" i="13"/>
  <c r="E1239" i="13"/>
  <c r="M1238" i="13"/>
  <c r="K1238" i="13"/>
  <c r="I1238" i="13"/>
  <c r="G1238" i="13"/>
  <c r="E1238" i="13"/>
  <c r="M1237" i="13"/>
  <c r="K1237" i="13"/>
  <c r="I1237" i="13"/>
  <c r="G1237" i="13"/>
  <c r="E1237" i="13"/>
  <c r="M1236" i="13"/>
  <c r="K1236" i="13"/>
  <c r="I1236" i="13"/>
  <c r="G1236" i="13"/>
  <c r="E1236" i="13"/>
  <c r="M1235" i="13"/>
  <c r="K1235" i="13"/>
  <c r="I1235" i="13"/>
  <c r="G1235" i="13"/>
  <c r="E1235" i="13"/>
  <c r="M1234" i="13"/>
  <c r="K1234" i="13"/>
  <c r="I1234" i="13"/>
  <c r="G1234" i="13"/>
  <c r="E1234" i="13"/>
  <c r="M1233" i="13"/>
  <c r="K1233" i="13"/>
  <c r="I1233" i="13"/>
  <c r="G1233" i="13"/>
  <c r="E1233" i="13"/>
  <c r="M1232" i="13"/>
  <c r="K1232" i="13"/>
  <c r="I1232" i="13"/>
  <c r="G1232" i="13"/>
  <c r="E1232" i="13"/>
  <c r="M1231" i="13"/>
  <c r="K1231" i="13"/>
  <c r="I1231" i="13"/>
  <c r="G1231" i="13"/>
  <c r="E1231" i="13"/>
  <c r="M1230" i="13"/>
  <c r="K1230" i="13"/>
  <c r="I1230" i="13"/>
  <c r="G1230" i="13"/>
  <c r="E1230" i="13"/>
  <c r="M1229" i="13"/>
  <c r="K1229" i="13"/>
  <c r="I1229" i="13"/>
  <c r="G1229" i="13"/>
  <c r="E1229" i="13"/>
  <c r="M1228" i="13"/>
  <c r="K1228" i="13"/>
  <c r="I1228" i="13"/>
  <c r="G1228" i="13"/>
  <c r="E1228" i="13"/>
  <c r="M1227" i="13"/>
  <c r="K1227" i="13"/>
  <c r="I1227" i="13"/>
  <c r="G1227" i="13"/>
  <c r="E1227" i="13"/>
  <c r="M1226" i="13"/>
  <c r="K1226" i="13"/>
  <c r="I1226" i="13"/>
  <c r="G1226" i="13"/>
  <c r="E1226" i="13"/>
  <c r="M1225" i="13"/>
  <c r="K1225" i="13"/>
  <c r="I1225" i="13"/>
  <c r="G1225" i="13"/>
  <c r="E1225" i="13"/>
  <c r="M1224" i="13"/>
  <c r="K1224" i="13"/>
  <c r="I1224" i="13"/>
  <c r="G1224" i="13"/>
  <c r="E1224" i="13"/>
  <c r="M1223" i="13"/>
  <c r="K1223" i="13"/>
  <c r="I1223" i="13"/>
  <c r="G1223" i="13"/>
  <c r="E1223" i="13"/>
  <c r="M1222" i="13"/>
  <c r="K1222" i="13"/>
  <c r="I1222" i="13"/>
  <c r="G1222" i="13"/>
  <c r="E1222" i="13"/>
  <c r="M1221" i="13"/>
  <c r="K1221" i="13"/>
  <c r="I1221" i="13"/>
  <c r="G1221" i="13"/>
  <c r="E1221" i="13"/>
  <c r="M1220" i="13"/>
  <c r="K1220" i="13"/>
  <c r="I1220" i="13"/>
  <c r="G1220" i="13"/>
  <c r="E1220" i="13"/>
  <c r="M1219" i="13"/>
  <c r="K1219" i="13"/>
  <c r="I1219" i="13"/>
  <c r="G1219" i="13"/>
  <c r="E1219" i="13"/>
  <c r="M1218" i="13"/>
  <c r="K1218" i="13"/>
  <c r="I1218" i="13"/>
  <c r="G1218" i="13"/>
  <c r="E1218" i="13"/>
  <c r="M1217" i="13"/>
  <c r="K1217" i="13"/>
  <c r="I1217" i="13"/>
  <c r="G1217" i="13"/>
  <c r="E1217" i="13"/>
  <c r="M1216" i="13"/>
  <c r="K1216" i="13"/>
  <c r="I1216" i="13"/>
  <c r="G1216" i="13"/>
  <c r="E1216" i="13"/>
  <c r="M1215" i="13"/>
  <c r="K1215" i="13"/>
  <c r="I1215" i="13"/>
  <c r="G1215" i="13"/>
  <c r="E1215" i="13"/>
  <c r="M1214" i="13"/>
  <c r="K1214" i="13"/>
  <c r="I1214" i="13"/>
  <c r="G1214" i="13"/>
  <c r="E1214" i="13"/>
  <c r="M1213" i="13"/>
  <c r="K1213" i="13"/>
  <c r="I1213" i="13"/>
  <c r="G1213" i="13"/>
  <c r="E1213" i="13"/>
  <c r="M1212" i="13"/>
  <c r="K1212" i="13"/>
  <c r="I1212" i="13"/>
  <c r="G1212" i="13"/>
  <c r="E1212" i="13"/>
  <c r="M1211" i="13"/>
  <c r="K1211" i="13"/>
  <c r="I1211" i="13"/>
  <c r="G1211" i="13"/>
  <c r="E1211" i="13"/>
  <c r="M1210" i="13"/>
  <c r="K1210" i="13"/>
  <c r="I1210" i="13"/>
  <c r="G1210" i="13"/>
  <c r="E1210" i="13"/>
  <c r="M1209" i="13"/>
  <c r="K1209" i="13"/>
  <c r="I1209" i="13"/>
  <c r="G1209" i="13"/>
  <c r="E1209" i="13"/>
  <c r="M1208" i="13"/>
  <c r="K1208" i="13"/>
  <c r="I1208" i="13"/>
  <c r="G1208" i="13"/>
  <c r="E1208" i="13"/>
  <c r="M1207" i="13"/>
  <c r="K1207" i="13"/>
  <c r="I1207" i="13"/>
  <c r="G1207" i="13"/>
  <c r="E1207" i="13"/>
  <c r="M1206" i="13"/>
  <c r="K1206" i="13"/>
  <c r="I1206" i="13"/>
  <c r="G1206" i="13"/>
  <c r="E1206" i="13"/>
  <c r="M1205" i="13"/>
  <c r="K1205" i="13"/>
  <c r="I1205" i="13"/>
  <c r="G1205" i="13"/>
  <c r="E1205" i="13"/>
  <c r="M1204" i="13"/>
  <c r="K1204" i="13"/>
  <c r="I1204" i="13"/>
  <c r="G1204" i="13"/>
  <c r="E1204" i="13"/>
  <c r="M1203" i="13"/>
  <c r="K1203" i="13"/>
  <c r="I1203" i="13"/>
  <c r="G1203" i="13"/>
  <c r="E1203" i="13"/>
  <c r="M1202" i="13"/>
  <c r="K1202" i="13"/>
  <c r="I1202" i="13"/>
  <c r="G1202" i="13"/>
  <c r="E1202" i="13"/>
  <c r="M1201" i="13"/>
  <c r="K1201" i="13"/>
  <c r="I1201" i="13"/>
  <c r="G1201" i="13"/>
  <c r="E1201" i="13"/>
  <c r="M1200" i="13"/>
  <c r="K1200" i="13"/>
  <c r="I1200" i="13"/>
  <c r="G1200" i="13"/>
  <c r="E1200" i="13"/>
  <c r="M1199" i="13"/>
  <c r="K1199" i="13"/>
  <c r="I1199" i="13"/>
  <c r="G1199" i="13"/>
  <c r="E1199" i="13"/>
  <c r="M1198" i="13"/>
  <c r="K1198" i="13"/>
  <c r="I1198" i="13"/>
  <c r="G1198" i="13"/>
  <c r="E1198" i="13"/>
  <c r="M1197" i="13"/>
  <c r="K1197" i="13"/>
  <c r="I1197" i="13"/>
  <c r="G1197" i="13"/>
  <c r="E1197" i="13"/>
  <c r="M1196" i="13"/>
  <c r="K1196" i="13"/>
  <c r="I1196" i="13"/>
  <c r="G1196" i="13"/>
  <c r="E1196" i="13"/>
  <c r="M1195" i="13"/>
  <c r="K1195" i="13"/>
  <c r="I1195" i="13"/>
  <c r="G1195" i="13"/>
  <c r="E1195" i="13"/>
  <c r="M1194" i="13"/>
  <c r="K1194" i="13"/>
  <c r="I1194" i="13"/>
  <c r="G1194" i="13"/>
  <c r="E1194" i="13"/>
  <c r="M1193" i="13"/>
  <c r="K1193" i="13"/>
  <c r="I1193" i="13"/>
  <c r="G1193" i="13"/>
  <c r="E1193" i="13"/>
  <c r="M1192" i="13"/>
  <c r="K1192" i="13"/>
  <c r="I1192" i="13"/>
  <c r="G1192" i="13"/>
  <c r="E1192" i="13"/>
  <c r="M1191" i="13"/>
  <c r="K1191" i="13"/>
  <c r="I1191" i="13"/>
  <c r="G1191" i="13"/>
  <c r="E1191" i="13"/>
  <c r="M1190" i="13"/>
  <c r="K1190" i="13"/>
  <c r="I1190" i="13"/>
  <c r="G1190" i="13"/>
  <c r="E1190" i="13"/>
  <c r="M1189" i="13"/>
  <c r="K1189" i="13"/>
  <c r="I1189" i="13"/>
  <c r="G1189" i="13"/>
  <c r="E1189" i="13"/>
  <c r="M1188" i="13"/>
  <c r="K1188" i="13"/>
  <c r="I1188" i="13"/>
  <c r="G1188" i="13"/>
  <c r="E1188" i="13"/>
  <c r="M1187" i="13"/>
  <c r="K1187" i="13"/>
  <c r="I1187" i="13"/>
  <c r="G1187" i="13"/>
  <c r="E1187" i="13"/>
  <c r="M1186" i="13"/>
  <c r="K1186" i="13"/>
  <c r="I1186" i="13"/>
  <c r="G1186" i="13"/>
  <c r="E1186" i="13"/>
  <c r="M1185" i="13"/>
  <c r="K1185" i="13"/>
  <c r="I1185" i="13"/>
  <c r="G1185" i="13"/>
  <c r="E1185" i="13"/>
  <c r="M1184" i="13"/>
  <c r="K1184" i="13"/>
  <c r="I1184" i="13"/>
  <c r="G1184" i="13"/>
  <c r="E1184" i="13"/>
  <c r="M1183" i="13"/>
  <c r="K1183" i="13"/>
  <c r="I1183" i="13"/>
  <c r="G1183" i="13"/>
  <c r="E1183" i="13"/>
  <c r="M1182" i="13"/>
  <c r="K1182" i="13"/>
  <c r="I1182" i="13"/>
  <c r="G1182" i="13"/>
  <c r="E1182" i="13"/>
  <c r="M1181" i="13"/>
  <c r="K1181" i="13"/>
  <c r="I1181" i="13"/>
  <c r="G1181" i="13"/>
  <c r="E1181" i="13"/>
  <c r="M1180" i="13"/>
  <c r="K1180" i="13"/>
  <c r="I1180" i="13"/>
  <c r="G1180" i="13"/>
  <c r="E1180" i="13"/>
  <c r="M1179" i="13"/>
  <c r="K1179" i="13"/>
  <c r="I1179" i="13"/>
  <c r="G1179" i="13"/>
  <c r="E1179" i="13"/>
  <c r="M1178" i="13"/>
  <c r="K1178" i="13"/>
  <c r="I1178" i="13"/>
  <c r="G1178" i="13"/>
  <c r="E1178" i="13"/>
  <c r="M1177" i="13"/>
  <c r="K1177" i="13"/>
  <c r="I1177" i="13"/>
  <c r="G1177" i="13"/>
  <c r="E1177" i="13"/>
  <c r="M1176" i="13"/>
  <c r="K1176" i="13"/>
  <c r="I1176" i="13"/>
  <c r="G1176" i="13"/>
  <c r="E1176" i="13"/>
  <c r="M1175" i="13"/>
  <c r="K1175" i="13"/>
  <c r="I1175" i="13"/>
  <c r="G1175" i="13"/>
  <c r="E1175" i="13"/>
  <c r="M1174" i="13"/>
  <c r="K1174" i="13"/>
  <c r="I1174" i="13"/>
  <c r="G1174" i="13"/>
  <c r="E1174" i="13"/>
  <c r="M1173" i="13"/>
  <c r="K1173" i="13"/>
  <c r="I1173" i="13"/>
  <c r="G1173" i="13"/>
  <c r="E1173" i="13"/>
  <c r="M1172" i="13"/>
  <c r="K1172" i="13"/>
  <c r="I1172" i="13"/>
  <c r="G1172" i="13"/>
  <c r="E1172" i="13"/>
  <c r="M1171" i="13"/>
  <c r="K1171" i="13"/>
  <c r="I1171" i="13"/>
  <c r="G1171" i="13"/>
  <c r="E1171" i="13"/>
  <c r="M1170" i="13"/>
  <c r="K1170" i="13"/>
  <c r="I1170" i="13"/>
  <c r="G1170" i="13"/>
  <c r="E1170" i="13"/>
  <c r="M1169" i="13"/>
  <c r="K1169" i="13"/>
  <c r="I1169" i="13"/>
  <c r="G1169" i="13"/>
  <c r="E1169" i="13"/>
  <c r="M1168" i="13"/>
  <c r="K1168" i="13"/>
  <c r="I1168" i="13"/>
  <c r="G1168" i="13"/>
  <c r="E1168" i="13"/>
  <c r="M1167" i="13"/>
  <c r="K1167" i="13"/>
  <c r="I1167" i="13"/>
  <c r="G1167" i="13"/>
  <c r="E1167" i="13"/>
  <c r="M1166" i="13"/>
  <c r="K1166" i="13"/>
  <c r="I1166" i="13"/>
  <c r="G1166" i="13"/>
  <c r="E1166" i="13"/>
  <c r="M1165" i="13"/>
  <c r="K1165" i="13"/>
  <c r="I1165" i="13"/>
  <c r="G1165" i="13"/>
  <c r="E1165" i="13"/>
  <c r="M1164" i="13"/>
  <c r="K1164" i="13"/>
  <c r="I1164" i="13"/>
  <c r="G1164" i="13"/>
  <c r="E1164" i="13"/>
  <c r="M1163" i="13"/>
  <c r="K1163" i="13"/>
  <c r="I1163" i="13"/>
  <c r="G1163" i="13"/>
  <c r="E1163" i="13"/>
  <c r="M1162" i="13"/>
  <c r="K1162" i="13"/>
  <c r="I1162" i="13"/>
  <c r="G1162" i="13"/>
  <c r="E1162" i="13"/>
  <c r="M1161" i="13"/>
  <c r="K1161" i="13"/>
  <c r="I1161" i="13"/>
  <c r="G1161" i="13"/>
  <c r="E1161" i="13"/>
  <c r="M1160" i="13"/>
  <c r="K1160" i="13"/>
  <c r="I1160" i="13"/>
  <c r="G1160" i="13"/>
  <c r="E1160" i="13"/>
  <c r="M1159" i="13"/>
  <c r="K1159" i="13"/>
  <c r="I1159" i="13"/>
  <c r="G1159" i="13"/>
  <c r="E1159" i="13"/>
  <c r="M1158" i="13"/>
  <c r="K1158" i="13"/>
  <c r="I1158" i="13"/>
  <c r="G1158" i="13"/>
  <c r="E1158" i="13"/>
  <c r="M1157" i="13"/>
  <c r="K1157" i="13"/>
  <c r="I1157" i="13"/>
  <c r="G1157" i="13"/>
  <c r="E1157" i="13"/>
  <c r="M1156" i="13"/>
  <c r="K1156" i="13"/>
  <c r="I1156" i="13"/>
  <c r="G1156" i="13"/>
  <c r="E1156" i="13"/>
  <c r="M1155" i="13"/>
  <c r="K1155" i="13"/>
  <c r="I1155" i="13"/>
  <c r="G1155" i="13"/>
  <c r="E1155" i="13"/>
  <c r="M1154" i="13"/>
  <c r="K1154" i="13"/>
  <c r="I1154" i="13"/>
  <c r="G1154" i="13"/>
  <c r="E1154" i="13"/>
  <c r="M1153" i="13"/>
  <c r="K1153" i="13"/>
  <c r="I1153" i="13"/>
  <c r="G1153" i="13"/>
  <c r="E1153" i="13"/>
  <c r="M1152" i="13"/>
  <c r="K1152" i="13"/>
  <c r="I1152" i="13"/>
  <c r="G1152" i="13"/>
  <c r="E1152" i="13"/>
  <c r="M1151" i="13"/>
  <c r="K1151" i="13"/>
  <c r="I1151" i="13"/>
  <c r="G1151" i="13"/>
  <c r="E1151" i="13"/>
  <c r="M1150" i="13"/>
  <c r="K1150" i="13"/>
  <c r="I1150" i="13"/>
  <c r="G1150" i="13"/>
  <c r="E1150" i="13"/>
  <c r="M1149" i="13"/>
  <c r="K1149" i="13"/>
  <c r="I1149" i="13"/>
  <c r="G1149" i="13"/>
  <c r="E1149" i="13"/>
  <c r="M1148" i="13"/>
  <c r="K1148" i="13"/>
  <c r="I1148" i="13"/>
  <c r="G1148" i="13"/>
  <c r="E1148" i="13"/>
  <c r="M1147" i="13"/>
  <c r="K1147" i="13"/>
  <c r="I1147" i="13"/>
  <c r="G1147" i="13"/>
  <c r="E1147" i="13"/>
  <c r="M1146" i="13"/>
  <c r="K1146" i="13"/>
  <c r="I1146" i="13"/>
  <c r="G1146" i="13"/>
  <c r="E1146" i="13"/>
  <c r="M1145" i="13"/>
  <c r="K1145" i="13"/>
  <c r="I1145" i="13"/>
  <c r="G1145" i="13"/>
  <c r="E1145" i="13"/>
  <c r="M1144" i="13"/>
  <c r="K1144" i="13"/>
  <c r="I1144" i="13"/>
  <c r="G1144" i="13"/>
  <c r="E1144" i="13"/>
  <c r="M1143" i="13"/>
  <c r="K1143" i="13"/>
  <c r="I1143" i="13"/>
  <c r="G1143" i="13"/>
  <c r="E1143" i="13"/>
  <c r="M1142" i="13"/>
  <c r="K1142" i="13"/>
  <c r="I1142" i="13"/>
  <c r="G1142" i="13"/>
  <c r="E1142" i="13"/>
  <c r="M1141" i="13"/>
  <c r="K1141" i="13"/>
  <c r="I1141" i="13"/>
  <c r="G1141" i="13"/>
  <c r="E1141" i="13"/>
  <c r="M1140" i="13"/>
  <c r="K1140" i="13"/>
  <c r="I1140" i="13"/>
  <c r="G1140" i="13"/>
  <c r="E1140" i="13"/>
  <c r="M1139" i="13"/>
  <c r="K1139" i="13"/>
  <c r="I1139" i="13"/>
  <c r="G1139" i="13"/>
  <c r="E1139" i="13"/>
  <c r="M1138" i="13"/>
  <c r="K1138" i="13"/>
  <c r="I1138" i="13"/>
  <c r="G1138" i="13"/>
  <c r="E1138" i="13"/>
  <c r="M1137" i="13"/>
  <c r="K1137" i="13"/>
  <c r="I1137" i="13"/>
  <c r="G1137" i="13"/>
  <c r="E1137" i="13"/>
  <c r="M1136" i="13"/>
  <c r="K1136" i="13"/>
  <c r="I1136" i="13"/>
  <c r="G1136" i="13"/>
  <c r="E1136" i="13"/>
  <c r="M1135" i="13"/>
  <c r="K1135" i="13"/>
  <c r="I1135" i="13"/>
  <c r="G1135" i="13"/>
  <c r="E1135" i="13"/>
  <c r="M1134" i="13"/>
  <c r="K1134" i="13"/>
  <c r="I1134" i="13"/>
  <c r="G1134" i="13"/>
  <c r="E1134" i="13"/>
  <c r="M1133" i="13"/>
  <c r="K1133" i="13"/>
  <c r="I1133" i="13"/>
  <c r="G1133" i="13"/>
  <c r="E1133" i="13"/>
  <c r="M1132" i="13"/>
  <c r="K1132" i="13"/>
  <c r="I1132" i="13"/>
  <c r="G1132" i="13"/>
  <c r="E1132" i="13"/>
  <c r="M1131" i="13"/>
  <c r="K1131" i="13"/>
  <c r="I1131" i="13"/>
  <c r="G1131" i="13"/>
  <c r="E1131" i="13"/>
  <c r="M1130" i="13"/>
  <c r="K1130" i="13"/>
  <c r="I1130" i="13"/>
  <c r="G1130" i="13"/>
  <c r="E1130" i="13"/>
  <c r="M1129" i="13"/>
  <c r="K1129" i="13"/>
  <c r="I1129" i="13"/>
  <c r="G1129" i="13"/>
  <c r="E1129" i="13"/>
  <c r="M1128" i="13"/>
  <c r="K1128" i="13"/>
  <c r="I1128" i="13"/>
  <c r="G1128" i="13"/>
  <c r="E1128" i="13"/>
  <c r="M1127" i="13"/>
  <c r="K1127" i="13"/>
  <c r="I1127" i="13"/>
  <c r="G1127" i="13"/>
  <c r="E1127" i="13"/>
  <c r="M1126" i="13"/>
  <c r="K1126" i="13"/>
  <c r="I1126" i="13"/>
  <c r="G1126" i="13"/>
  <c r="E1126" i="13"/>
  <c r="M1125" i="13"/>
  <c r="K1125" i="13"/>
  <c r="I1125" i="13"/>
  <c r="G1125" i="13"/>
  <c r="E1125" i="13"/>
  <c r="M1124" i="13"/>
  <c r="K1124" i="13"/>
  <c r="I1124" i="13"/>
  <c r="G1124" i="13"/>
  <c r="E1124" i="13"/>
  <c r="M1123" i="13"/>
  <c r="K1123" i="13"/>
  <c r="I1123" i="13"/>
  <c r="G1123" i="13"/>
  <c r="E1123" i="13"/>
  <c r="M1122" i="13"/>
  <c r="K1122" i="13"/>
  <c r="I1122" i="13"/>
  <c r="G1122" i="13"/>
  <c r="E1122" i="13"/>
  <c r="M1121" i="13"/>
  <c r="K1121" i="13"/>
  <c r="I1121" i="13"/>
  <c r="G1121" i="13"/>
  <c r="E1121" i="13"/>
  <c r="M1120" i="13"/>
  <c r="K1120" i="13"/>
  <c r="I1120" i="13"/>
  <c r="G1120" i="13"/>
  <c r="E1120" i="13"/>
  <c r="M1119" i="13"/>
  <c r="K1119" i="13"/>
  <c r="I1119" i="13"/>
  <c r="G1119" i="13"/>
  <c r="E1119" i="13"/>
  <c r="M1118" i="13"/>
  <c r="K1118" i="13"/>
  <c r="I1118" i="13"/>
  <c r="G1118" i="13"/>
  <c r="E1118" i="13"/>
  <c r="M1117" i="13"/>
  <c r="K1117" i="13"/>
  <c r="I1117" i="13"/>
  <c r="G1117" i="13"/>
  <c r="E1117" i="13"/>
  <c r="M1116" i="13"/>
  <c r="K1116" i="13"/>
  <c r="I1116" i="13"/>
  <c r="G1116" i="13"/>
  <c r="E1116" i="13"/>
  <c r="M1115" i="13"/>
  <c r="K1115" i="13"/>
  <c r="I1115" i="13"/>
  <c r="G1115" i="13"/>
  <c r="E1115" i="13"/>
  <c r="M1114" i="13"/>
  <c r="K1114" i="13"/>
  <c r="I1114" i="13"/>
  <c r="G1114" i="13"/>
  <c r="E1114" i="13"/>
  <c r="M1113" i="13"/>
  <c r="K1113" i="13"/>
  <c r="I1113" i="13"/>
  <c r="G1113" i="13"/>
  <c r="E1113" i="13"/>
  <c r="M1112" i="13"/>
  <c r="K1112" i="13"/>
  <c r="I1112" i="13"/>
  <c r="G1112" i="13"/>
  <c r="E1112" i="13"/>
  <c r="M1111" i="13"/>
  <c r="K1111" i="13"/>
  <c r="I1111" i="13"/>
  <c r="G1111" i="13"/>
  <c r="E1111" i="13"/>
  <c r="M1110" i="13"/>
  <c r="K1110" i="13"/>
  <c r="I1110" i="13"/>
  <c r="G1110" i="13"/>
  <c r="E1110" i="13"/>
  <c r="M1109" i="13"/>
  <c r="K1109" i="13"/>
  <c r="I1109" i="13"/>
  <c r="G1109" i="13"/>
  <c r="E1109" i="13"/>
  <c r="M1108" i="13"/>
  <c r="K1108" i="13"/>
  <c r="I1108" i="13"/>
  <c r="G1108" i="13"/>
  <c r="E1108" i="13"/>
  <c r="M1107" i="13"/>
  <c r="K1107" i="13"/>
  <c r="I1107" i="13"/>
  <c r="G1107" i="13"/>
  <c r="E1107" i="13"/>
  <c r="M1106" i="13"/>
  <c r="K1106" i="13"/>
  <c r="I1106" i="13"/>
  <c r="G1106" i="13"/>
  <c r="E1106" i="13"/>
  <c r="M1105" i="13"/>
  <c r="K1105" i="13"/>
  <c r="I1105" i="13"/>
  <c r="G1105" i="13"/>
  <c r="E1105" i="13"/>
  <c r="M1104" i="13"/>
  <c r="K1104" i="13"/>
  <c r="I1104" i="13"/>
  <c r="G1104" i="13"/>
  <c r="E1104" i="13"/>
  <c r="M1103" i="13"/>
  <c r="K1103" i="13"/>
  <c r="I1103" i="13"/>
  <c r="G1103" i="13"/>
  <c r="E1103" i="13"/>
  <c r="M1102" i="13"/>
  <c r="K1102" i="13"/>
  <c r="I1102" i="13"/>
  <c r="G1102" i="13"/>
  <c r="E1102" i="13"/>
  <c r="M1101" i="13"/>
  <c r="K1101" i="13"/>
  <c r="I1101" i="13"/>
  <c r="G1101" i="13"/>
  <c r="E1101" i="13"/>
  <c r="M1100" i="13"/>
  <c r="K1100" i="13"/>
  <c r="I1100" i="13"/>
  <c r="G1100" i="13"/>
  <c r="E1100" i="13"/>
  <c r="M1099" i="13"/>
  <c r="K1099" i="13"/>
  <c r="I1099" i="13"/>
  <c r="G1099" i="13"/>
  <c r="E1099" i="13"/>
  <c r="M1098" i="13"/>
  <c r="K1098" i="13"/>
  <c r="I1098" i="13"/>
  <c r="G1098" i="13"/>
  <c r="E1098" i="13"/>
  <c r="M1097" i="13"/>
  <c r="K1097" i="13"/>
  <c r="I1097" i="13"/>
  <c r="G1097" i="13"/>
  <c r="E1097" i="13"/>
  <c r="M1096" i="13"/>
  <c r="K1096" i="13"/>
  <c r="I1096" i="13"/>
  <c r="G1096" i="13"/>
  <c r="E1096" i="13"/>
  <c r="M1095" i="13"/>
  <c r="K1095" i="13"/>
  <c r="I1095" i="13"/>
  <c r="G1095" i="13"/>
  <c r="E1095" i="13"/>
  <c r="M1094" i="13"/>
  <c r="K1094" i="13"/>
  <c r="I1094" i="13"/>
  <c r="G1094" i="13"/>
  <c r="E1094" i="13"/>
  <c r="M1093" i="13"/>
  <c r="K1093" i="13"/>
  <c r="I1093" i="13"/>
  <c r="G1093" i="13"/>
  <c r="E1093" i="13"/>
  <c r="M1092" i="13"/>
  <c r="K1092" i="13"/>
  <c r="I1092" i="13"/>
  <c r="G1092" i="13"/>
  <c r="E1092" i="13"/>
  <c r="M1091" i="13"/>
  <c r="K1091" i="13"/>
  <c r="I1091" i="13"/>
  <c r="G1091" i="13"/>
  <c r="E1091" i="13"/>
  <c r="M1090" i="13"/>
  <c r="K1090" i="13"/>
  <c r="I1090" i="13"/>
  <c r="G1090" i="13"/>
  <c r="E1090" i="13"/>
  <c r="M1089" i="13"/>
  <c r="K1089" i="13"/>
  <c r="I1089" i="13"/>
  <c r="G1089" i="13"/>
  <c r="E1089" i="13"/>
  <c r="M1088" i="13"/>
  <c r="K1088" i="13"/>
  <c r="I1088" i="13"/>
  <c r="G1088" i="13"/>
  <c r="E1088" i="13"/>
  <c r="M1087" i="13"/>
  <c r="K1087" i="13"/>
  <c r="I1087" i="13"/>
  <c r="G1087" i="13"/>
  <c r="E1087" i="13"/>
  <c r="M1086" i="13"/>
  <c r="K1086" i="13"/>
  <c r="I1086" i="13"/>
  <c r="G1086" i="13"/>
  <c r="E1086" i="13"/>
  <c r="M1085" i="13"/>
  <c r="K1085" i="13"/>
  <c r="I1085" i="13"/>
  <c r="G1085" i="13"/>
  <c r="E1085" i="13"/>
  <c r="M1084" i="13"/>
  <c r="K1084" i="13"/>
  <c r="I1084" i="13"/>
  <c r="G1084" i="13"/>
  <c r="E1084" i="13"/>
  <c r="M1083" i="13"/>
  <c r="K1083" i="13"/>
  <c r="I1083" i="13"/>
  <c r="G1083" i="13"/>
  <c r="E1083" i="13"/>
  <c r="M1082" i="13"/>
  <c r="K1082" i="13"/>
  <c r="I1082" i="13"/>
  <c r="G1082" i="13"/>
  <c r="E1082" i="13"/>
  <c r="M1081" i="13"/>
  <c r="K1081" i="13"/>
  <c r="I1081" i="13"/>
  <c r="G1081" i="13"/>
  <c r="E1081" i="13"/>
  <c r="M1080" i="13"/>
  <c r="K1080" i="13"/>
  <c r="I1080" i="13"/>
  <c r="G1080" i="13"/>
  <c r="E1080" i="13"/>
  <c r="M1079" i="13"/>
  <c r="K1079" i="13"/>
  <c r="I1079" i="13"/>
  <c r="G1079" i="13"/>
  <c r="E1079" i="13"/>
  <c r="M1078" i="13"/>
  <c r="K1078" i="13"/>
  <c r="I1078" i="13"/>
  <c r="G1078" i="13"/>
  <c r="E1078" i="13"/>
  <c r="M1077" i="13"/>
  <c r="K1077" i="13"/>
  <c r="I1077" i="13"/>
  <c r="G1077" i="13"/>
  <c r="E1077" i="13"/>
  <c r="M1076" i="13"/>
  <c r="K1076" i="13"/>
  <c r="I1076" i="13"/>
  <c r="G1076" i="13"/>
  <c r="E1076" i="13"/>
  <c r="M1075" i="13"/>
  <c r="K1075" i="13"/>
  <c r="I1075" i="13"/>
  <c r="G1075" i="13"/>
  <c r="E1075" i="13"/>
  <c r="M1074" i="13"/>
  <c r="K1074" i="13"/>
  <c r="I1074" i="13"/>
  <c r="G1074" i="13"/>
  <c r="E1074" i="13"/>
  <c r="M1073" i="13"/>
  <c r="K1073" i="13"/>
  <c r="I1073" i="13"/>
  <c r="G1073" i="13"/>
  <c r="E1073" i="13"/>
  <c r="M1072" i="13"/>
  <c r="K1072" i="13"/>
  <c r="I1072" i="13"/>
  <c r="G1072" i="13"/>
  <c r="E1072" i="13"/>
  <c r="M1071" i="13"/>
  <c r="K1071" i="13"/>
  <c r="I1071" i="13"/>
  <c r="G1071" i="13"/>
  <c r="E1071" i="13"/>
  <c r="M1070" i="13"/>
  <c r="K1070" i="13"/>
  <c r="I1070" i="13"/>
  <c r="G1070" i="13"/>
  <c r="E1070" i="13"/>
  <c r="M1069" i="13"/>
  <c r="K1069" i="13"/>
  <c r="I1069" i="13"/>
  <c r="G1069" i="13"/>
  <c r="E1069" i="13"/>
  <c r="M1068" i="13"/>
  <c r="K1068" i="13"/>
  <c r="I1068" i="13"/>
  <c r="G1068" i="13"/>
  <c r="E1068" i="13"/>
  <c r="M1067" i="13"/>
  <c r="K1067" i="13"/>
  <c r="I1067" i="13"/>
  <c r="G1067" i="13"/>
  <c r="E1067" i="13"/>
  <c r="M1066" i="13"/>
  <c r="K1066" i="13"/>
  <c r="I1066" i="13"/>
  <c r="G1066" i="13"/>
  <c r="E1066" i="13"/>
  <c r="M1065" i="13"/>
  <c r="K1065" i="13"/>
  <c r="I1065" i="13"/>
  <c r="G1065" i="13"/>
  <c r="E1065" i="13"/>
  <c r="M1064" i="13"/>
  <c r="K1064" i="13"/>
  <c r="I1064" i="13"/>
  <c r="G1064" i="13"/>
  <c r="E1064" i="13"/>
  <c r="M1063" i="13"/>
  <c r="K1063" i="13"/>
  <c r="I1063" i="13"/>
  <c r="G1063" i="13"/>
  <c r="E1063" i="13"/>
  <c r="M1062" i="13"/>
  <c r="K1062" i="13"/>
  <c r="I1062" i="13"/>
  <c r="G1062" i="13"/>
  <c r="E1062" i="13"/>
  <c r="M1061" i="13"/>
  <c r="K1061" i="13"/>
  <c r="I1061" i="13"/>
  <c r="G1061" i="13"/>
  <c r="E1061" i="13"/>
  <c r="M1060" i="13"/>
  <c r="K1060" i="13"/>
  <c r="I1060" i="13"/>
  <c r="G1060" i="13"/>
  <c r="E1060" i="13"/>
  <c r="M1059" i="13"/>
  <c r="K1059" i="13"/>
  <c r="I1059" i="13"/>
  <c r="G1059" i="13"/>
  <c r="E1059" i="13"/>
  <c r="M1058" i="13"/>
  <c r="K1058" i="13"/>
  <c r="I1058" i="13"/>
  <c r="G1058" i="13"/>
  <c r="E1058" i="13"/>
  <c r="M1057" i="13"/>
  <c r="K1057" i="13"/>
  <c r="I1057" i="13"/>
  <c r="G1057" i="13"/>
  <c r="E1057" i="13"/>
  <c r="M1056" i="13"/>
  <c r="K1056" i="13"/>
  <c r="I1056" i="13"/>
  <c r="G1056" i="13"/>
  <c r="E1056" i="13"/>
  <c r="M1055" i="13"/>
  <c r="K1055" i="13"/>
  <c r="I1055" i="13"/>
  <c r="G1055" i="13"/>
  <c r="E1055" i="13"/>
  <c r="M1054" i="13"/>
  <c r="K1054" i="13"/>
  <c r="I1054" i="13"/>
  <c r="G1054" i="13"/>
  <c r="E1054" i="13"/>
  <c r="M1053" i="13"/>
  <c r="K1053" i="13"/>
  <c r="I1053" i="13"/>
  <c r="G1053" i="13"/>
  <c r="E1053" i="13"/>
  <c r="M1052" i="13"/>
  <c r="K1052" i="13"/>
  <c r="I1052" i="13"/>
  <c r="G1052" i="13"/>
  <c r="E1052" i="13"/>
  <c r="M1051" i="13"/>
  <c r="K1051" i="13"/>
  <c r="I1051" i="13"/>
  <c r="G1051" i="13"/>
  <c r="E1051" i="13"/>
  <c r="M1050" i="13"/>
  <c r="K1050" i="13"/>
  <c r="I1050" i="13"/>
  <c r="G1050" i="13"/>
  <c r="E1050" i="13"/>
  <c r="M1049" i="13"/>
  <c r="K1049" i="13"/>
  <c r="I1049" i="13"/>
  <c r="G1049" i="13"/>
  <c r="E1049" i="13"/>
  <c r="M1048" i="13"/>
  <c r="K1048" i="13"/>
  <c r="I1048" i="13"/>
  <c r="G1048" i="13"/>
  <c r="E1048" i="13"/>
  <c r="M1047" i="13"/>
  <c r="K1047" i="13"/>
  <c r="I1047" i="13"/>
  <c r="G1047" i="13"/>
  <c r="E1047" i="13"/>
  <c r="M1046" i="13"/>
  <c r="K1046" i="13"/>
  <c r="I1046" i="13"/>
  <c r="G1046" i="13"/>
  <c r="E1046" i="13"/>
  <c r="M1045" i="13"/>
  <c r="K1045" i="13"/>
  <c r="I1045" i="13"/>
  <c r="G1045" i="13"/>
  <c r="E1045" i="13"/>
  <c r="M1044" i="13"/>
  <c r="K1044" i="13"/>
  <c r="I1044" i="13"/>
  <c r="G1044" i="13"/>
  <c r="E1044" i="13"/>
  <c r="M1043" i="13"/>
  <c r="K1043" i="13"/>
  <c r="I1043" i="13"/>
  <c r="G1043" i="13"/>
  <c r="E1043" i="13"/>
  <c r="M1042" i="13"/>
  <c r="K1042" i="13"/>
  <c r="I1042" i="13"/>
  <c r="G1042" i="13"/>
  <c r="E1042" i="13"/>
  <c r="M1041" i="13"/>
  <c r="K1041" i="13"/>
  <c r="I1041" i="13"/>
  <c r="G1041" i="13"/>
  <c r="E1041" i="13"/>
  <c r="M1040" i="13"/>
  <c r="K1040" i="13"/>
  <c r="I1040" i="13"/>
  <c r="G1040" i="13"/>
  <c r="E1040" i="13"/>
  <c r="M1039" i="13"/>
  <c r="K1039" i="13"/>
  <c r="I1039" i="13"/>
  <c r="G1039" i="13"/>
  <c r="E1039" i="13"/>
  <c r="M1038" i="13"/>
  <c r="K1038" i="13"/>
  <c r="I1038" i="13"/>
  <c r="G1038" i="13"/>
  <c r="E1038" i="13"/>
  <c r="M1037" i="13"/>
  <c r="K1037" i="13"/>
  <c r="I1037" i="13"/>
  <c r="G1037" i="13"/>
  <c r="E1037" i="13"/>
  <c r="M1036" i="13"/>
  <c r="K1036" i="13"/>
  <c r="I1036" i="13"/>
  <c r="G1036" i="13"/>
  <c r="E1036" i="13"/>
  <c r="M1035" i="13"/>
  <c r="K1035" i="13"/>
  <c r="I1035" i="13"/>
  <c r="G1035" i="13"/>
  <c r="E1035" i="13"/>
  <c r="M1034" i="13"/>
  <c r="K1034" i="13"/>
  <c r="I1034" i="13"/>
  <c r="G1034" i="13"/>
  <c r="E1034" i="13"/>
  <c r="M1033" i="13"/>
  <c r="K1033" i="13"/>
  <c r="I1033" i="13"/>
  <c r="G1033" i="13"/>
  <c r="E1033" i="13"/>
  <c r="M1032" i="13"/>
  <c r="K1032" i="13"/>
  <c r="I1032" i="13"/>
  <c r="G1032" i="13"/>
  <c r="E1032" i="13"/>
  <c r="M1031" i="13"/>
  <c r="K1031" i="13"/>
  <c r="I1031" i="13"/>
  <c r="G1031" i="13"/>
  <c r="E1031" i="13"/>
  <c r="M1030" i="13"/>
  <c r="K1030" i="13"/>
  <c r="I1030" i="13"/>
  <c r="G1030" i="13"/>
  <c r="E1030" i="13"/>
  <c r="M1029" i="13"/>
  <c r="K1029" i="13"/>
  <c r="I1029" i="13"/>
  <c r="G1029" i="13"/>
  <c r="E1029" i="13"/>
  <c r="M1028" i="13"/>
  <c r="K1028" i="13"/>
  <c r="I1028" i="13"/>
  <c r="G1028" i="13"/>
  <c r="E1028" i="13"/>
  <c r="M1027" i="13"/>
  <c r="K1027" i="13"/>
  <c r="I1027" i="13"/>
  <c r="G1027" i="13"/>
  <c r="E1027" i="13"/>
  <c r="M1026" i="13"/>
  <c r="K1026" i="13"/>
  <c r="I1026" i="13"/>
  <c r="G1026" i="13"/>
  <c r="E1026" i="13"/>
  <c r="M1025" i="13"/>
  <c r="K1025" i="13"/>
  <c r="I1025" i="13"/>
  <c r="G1025" i="13"/>
  <c r="E1025" i="13"/>
  <c r="M1024" i="13"/>
  <c r="K1024" i="13"/>
  <c r="I1024" i="13"/>
  <c r="G1024" i="13"/>
  <c r="E1024" i="13"/>
  <c r="M1023" i="13"/>
  <c r="K1023" i="13"/>
  <c r="I1023" i="13"/>
  <c r="G1023" i="13"/>
  <c r="E1023" i="13"/>
  <c r="M1022" i="13"/>
  <c r="K1022" i="13"/>
  <c r="I1022" i="13"/>
  <c r="G1022" i="13"/>
  <c r="E1022" i="13"/>
  <c r="M1021" i="13"/>
  <c r="K1021" i="13"/>
  <c r="I1021" i="13"/>
  <c r="G1021" i="13"/>
  <c r="E1021" i="13"/>
  <c r="M1020" i="13"/>
  <c r="K1020" i="13"/>
  <c r="I1020" i="13"/>
  <c r="G1020" i="13"/>
  <c r="E1020" i="13"/>
  <c r="M1019" i="13"/>
  <c r="K1019" i="13"/>
  <c r="I1019" i="13"/>
  <c r="G1019" i="13"/>
  <c r="E1019" i="13"/>
  <c r="M1018" i="13"/>
  <c r="K1018" i="13"/>
  <c r="I1018" i="13"/>
  <c r="G1018" i="13"/>
  <c r="E1018" i="13"/>
  <c r="M1017" i="13"/>
  <c r="K1017" i="13"/>
  <c r="I1017" i="13"/>
  <c r="G1017" i="13"/>
  <c r="E1017" i="13"/>
  <c r="M1016" i="13"/>
  <c r="K1016" i="13"/>
  <c r="I1016" i="13"/>
  <c r="G1016" i="13"/>
  <c r="E1016" i="13"/>
  <c r="M1015" i="13"/>
  <c r="K1015" i="13"/>
  <c r="I1015" i="13"/>
  <c r="G1015" i="13"/>
  <c r="E1015" i="13"/>
  <c r="M1014" i="13"/>
  <c r="K1014" i="13"/>
  <c r="I1014" i="13"/>
  <c r="G1014" i="13"/>
  <c r="E1014" i="13"/>
  <c r="M1013" i="13"/>
  <c r="K1013" i="13"/>
  <c r="I1013" i="13"/>
  <c r="G1013" i="13"/>
  <c r="E1013" i="13"/>
  <c r="M1012" i="13"/>
  <c r="K1012" i="13"/>
  <c r="I1012" i="13"/>
  <c r="G1012" i="13"/>
  <c r="E1012" i="13"/>
  <c r="M1011" i="13"/>
  <c r="K1011" i="13"/>
  <c r="I1011" i="13"/>
  <c r="G1011" i="13"/>
  <c r="E1011" i="13"/>
  <c r="M1010" i="13"/>
  <c r="K1010" i="13"/>
  <c r="I1010" i="13"/>
  <c r="G1010" i="13"/>
  <c r="E1010" i="13"/>
  <c r="M1009" i="13"/>
  <c r="K1009" i="13"/>
  <c r="I1009" i="13"/>
  <c r="G1009" i="13"/>
  <c r="E1009" i="13"/>
  <c r="M1008" i="13"/>
  <c r="K1008" i="13"/>
  <c r="I1008" i="13"/>
  <c r="G1008" i="13"/>
  <c r="E1008" i="13"/>
  <c r="M1007" i="13"/>
  <c r="K1007" i="13"/>
  <c r="I1007" i="13"/>
  <c r="G1007" i="13"/>
  <c r="E1007" i="13"/>
  <c r="M1006" i="13"/>
  <c r="K1006" i="13"/>
  <c r="I1006" i="13"/>
  <c r="G1006" i="13"/>
  <c r="E1006" i="13"/>
  <c r="M1005" i="13"/>
  <c r="K1005" i="13"/>
  <c r="I1005" i="13"/>
  <c r="G1005" i="13"/>
  <c r="E1005" i="13"/>
  <c r="M1004" i="13"/>
  <c r="K1004" i="13"/>
  <c r="I1004" i="13"/>
  <c r="G1004" i="13"/>
  <c r="E1004" i="13"/>
  <c r="M1003" i="13"/>
  <c r="K1003" i="13"/>
  <c r="I1003" i="13"/>
  <c r="G1003" i="13"/>
  <c r="E1003" i="13"/>
  <c r="M1002" i="13"/>
  <c r="K1002" i="13"/>
  <c r="I1002" i="13"/>
  <c r="G1002" i="13"/>
  <c r="E1002" i="13"/>
  <c r="M1001" i="13"/>
  <c r="K1001" i="13"/>
  <c r="I1001" i="13"/>
  <c r="G1001" i="13"/>
  <c r="E1001" i="13"/>
  <c r="M1000" i="13"/>
  <c r="K1000" i="13"/>
  <c r="I1000" i="13"/>
  <c r="G1000" i="13"/>
  <c r="E1000" i="13"/>
  <c r="M999" i="13"/>
  <c r="K999" i="13"/>
  <c r="I999" i="13"/>
  <c r="G999" i="13"/>
  <c r="E999" i="13"/>
  <c r="M998" i="13"/>
  <c r="K998" i="13"/>
  <c r="I998" i="13"/>
  <c r="G998" i="13"/>
  <c r="E998" i="13"/>
  <c r="M997" i="13"/>
  <c r="K997" i="13"/>
  <c r="I997" i="13"/>
  <c r="G997" i="13"/>
  <c r="E997" i="13"/>
  <c r="M996" i="13"/>
  <c r="K996" i="13"/>
  <c r="I996" i="13"/>
  <c r="G996" i="13"/>
  <c r="E996" i="13"/>
  <c r="M995" i="13"/>
  <c r="K995" i="13"/>
  <c r="I995" i="13"/>
  <c r="G995" i="13"/>
  <c r="E995" i="13"/>
  <c r="M994" i="13"/>
  <c r="K994" i="13"/>
  <c r="I994" i="13"/>
  <c r="G994" i="13"/>
  <c r="E994" i="13"/>
  <c r="M993" i="13"/>
  <c r="K993" i="13"/>
  <c r="I993" i="13"/>
  <c r="G993" i="13"/>
  <c r="E993" i="13"/>
  <c r="M992" i="13"/>
  <c r="K992" i="13"/>
  <c r="I992" i="13"/>
  <c r="G992" i="13"/>
  <c r="E992" i="13"/>
  <c r="M991" i="13"/>
  <c r="K991" i="13"/>
  <c r="I991" i="13"/>
  <c r="G991" i="13"/>
  <c r="E991" i="13"/>
  <c r="M990" i="13"/>
  <c r="K990" i="13"/>
  <c r="I990" i="13"/>
  <c r="G990" i="13"/>
  <c r="E990" i="13"/>
  <c r="M989" i="13"/>
  <c r="K989" i="13"/>
  <c r="I989" i="13"/>
  <c r="G989" i="13"/>
  <c r="E989" i="13"/>
  <c r="M988" i="13"/>
  <c r="K988" i="13"/>
  <c r="I988" i="13"/>
  <c r="G988" i="13"/>
  <c r="E988" i="13"/>
  <c r="M987" i="13"/>
  <c r="K987" i="13"/>
  <c r="I987" i="13"/>
  <c r="G987" i="13"/>
  <c r="E987" i="13"/>
  <c r="M986" i="13"/>
  <c r="K986" i="13"/>
  <c r="I986" i="13"/>
  <c r="G986" i="13"/>
  <c r="E986" i="13"/>
  <c r="M985" i="13"/>
  <c r="K985" i="13"/>
  <c r="I985" i="13"/>
  <c r="G985" i="13"/>
  <c r="E985" i="13"/>
  <c r="M984" i="13"/>
  <c r="K984" i="13"/>
  <c r="I984" i="13"/>
  <c r="G984" i="13"/>
  <c r="E984" i="13"/>
  <c r="M983" i="13"/>
  <c r="K983" i="13"/>
  <c r="I983" i="13"/>
  <c r="G983" i="13"/>
  <c r="E983" i="13"/>
  <c r="M982" i="13"/>
  <c r="K982" i="13"/>
  <c r="I982" i="13"/>
  <c r="G982" i="13"/>
  <c r="E982" i="13"/>
  <c r="M981" i="13"/>
  <c r="K981" i="13"/>
  <c r="I981" i="13"/>
  <c r="G981" i="13"/>
  <c r="E981" i="13"/>
  <c r="M980" i="13"/>
  <c r="K980" i="13"/>
  <c r="I980" i="13"/>
  <c r="G980" i="13"/>
  <c r="E980" i="13"/>
  <c r="M979" i="13"/>
  <c r="K979" i="13"/>
  <c r="I979" i="13"/>
  <c r="G979" i="13"/>
  <c r="E979" i="13"/>
  <c r="M978" i="13"/>
  <c r="K978" i="13"/>
  <c r="I978" i="13"/>
  <c r="G978" i="13"/>
  <c r="E978" i="13"/>
  <c r="M977" i="13"/>
  <c r="K977" i="13"/>
  <c r="I977" i="13"/>
  <c r="G977" i="13"/>
  <c r="E977" i="13"/>
  <c r="M976" i="13"/>
  <c r="K976" i="13"/>
  <c r="I976" i="13"/>
  <c r="G976" i="13"/>
  <c r="E976" i="13"/>
  <c r="M975" i="13"/>
  <c r="K975" i="13"/>
  <c r="I975" i="13"/>
  <c r="G975" i="13"/>
  <c r="E975" i="13"/>
  <c r="M974" i="13"/>
  <c r="K974" i="13"/>
  <c r="I974" i="13"/>
  <c r="G974" i="13"/>
  <c r="E974" i="13"/>
  <c r="M973" i="13"/>
  <c r="K973" i="13"/>
  <c r="I973" i="13"/>
  <c r="G973" i="13"/>
  <c r="E973" i="13"/>
  <c r="M972" i="13"/>
  <c r="K972" i="13"/>
  <c r="I972" i="13"/>
  <c r="G972" i="13"/>
  <c r="E972" i="13"/>
  <c r="M971" i="13"/>
  <c r="K971" i="13"/>
  <c r="I971" i="13"/>
  <c r="G971" i="13"/>
  <c r="E971" i="13"/>
  <c r="M970" i="13"/>
  <c r="K970" i="13"/>
  <c r="I970" i="13"/>
  <c r="G970" i="13"/>
  <c r="E970" i="13"/>
  <c r="M969" i="13"/>
  <c r="K969" i="13"/>
  <c r="I969" i="13"/>
  <c r="G969" i="13"/>
  <c r="E969" i="13"/>
  <c r="M968" i="13"/>
  <c r="K968" i="13"/>
  <c r="I968" i="13"/>
  <c r="G968" i="13"/>
  <c r="E968" i="13"/>
  <c r="M967" i="13"/>
  <c r="K967" i="13"/>
  <c r="I967" i="13"/>
  <c r="G967" i="13"/>
  <c r="E967" i="13"/>
  <c r="M966" i="13"/>
  <c r="K966" i="13"/>
  <c r="I966" i="13"/>
  <c r="G966" i="13"/>
  <c r="E966" i="13"/>
  <c r="M965" i="13"/>
  <c r="K965" i="13"/>
  <c r="I965" i="13"/>
  <c r="G965" i="13"/>
  <c r="E965" i="13"/>
  <c r="M964" i="13"/>
  <c r="K964" i="13"/>
  <c r="I964" i="13"/>
  <c r="G964" i="13"/>
  <c r="E964" i="13"/>
  <c r="M963" i="13"/>
  <c r="K963" i="13"/>
  <c r="I963" i="13"/>
  <c r="G963" i="13"/>
  <c r="E963" i="13"/>
  <c r="M962" i="13"/>
  <c r="K962" i="13"/>
  <c r="I962" i="13"/>
  <c r="G962" i="13"/>
  <c r="E962" i="13"/>
  <c r="M961" i="13"/>
  <c r="K961" i="13"/>
  <c r="I961" i="13"/>
  <c r="G961" i="13"/>
  <c r="E961" i="13"/>
  <c r="M960" i="13"/>
  <c r="K960" i="13"/>
  <c r="I960" i="13"/>
  <c r="G960" i="13"/>
  <c r="E960" i="13"/>
  <c r="M959" i="13"/>
  <c r="K959" i="13"/>
  <c r="I959" i="13"/>
  <c r="G959" i="13"/>
  <c r="E959" i="13"/>
  <c r="M958" i="13"/>
  <c r="K958" i="13"/>
  <c r="I958" i="13"/>
  <c r="G958" i="13"/>
  <c r="E958" i="13"/>
  <c r="M957" i="13"/>
  <c r="K957" i="13"/>
  <c r="I957" i="13"/>
  <c r="G957" i="13"/>
  <c r="E957" i="13"/>
  <c r="M956" i="13"/>
  <c r="K956" i="13"/>
  <c r="I956" i="13"/>
  <c r="G956" i="13"/>
  <c r="E956" i="13"/>
  <c r="M955" i="13"/>
  <c r="K955" i="13"/>
  <c r="I955" i="13"/>
  <c r="G955" i="13"/>
  <c r="E955" i="13"/>
  <c r="M954" i="13"/>
  <c r="K954" i="13"/>
  <c r="I954" i="13"/>
  <c r="G954" i="13"/>
  <c r="E954" i="13"/>
  <c r="M953" i="13"/>
  <c r="K953" i="13"/>
  <c r="I953" i="13"/>
  <c r="G953" i="13"/>
  <c r="E953" i="13"/>
  <c r="M952" i="13"/>
  <c r="K952" i="13"/>
  <c r="I952" i="13"/>
  <c r="G952" i="13"/>
  <c r="E952" i="13"/>
  <c r="M951" i="13"/>
  <c r="K951" i="13"/>
  <c r="I951" i="13"/>
  <c r="G951" i="13"/>
  <c r="E951" i="13"/>
  <c r="M950" i="13"/>
  <c r="K950" i="13"/>
  <c r="I950" i="13"/>
  <c r="G950" i="13"/>
  <c r="E950" i="13"/>
  <c r="M949" i="13"/>
  <c r="K949" i="13"/>
  <c r="I949" i="13"/>
  <c r="G949" i="13"/>
  <c r="E949" i="13"/>
  <c r="M948" i="13"/>
  <c r="K948" i="13"/>
  <c r="I948" i="13"/>
  <c r="G948" i="13"/>
  <c r="E948" i="13"/>
  <c r="M947" i="13"/>
  <c r="K947" i="13"/>
  <c r="I947" i="13"/>
  <c r="G947" i="13"/>
  <c r="E947" i="13"/>
  <c r="M946" i="13"/>
  <c r="K946" i="13"/>
  <c r="I946" i="13"/>
  <c r="G946" i="13"/>
  <c r="E946" i="13"/>
  <c r="M945" i="13"/>
  <c r="K945" i="13"/>
  <c r="I945" i="13"/>
  <c r="G945" i="13"/>
  <c r="E945" i="13"/>
  <c r="M944" i="13"/>
  <c r="K944" i="13"/>
  <c r="I944" i="13"/>
  <c r="G944" i="13"/>
  <c r="E944" i="13"/>
  <c r="M943" i="13"/>
  <c r="K943" i="13"/>
  <c r="I943" i="13"/>
  <c r="G943" i="13"/>
  <c r="E943" i="13"/>
  <c r="M942" i="13"/>
  <c r="K942" i="13"/>
  <c r="I942" i="13"/>
  <c r="G942" i="13"/>
  <c r="E942" i="13"/>
  <c r="M941" i="13"/>
  <c r="K941" i="13"/>
  <c r="I941" i="13"/>
  <c r="G941" i="13"/>
  <c r="E941" i="13"/>
  <c r="M940" i="13"/>
  <c r="K940" i="13"/>
  <c r="I940" i="13"/>
  <c r="G940" i="13"/>
  <c r="E940" i="13"/>
  <c r="M939" i="13"/>
  <c r="K939" i="13"/>
  <c r="I939" i="13"/>
  <c r="G939" i="13"/>
  <c r="E939" i="13"/>
  <c r="M938" i="13"/>
  <c r="K938" i="13"/>
  <c r="I938" i="13"/>
  <c r="G938" i="13"/>
  <c r="E938" i="13"/>
  <c r="M937" i="13"/>
  <c r="K937" i="13"/>
  <c r="I937" i="13"/>
  <c r="G937" i="13"/>
  <c r="E937" i="13"/>
  <c r="M936" i="13"/>
  <c r="K936" i="13"/>
  <c r="I936" i="13"/>
  <c r="G936" i="13"/>
  <c r="E936" i="13"/>
  <c r="M935" i="13"/>
  <c r="K935" i="13"/>
  <c r="I935" i="13"/>
  <c r="G935" i="13"/>
  <c r="E935" i="13"/>
  <c r="M934" i="13"/>
  <c r="K934" i="13"/>
  <c r="I934" i="13"/>
  <c r="G934" i="13"/>
  <c r="E934" i="13"/>
  <c r="M933" i="13"/>
  <c r="K933" i="13"/>
  <c r="I933" i="13"/>
  <c r="G933" i="13"/>
  <c r="E933" i="13"/>
  <c r="M932" i="13"/>
  <c r="K932" i="13"/>
  <c r="I932" i="13"/>
  <c r="G932" i="13"/>
  <c r="E932" i="13"/>
  <c r="M931" i="13"/>
  <c r="K931" i="13"/>
  <c r="I931" i="13"/>
  <c r="G931" i="13"/>
  <c r="E931" i="13"/>
  <c r="M930" i="13"/>
  <c r="K930" i="13"/>
  <c r="I930" i="13"/>
  <c r="G930" i="13"/>
  <c r="E930" i="13"/>
  <c r="M929" i="13"/>
  <c r="K929" i="13"/>
  <c r="I929" i="13"/>
  <c r="G929" i="13"/>
  <c r="E929" i="13"/>
  <c r="M928" i="13"/>
  <c r="K928" i="13"/>
  <c r="I928" i="13"/>
  <c r="G928" i="13"/>
  <c r="E928" i="13"/>
  <c r="M927" i="13"/>
  <c r="K927" i="13"/>
  <c r="I927" i="13"/>
  <c r="G927" i="13"/>
  <c r="E927" i="13"/>
  <c r="M926" i="13"/>
  <c r="K926" i="13"/>
  <c r="I926" i="13"/>
  <c r="G926" i="13"/>
  <c r="E926" i="13"/>
  <c r="M925" i="13"/>
  <c r="K925" i="13"/>
  <c r="I925" i="13"/>
  <c r="G925" i="13"/>
  <c r="E925" i="13"/>
  <c r="M924" i="13"/>
  <c r="K924" i="13"/>
  <c r="I924" i="13"/>
  <c r="G924" i="13"/>
  <c r="E924" i="13"/>
  <c r="M923" i="13"/>
  <c r="K923" i="13"/>
  <c r="I923" i="13"/>
  <c r="G923" i="13"/>
  <c r="E923" i="13"/>
  <c r="M922" i="13"/>
  <c r="K922" i="13"/>
  <c r="I922" i="13"/>
  <c r="G922" i="13"/>
  <c r="E922" i="13"/>
  <c r="M921" i="13"/>
  <c r="K921" i="13"/>
  <c r="I921" i="13"/>
  <c r="G921" i="13"/>
  <c r="E921" i="13"/>
  <c r="M920" i="13"/>
  <c r="K920" i="13"/>
  <c r="I920" i="13"/>
  <c r="G920" i="13"/>
  <c r="E920" i="13"/>
  <c r="M919" i="13"/>
  <c r="K919" i="13"/>
  <c r="I919" i="13"/>
  <c r="G919" i="13"/>
  <c r="E919" i="13"/>
  <c r="M918" i="13"/>
  <c r="K918" i="13"/>
  <c r="I918" i="13"/>
  <c r="G918" i="13"/>
  <c r="E918" i="13"/>
  <c r="M917" i="13"/>
  <c r="K917" i="13"/>
  <c r="I917" i="13"/>
  <c r="G917" i="13"/>
  <c r="E917" i="13"/>
  <c r="M916" i="13"/>
  <c r="K916" i="13"/>
  <c r="I916" i="13"/>
  <c r="G916" i="13"/>
  <c r="E916" i="13"/>
  <c r="M915" i="13"/>
  <c r="K915" i="13"/>
  <c r="I915" i="13"/>
  <c r="G915" i="13"/>
  <c r="E915" i="13"/>
  <c r="M914" i="13"/>
  <c r="K914" i="13"/>
  <c r="I914" i="13"/>
  <c r="G914" i="13"/>
  <c r="E914" i="13"/>
  <c r="M913" i="13"/>
  <c r="K913" i="13"/>
  <c r="I913" i="13"/>
  <c r="G913" i="13"/>
  <c r="E913" i="13"/>
  <c r="M912" i="13"/>
  <c r="K912" i="13"/>
  <c r="I912" i="13"/>
  <c r="G912" i="13"/>
  <c r="E912" i="13"/>
  <c r="M911" i="13"/>
  <c r="K911" i="13"/>
  <c r="I911" i="13"/>
  <c r="G911" i="13"/>
  <c r="E911" i="13"/>
  <c r="M910" i="13"/>
  <c r="K910" i="13"/>
  <c r="I910" i="13"/>
  <c r="G910" i="13"/>
  <c r="E910" i="13"/>
  <c r="M909" i="13"/>
  <c r="K909" i="13"/>
  <c r="I909" i="13"/>
  <c r="G909" i="13"/>
  <c r="E909" i="13"/>
  <c r="M908" i="13"/>
  <c r="K908" i="13"/>
  <c r="I908" i="13"/>
  <c r="G908" i="13"/>
  <c r="E908" i="13"/>
  <c r="M907" i="13"/>
  <c r="K907" i="13"/>
  <c r="I907" i="13"/>
  <c r="G907" i="13"/>
  <c r="E907" i="13"/>
  <c r="M906" i="13"/>
  <c r="K906" i="13"/>
  <c r="I906" i="13"/>
  <c r="G906" i="13"/>
  <c r="E906" i="13"/>
  <c r="M905" i="13"/>
  <c r="K905" i="13"/>
  <c r="I905" i="13"/>
  <c r="G905" i="13"/>
  <c r="E905" i="13"/>
  <c r="M904" i="13"/>
  <c r="K904" i="13"/>
  <c r="I904" i="13"/>
  <c r="G904" i="13"/>
  <c r="E904" i="13"/>
  <c r="M903" i="13"/>
  <c r="K903" i="13"/>
  <c r="I903" i="13"/>
  <c r="G903" i="13"/>
  <c r="E903" i="13"/>
  <c r="M902" i="13"/>
  <c r="K902" i="13"/>
  <c r="I902" i="13"/>
  <c r="G902" i="13"/>
  <c r="E902" i="13"/>
  <c r="M901" i="13"/>
  <c r="K901" i="13"/>
  <c r="I901" i="13"/>
  <c r="G901" i="13"/>
  <c r="E901" i="13"/>
  <c r="M900" i="13"/>
  <c r="K900" i="13"/>
  <c r="I900" i="13"/>
  <c r="G900" i="13"/>
  <c r="E900" i="13"/>
  <c r="M899" i="13"/>
  <c r="K899" i="13"/>
  <c r="I899" i="13"/>
  <c r="G899" i="13"/>
  <c r="E899" i="13"/>
  <c r="M898" i="13"/>
  <c r="K898" i="13"/>
  <c r="I898" i="13"/>
  <c r="G898" i="13"/>
  <c r="E898" i="13"/>
  <c r="M897" i="13"/>
  <c r="K897" i="13"/>
  <c r="I897" i="13"/>
  <c r="G897" i="13"/>
  <c r="E897" i="13"/>
  <c r="M896" i="13"/>
  <c r="K896" i="13"/>
  <c r="I896" i="13"/>
  <c r="G896" i="13"/>
  <c r="E896" i="13"/>
  <c r="M895" i="13"/>
  <c r="K895" i="13"/>
  <c r="I895" i="13"/>
  <c r="G895" i="13"/>
  <c r="E895" i="13"/>
  <c r="M894" i="13"/>
  <c r="K894" i="13"/>
  <c r="I894" i="13"/>
  <c r="G894" i="13"/>
  <c r="E894" i="13"/>
  <c r="M893" i="13"/>
  <c r="K893" i="13"/>
  <c r="I893" i="13"/>
  <c r="G893" i="13"/>
  <c r="E893" i="13"/>
  <c r="M892" i="13"/>
  <c r="K892" i="13"/>
  <c r="I892" i="13"/>
  <c r="G892" i="13"/>
  <c r="E892" i="13"/>
  <c r="M891" i="13"/>
  <c r="K891" i="13"/>
  <c r="I891" i="13"/>
  <c r="G891" i="13"/>
  <c r="E891" i="13"/>
  <c r="M890" i="13"/>
  <c r="K890" i="13"/>
  <c r="I890" i="13"/>
  <c r="G890" i="13"/>
  <c r="E890" i="13"/>
  <c r="M889" i="13"/>
  <c r="K889" i="13"/>
  <c r="I889" i="13"/>
  <c r="G889" i="13"/>
  <c r="E889" i="13"/>
  <c r="M888" i="13"/>
  <c r="K888" i="13"/>
  <c r="I888" i="13"/>
  <c r="G888" i="13"/>
  <c r="E888" i="13"/>
  <c r="M887" i="13"/>
  <c r="K887" i="13"/>
  <c r="I887" i="13"/>
  <c r="G887" i="13"/>
  <c r="E887" i="13"/>
  <c r="M886" i="13"/>
  <c r="K886" i="13"/>
  <c r="I886" i="13"/>
  <c r="G886" i="13"/>
  <c r="E886" i="13"/>
  <c r="M885" i="13"/>
  <c r="K885" i="13"/>
  <c r="I885" i="13"/>
  <c r="G885" i="13"/>
  <c r="E885" i="13"/>
  <c r="M884" i="13"/>
  <c r="K884" i="13"/>
  <c r="I884" i="13"/>
  <c r="G884" i="13"/>
  <c r="E884" i="13"/>
  <c r="M883" i="13"/>
  <c r="K883" i="13"/>
  <c r="I883" i="13"/>
  <c r="G883" i="13"/>
  <c r="E883" i="13"/>
  <c r="M882" i="13"/>
  <c r="K882" i="13"/>
  <c r="I882" i="13"/>
  <c r="G882" i="13"/>
  <c r="E882" i="13"/>
  <c r="M881" i="13"/>
  <c r="K881" i="13"/>
  <c r="I881" i="13"/>
  <c r="G881" i="13"/>
  <c r="E881" i="13"/>
  <c r="M880" i="13"/>
  <c r="K880" i="13"/>
  <c r="I880" i="13"/>
  <c r="G880" i="13"/>
  <c r="E880" i="13"/>
  <c r="M879" i="13"/>
  <c r="K879" i="13"/>
  <c r="I879" i="13"/>
  <c r="G879" i="13"/>
  <c r="E879" i="13"/>
  <c r="M878" i="13"/>
  <c r="K878" i="13"/>
  <c r="I878" i="13"/>
  <c r="G878" i="13"/>
  <c r="E878" i="13"/>
  <c r="M877" i="13"/>
  <c r="K877" i="13"/>
  <c r="I877" i="13"/>
  <c r="G877" i="13"/>
  <c r="E877" i="13"/>
  <c r="M876" i="13"/>
  <c r="K876" i="13"/>
  <c r="I876" i="13"/>
  <c r="G876" i="13"/>
  <c r="E876" i="13"/>
  <c r="M875" i="13"/>
  <c r="K875" i="13"/>
  <c r="I875" i="13"/>
  <c r="G875" i="13"/>
  <c r="E875" i="13"/>
  <c r="M874" i="13"/>
  <c r="K874" i="13"/>
  <c r="I874" i="13"/>
  <c r="G874" i="13"/>
  <c r="E874" i="13"/>
  <c r="M873" i="13"/>
  <c r="K873" i="13"/>
  <c r="I873" i="13"/>
  <c r="G873" i="13"/>
  <c r="E873" i="13"/>
  <c r="M872" i="13"/>
  <c r="K872" i="13"/>
  <c r="I872" i="13"/>
  <c r="G872" i="13"/>
  <c r="E872" i="13"/>
  <c r="M871" i="13"/>
  <c r="K871" i="13"/>
  <c r="I871" i="13"/>
  <c r="G871" i="13"/>
  <c r="E871" i="13"/>
  <c r="M870" i="13"/>
  <c r="K870" i="13"/>
  <c r="I870" i="13"/>
  <c r="G870" i="13"/>
  <c r="E870" i="13"/>
  <c r="M869" i="13"/>
  <c r="K869" i="13"/>
  <c r="I869" i="13"/>
  <c r="G869" i="13"/>
  <c r="E869" i="13"/>
  <c r="M868" i="13"/>
  <c r="K868" i="13"/>
  <c r="I868" i="13"/>
  <c r="G868" i="13"/>
  <c r="E868" i="13"/>
  <c r="M867" i="13"/>
  <c r="K867" i="13"/>
  <c r="I867" i="13"/>
  <c r="G867" i="13"/>
  <c r="E867" i="13"/>
  <c r="M866" i="13"/>
  <c r="K866" i="13"/>
  <c r="I866" i="13"/>
  <c r="G866" i="13"/>
  <c r="E866" i="13"/>
  <c r="M865" i="13"/>
  <c r="K865" i="13"/>
  <c r="I865" i="13"/>
  <c r="G865" i="13"/>
  <c r="E865" i="13"/>
  <c r="M864" i="13"/>
  <c r="K864" i="13"/>
  <c r="I864" i="13"/>
  <c r="G864" i="13"/>
  <c r="E864" i="13"/>
  <c r="M863" i="13"/>
  <c r="K863" i="13"/>
  <c r="I863" i="13"/>
  <c r="G863" i="13"/>
  <c r="E863" i="13"/>
  <c r="M862" i="13"/>
  <c r="K862" i="13"/>
  <c r="I862" i="13"/>
  <c r="G862" i="13"/>
  <c r="E862" i="13"/>
  <c r="M861" i="13"/>
  <c r="K861" i="13"/>
  <c r="I861" i="13"/>
  <c r="G861" i="13"/>
  <c r="E861" i="13"/>
  <c r="M860" i="13"/>
  <c r="K860" i="13"/>
  <c r="I860" i="13"/>
  <c r="G860" i="13"/>
  <c r="E860" i="13"/>
  <c r="M859" i="13"/>
  <c r="K859" i="13"/>
  <c r="I859" i="13"/>
  <c r="G859" i="13"/>
  <c r="E859" i="13"/>
  <c r="M858" i="13"/>
  <c r="K858" i="13"/>
  <c r="I858" i="13"/>
  <c r="G858" i="13"/>
  <c r="E858" i="13"/>
  <c r="M857" i="13"/>
  <c r="K857" i="13"/>
  <c r="I857" i="13"/>
  <c r="G857" i="13"/>
  <c r="E857" i="13"/>
  <c r="M856" i="13"/>
  <c r="K856" i="13"/>
  <c r="I856" i="13"/>
  <c r="G856" i="13"/>
  <c r="E856" i="13"/>
  <c r="M855" i="13"/>
  <c r="K855" i="13"/>
  <c r="I855" i="13"/>
  <c r="G855" i="13"/>
  <c r="E855" i="13"/>
  <c r="M854" i="13"/>
  <c r="K854" i="13"/>
  <c r="I854" i="13"/>
  <c r="G854" i="13"/>
  <c r="E854" i="13"/>
  <c r="M853" i="13"/>
  <c r="K853" i="13"/>
  <c r="I853" i="13"/>
  <c r="G853" i="13"/>
  <c r="E853" i="13"/>
  <c r="M852" i="13"/>
  <c r="K852" i="13"/>
  <c r="I852" i="13"/>
  <c r="G852" i="13"/>
  <c r="E852" i="13"/>
  <c r="M851" i="13"/>
  <c r="K851" i="13"/>
  <c r="I851" i="13"/>
  <c r="G851" i="13"/>
  <c r="E851" i="13"/>
  <c r="M850" i="13"/>
  <c r="K850" i="13"/>
  <c r="I850" i="13"/>
  <c r="G850" i="13"/>
  <c r="E850" i="13"/>
  <c r="M849" i="13"/>
  <c r="K849" i="13"/>
  <c r="I849" i="13"/>
  <c r="G849" i="13"/>
  <c r="E849" i="13"/>
  <c r="M848" i="13"/>
  <c r="K848" i="13"/>
  <c r="I848" i="13"/>
  <c r="G848" i="13"/>
  <c r="E848" i="13"/>
  <c r="M847" i="13"/>
  <c r="K847" i="13"/>
  <c r="I847" i="13"/>
  <c r="G847" i="13"/>
  <c r="E847" i="13"/>
  <c r="M846" i="13"/>
  <c r="K846" i="13"/>
  <c r="I846" i="13"/>
  <c r="G846" i="13"/>
  <c r="E846" i="13"/>
  <c r="M845" i="13"/>
  <c r="K845" i="13"/>
  <c r="I845" i="13"/>
  <c r="G845" i="13"/>
  <c r="E845" i="13"/>
  <c r="M844" i="13"/>
  <c r="K844" i="13"/>
  <c r="I844" i="13"/>
  <c r="G844" i="13"/>
  <c r="E844" i="13"/>
  <c r="M843" i="13"/>
  <c r="K843" i="13"/>
  <c r="I843" i="13"/>
  <c r="G843" i="13"/>
  <c r="E843" i="13"/>
  <c r="M842" i="13"/>
  <c r="K842" i="13"/>
  <c r="I842" i="13"/>
  <c r="G842" i="13"/>
  <c r="E842" i="13"/>
  <c r="M841" i="13"/>
  <c r="K841" i="13"/>
  <c r="I841" i="13"/>
  <c r="G841" i="13"/>
  <c r="E841" i="13"/>
  <c r="M840" i="13"/>
  <c r="K840" i="13"/>
  <c r="I840" i="13"/>
  <c r="G840" i="13"/>
  <c r="E840" i="13"/>
  <c r="M839" i="13"/>
  <c r="K839" i="13"/>
  <c r="I839" i="13"/>
  <c r="G839" i="13"/>
  <c r="E839" i="13"/>
  <c r="M838" i="13"/>
  <c r="K838" i="13"/>
  <c r="I838" i="13"/>
  <c r="G838" i="13"/>
  <c r="E838" i="13"/>
  <c r="M837" i="13"/>
  <c r="K837" i="13"/>
  <c r="I837" i="13"/>
  <c r="G837" i="13"/>
  <c r="E837" i="13"/>
  <c r="M836" i="13"/>
  <c r="K836" i="13"/>
  <c r="I836" i="13"/>
  <c r="G836" i="13"/>
  <c r="E836" i="13"/>
  <c r="M835" i="13"/>
  <c r="K835" i="13"/>
  <c r="I835" i="13"/>
  <c r="G835" i="13"/>
  <c r="E835" i="13"/>
  <c r="M834" i="13"/>
  <c r="K834" i="13"/>
  <c r="I834" i="13"/>
  <c r="G834" i="13"/>
  <c r="E834" i="13"/>
  <c r="M833" i="13"/>
  <c r="K833" i="13"/>
  <c r="I833" i="13"/>
  <c r="G833" i="13"/>
  <c r="E833" i="13"/>
  <c r="M832" i="13"/>
  <c r="K832" i="13"/>
  <c r="I832" i="13"/>
  <c r="G832" i="13"/>
  <c r="E832" i="13"/>
  <c r="M831" i="13"/>
  <c r="K831" i="13"/>
  <c r="I831" i="13"/>
  <c r="G831" i="13"/>
  <c r="E831" i="13"/>
  <c r="M830" i="13"/>
  <c r="K830" i="13"/>
  <c r="I830" i="13"/>
  <c r="G830" i="13"/>
  <c r="E830" i="13"/>
  <c r="M829" i="13"/>
  <c r="K829" i="13"/>
  <c r="I829" i="13"/>
  <c r="G829" i="13"/>
  <c r="E829" i="13"/>
  <c r="M828" i="13"/>
  <c r="K828" i="13"/>
  <c r="I828" i="13"/>
  <c r="G828" i="13"/>
  <c r="E828" i="13"/>
  <c r="M827" i="13"/>
  <c r="K827" i="13"/>
  <c r="I827" i="13"/>
  <c r="G827" i="13"/>
  <c r="E827" i="13"/>
  <c r="M826" i="13"/>
  <c r="K826" i="13"/>
  <c r="I826" i="13"/>
  <c r="G826" i="13"/>
  <c r="E826" i="13"/>
  <c r="M825" i="13"/>
  <c r="K825" i="13"/>
  <c r="I825" i="13"/>
  <c r="G825" i="13"/>
  <c r="E825" i="13"/>
  <c r="M824" i="13"/>
  <c r="K824" i="13"/>
  <c r="I824" i="13"/>
  <c r="G824" i="13"/>
  <c r="E824" i="13"/>
  <c r="M823" i="13"/>
  <c r="K823" i="13"/>
  <c r="I823" i="13"/>
  <c r="G823" i="13"/>
  <c r="E823" i="13"/>
  <c r="M822" i="13"/>
  <c r="K822" i="13"/>
  <c r="I822" i="13"/>
  <c r="G822" i="13"/>
  <c r="E822" i="13"/>
  <c r="M821" i="13"/>
  <c r="K821" i="13"/>
  <c r="I821" i="13"/>
  <c r="G821" i="13"/>
  <c r="E821" i="13"/>
  <c r="M820" i="13"/>
  <c r="K820" i="13"/>
  <c r="I820" i="13"/>
  <c r="G820" i="13"/>
  <c r="E820" i="13"/>
  <c r="M819" i="13"/>
  <c r="K819" i="13"/>
  <c r="I819" i="13"/>
  <c r="G819" i="13"/>
  <c r="E819" i="13"/>
  <c r="M818" i="13"/>
  <c r="K818" i="13"/>
  <c r="I818" i="13"/>
  <c r="G818" i="13"/>
  <c r="E818" i="13"/>
  <c r="M817" i="13"/>
  <c r="K817" i="13"/>
  <c r="I817" i="13"/>
  <c r="G817" i="13"/>
  <c r="E817" i="13"/>
  <c r="M816" i="13"/>
  <c r="K816" i="13"/>
  <c r="I816" i="13"/>
  <c r="G816" i="13"/>
  <c r="E816" i="13"/>
  <c r="M815" i="13"/>
  <c r="K815" i="13"/>
  <c r="I815" i="13"/>
  <c r="G815" i="13"/>
  <c r="E815" i="13"/>
  <c r="M814" i="13"/>
  <c r="K814" i="13"/>
  <c r="I814" i="13"/>
  <c r="G814" i="13"/>
  <c r="E814" i="13"/>
  <c r="M813" i="13"/>
  <c r="K813" i="13"/>
  <c r="I813" i="13"/>
  <c r="G813" i="13"/>
  <c r="E813" i="13"/>
  <c r="M812" i="13"/>
  <c r="K812" i="13"/>
  <c r="I812" i="13"/>
  <c r="G812" i="13"/>
  <c r="E812" i="13"/>
  <c r="M811" i="13"/>
  <c r="K811" i="13"/>
  <c r="I811" i="13"/>
  <c r="G811" i="13"/>
  <c r="E811" i="13"/>
  <c r="M810" i="13"/>
  <c r="K810" i="13"/>
  <c r="I810" i="13"/>
  <c r="G810" i="13"/>
  <c r="E810" i="13"/>
  <c r="M809" i="13"/>
  <c r="K809" i="13"/>
  <c r="I809" i="13"/>
  <c r="G809" i="13"/>
  <c r="E809" i="13"/>
  <c r="M808" i="13"/>
  <c r="K808" i="13"/>
  <c r="I808" i="13"/>
  <c r="G808" i="13"/>
  <c r="E808" i="13"/>
  <c r="M807" i="13"/>
  <c r="K807" i="13"/>
  <c r="I807" i="13"/>
  <c r="G807" i="13"/>
  <c r="E807" i="13"/>
  <c r="M806" i="13"/>
  <c r="K806" i="13"/>
  <c r="I806" i="13"/>
  <c r="G806" i="13"/>
  <c r="E806" i="13"/>
  <c r="M805" i="13"/>
  <c r="K805" i="13"/>
  <c r="I805" i="13"/>
  <c r="G805" i="13"/>
  <c r="E805" i="13"/>
  <c r="M804" i="13"/>
  <c r="K804" i="13"/>
  <c r="I804" i="13"/>
  <c r="G804" i="13"/>
  <c r="E804" i="13"/>
  <c r="M803" i="13"/>
  <c r="K803" i="13"/>
  <c r="I803" i="13"/>
  <c r="G803" i="13"/>
  <c r="E803" i="13"/>
  <c r="M802" i="13"/>
  <c r="K802" i="13"/>
  <c r="I802" i="13"/>
  <c r="G802" i="13"/>
  <c r="E802" i="13"/>
  <c r="M801" i="13"/>
  <c r="K801" i="13"/>
  <c r="I801" i="13"/>
  <c r="G801" i="13"/>
  <c r="E801" i="13"/>
  <c r="M800" i="13"/>
  <c r="K800" i="13"/>
  <c r="I800" i="13"/>
  <c r="G800" i="13"/>
  <c r="E800" i="13"/>
  <c r="M799" i="13"/>
  <c r="K799" i="13"/>
  <c r="I799" i="13"/>
  <c r="G799" i="13"/>
  <c r="E799" i="13"/>
  <c r="M798" i="13"/>
  <c r="K798" i="13"/>
  <c r="I798" i="13"/>
  <c r="G798" i="13"/>
  <c r="E798" i="13"/>
  <c r="M797" i="13"/>
  <c r="K797" i="13"/>
  <c r="I797" i="13"/>
  <c r="G797" i="13"/>
  <c r="E797" i="13"/>
  <c r="M796" i="13"/>
  <c r="K796" i="13"/>
  <c r="I796" i="13"/>
  <c r="G796" i="13"/>
  <c r="E796" i="13"/>
  <c r="M795" i="13"/>
  <c r="K795" i="13"/>
  <c r="I795" i="13"/>
  <c r="G795" i="13"/>
  <c r="E795" i="13"/>
  <c r="M794" i="13"/>
  <c r="K794" i="13"/>
  <c r="I794" i="13"/>
  <c r="G794" i="13"/>
  <c r="E794" i="13"/>
  <c r="M793" i="13"/>
  <c r="K793" i="13"/>
  <c r="I793" i="13"/>
  <c r="G793" i="13"/>
  <c r="E793" i="13"/>
  <c r="M792" i="13"/>
  <c r="K792" i="13"/>
  <c r="I792" i="13"/>
  <c r="G792" i="13"/>
  <c r="E792" i="13"/>
  <c r="M791" i="13"/>
  <c r="K791" i="13"/>
  <c r="I791" i="13"/>
  <c r="G791" i="13"/>
  <c r="E791" i="13"/>
  <c r="M790" i="13"/>
  <c r="K790" i="13"/>
  <c r="I790" i="13"/>
  <c r="G790" i="13"/>
  <c r="E790" i="13"/>
  <c r="M789" i="13"/>
  <c r="K789" i="13"/>
  <c r="I789" i="13"/>
  <c r="G789" i="13"/>
  <c r="E789" i="13"/>
  <c r="M788" i="13"/>
  <c r="K788" i="13"/>
  <c r="I788" i="13"/>
  <c r="G788" i="13"/>
  <c r="E788" i="13"/>
  <c r="M787" i="13"/>
  <c r="K787" i="13"/>
  <c r="I787" i="13"/>
  <c r="G787" i="13"/>
  <c r="E787" i="13"/>
  <c r="M786" i="13"/>
  <c r="K786" i="13"/>
  <c r="I786" i="13"/>
  <c r="G786" i="13"/>
  <c r="E786" i="13"/>
  <c r="M785" i="13"/>
  <c r="K785" i="13"/>
  <c r="I785" i="13"/>
  <c r="G785" i="13"/>
  <c r="E785" i="13"/>
  <c r="M784" i="13"/>
  <c r="K784" i="13"/>
  <c r="I784" i="13"/>
  <c r="G784" i="13"/>
  <c r="E784" i="13"/>
  <c r="M783" i="13"/>
  <c r="K783" i="13"/>
  <c r="I783" i="13"/>
  <c r="G783" i="13"/>
  <c r="E783" i="13"/>
  <c r="M782" i="13"/>
  <c r="K782" i="13"/>
  <c r="I782" i="13"/>
  <c r="G782" i="13"/>
  <c r="E782" i="13"/>
  <c r="M781" i="13"/>
  <c r="K781" i="13"/>
  <c r="I781" i="13"/>
  <c r="G781" i="13"/>
  <c r="E781" i="13"/>
  <c r="M780" i="13"/>
  <c r="K780" i="13"/>
  <c r="I780" i="13"/>
  <c r="G780" i="13"/>
  <c r="E780" i="13"/>
  <c r="M779" i="13"/>
  <c r="K779" i="13"/>
  <c r="I779" i="13"/>
  <c r="G779" i="13"/>
  <c r="E779" i="13"/>
  <c r="M778" i="13"/>
  <c r="K778" i="13"/>
  <c r="I778" i="13"/>
  <c r="G778" i="13"/>
  <c r="E778" i="13"/>
  <c r="M777" i="13"/>
  <c r="K777" i="13"/>
  <c r="I777" i="13"/>
  <c r="G777" i="13"/>
  <c r="E777" i="13"/>
  <c r="M776" i="13"/>
  <c r="K776" i="13"/>
  <c r="I776" i="13"/>
  <c r="G776" i="13"/>
  <c r="E776" i="13"/>
  <c r="M775" i="13"/>
  <c r="K775" i="13"/>
  <c r="I775" i="13"/>
  <c r="G775" i="13"/>
  <c r="E775" i="13"/>
  <c r="M774" i="13"/>
  <c r="K774" i="13"/>
  <c r="I774" i="13"/>
  <c r="G774" i="13"/>
  <c r="E774" i="13"/>
  <c r="M773" i="13"/>
  <c r="K773" i="13"/>
  <c r="I773" i="13"/>
  <c r="G773" i="13"/>
  <c r="E773" i="13"/>
  <c r="M772" i="13"/>
  <c r="K772" i="13"/>
  <c r="I772" i="13"/>
  <c r="G772" i="13"/>
  <c r="E772" i="13"/>
  <c r="M771" i="13"/>
  <c r="K771" i="13"/>
  <c r="I771" i="13"/>
  <c r="G771" i="13"/>
  <c r="E771" i="13"/>
  <c r="M770" i="13"/>
  <c r="K770" i="13"/>
  <c r="I770" i="13"/>
  <c r="G770" i="13"/>
  <c r="E770" i="13"/>
  <c r="M769" i="13"/>
  <c r="K769" i="13"/>
  <c r="I769" i="13"/>
  <c r="G769" i="13"/>
  <c r="E769" i="13"/>
  <c r="M768" i="13"/>
  <c r="K768" i="13"/>
  <c r="I768" i="13"/>
  <c r="G768" i="13"/>
  <c r="E768" i="13"/>
  <c r="M767" i="13"/>
  <c r="K767" i="13"/>
  <c r="I767" i="13"/>
  <c r="G767" i="13"/>
  <c r="E767" i="13"/>
  <c r="M766" i="13"/>
  <c r="K766" i="13"/>
  <c r="I766" i="13"/>
  <c r="G766" i="13"/>
  <c r="E766" i="13"/>
  <c r="M765" i="13"/>
  <c r="K765" i="13"/>
  <c r="I765" i="13"/>
  <c r="G765" i="13"/>
  <c r="E765" i="13"/>
  <c r="M764" i="13"/>
  <c r="K764" i="13"/>
  <c r="I764" i="13"/>
  <c r="G764" i="13"/>
  <c r="E764" i="13"/>
  <c r="M763" i="13"/>
  <c r="K763" i="13"/>
  <c r="I763" i="13"/>
  <c r="G763" i="13"/>
  <c r="E763" i="13"/>
  <c r="M762" i="13"/>
  <c r="K762" i="13"/>
  <c r="I762" i="13"/>
  <c r="G762" i="13"/>
  <c r="E762" i="13"/>
  <c r="M761" i="13"/>
  <c r="K761" i="13"/>
  <c r="I761" i="13"/>
  <c r="G761" i="13"/>
  <c r="E761" i="13"/>
  <c r="M760" i="13"/>
  <c r="K760" i="13"/>
  <c r="I760" i="13"/>
  <c r="G760" i="13"/>
  <c r="E760" i="13"/>
  <c r="M759" i="13"/>
  <c r="K759" i="13"/>
  <c r="I759" i="13"/>
  <c r="G759" i="13"/>
  <c r="E759" i="13"/>
  <c r="M758" i="13"/>
  <c r="K758" i="13"/>
  <c r="I758" i="13"/>
  <c r="G758" i="13"/>
  <c r="E758" i="13"/>
  <c r="M757" i="13"/>
  <c r="K757" i="13"/>
  <c r="I757" i="13"/>
  <c r="G757" i="13"/>
  <c r="E757" i="13"/>
  <c r="M756" i="13"/>
  <c r="K756" i="13"/>
  <c r="I756" i="13"/>
  <c r="G756" i="13"/>
  <c r="E756" i="13"/>
  <c r="M755" i="13"/>
  <c r="K755" i="13"/>
  <c r="I755" i="13"/>
  <c r="G755" i="13"/>
  <c r="E755" i="13"/>
  <c r="M754" i="13"/>
  <c r="K754" i="13"/>
  <c r="I754" i="13"/>
  <c r="G754" i="13"/>
  <c r="E754" i="13"/>
  <c r="M753" i="13"/>
  <c r="K753" i="13"/>
  <c r="I753" i="13"/>
  <c r="G753" i="13"/>
  <c r="E753" i="13"/>
  <c r="M752" i="13"/>
  <c r="K752" i="13"/>
  <c r="I752" i="13"/>
  <c r="G752" i="13"/>
  <c r="E752" i="13"/>
  <c r="M751" i="13"/>
  <c r="K751" i="13"/>
  <c r="I751" i="13"/>
  <c r="G751" i="13"/>
  <c r="E751" i="13"/>
  <c r="M750" i="13"/>
  <c r="K750" i="13"/>
  <c r="I750" i="13"/>
  <c r="G750" i="13"/>
  <c r="E750" i="13"/>
  <c r="M749" i="13"/>
  <c r="K749" i="13"/>
  <c r="I749" i="13"/>
  <c r="G749" i="13"/>
  <c r="E749" i="13"/>
  <c r="M748" i="13"/>
  <c r="K748" i="13"/>
  <c r="I748" i="13"/>
  <c r="G748" i="13"/>
  <c r="E748" i="13"/>
  <c r="M747" i="13"/>
  <c r="K747" i="13"/>
  <c r="I747" i="13"/>
  <c r="G747" i="13"/>
  <c r="E747" i="13"/>
  <c r="M746" i="13"/>
  <c r="K746" i="13"/>
  <c r="I746" i="13"/>
  <c r="G746" i="13"/>
  <c r="E746" i="13"/>
  <c r="M745" i="13"/>
  <c r="K745" i="13"/>
  <c r="I745" i="13"/>
  <c r="G745" i="13"/>
  <c r="E745" i="13"/>
  <c r="M744" i="13"/>
  <c r="K744" i="13"/>
  <c r="I744" i="13"/>
  <c r="G744" i="13"/>
  <c r="E744" i="13"/>
  <c r="M743" i="13"/>
  <c r="K743" i="13"/>
  <c r="I743" i="13"/>
  <c r="G743" i="13"/>
  <c r="E743" i="13"/>
  <c r="M742" i="13"/>
  <c r="K742" i="13"/>
  <c r="I742" i="13"/>
  <c r="G742" i="13"/>
  <c r="E742" i="13"/>
  <c r="M741" i="13"/>
  <c r="K741" i="13"/>
  <c r="I741" i="13"/>
  <c r="G741" i="13"/>
  <c r="E741" i="13"/>
  <c r="M740" i="13"/>
  <c r="K740" i="13"/>
  <c r="I740" i="13"/>
  <c r="G740" i="13"/>
  <c r="E740" i="13"/>
  <c r="M739" i="13"/>
  <c r="K739" i="13"/>
  <c r="I739" i="13"/>
  <c r="G739" i="13"/>
  <c r="E739" i="13"/>
  <c r="M738" i="13"/>
  <c r="K738" i="13"/>
  <c r="I738" i="13"/>
  <c r="G738" i="13"/>
  <c r="E738" i="13"/>
  <c r="M737" i="13"/>
  <c r="K737" i="13"/>
  <c r="I737" i="13"/>
  <c r="G737" i="13"/>
  <c r="E737" i="13"/>
  <c r="M736" i="13"/>
  <c r="K736" i="13"/>
  <c r="I736" i="13"/>
  <c r="G736" i="13"/>
  <c r="E736" i="13"/>
  <c r="M735" i="13"/>
  <c r="K735" i="13"/>
  <c r="I735" i="13"/>
  <c r="G735" i="13"/>
  <c r="E735" i="13"/>
  <c r="M734" i="13"/>
  <c r="K734" i="13"/>
  <c r="I734" i="13"/>
  <c r="G734" i="13"/>
  <c r="E734" i="13"/>
  <c r="M733" i="13"/>
  <c r="K733" i="13"/>
  <c r="I733" i="13"/>
  <c r="G733" i="13"/>
  <c r="E733" i="13"/>
  <c r="M732" i="13"/>
  <c r="K732" i="13"/>
  <c r="I732" i="13"/>
  <c r="G732" i="13"/>
  <c r="E732" i="13"/>
  <c r="M731" i="13"/>
  <c r="K731" i="13"/>
  <c r="I731" i="13"/>
  <c r="G731" i="13"/>
  <c r="E731" i="13"/>
  <c r="M730" i="13"/>
  <c r="K730" i="13"/>
  <c r="I730" i="13"/>
  <c r="G730" i="13"/>
  <c r="E730" i="13"/>
  <c r="M729" i="13"/>
  <c r="K729" i="13"/>
  <c r="I729" i="13"/>
  <c r="G729" i="13"/>
  <c r="E729" i="13"/>
  <c r="M728" i="13"/>
  <c r="K728" i="13"/>
  <c r="I728" i="13"/>
  <c r="G728" i="13"/>
  <c r="E728" i="13"/>
  <c r="M727" i="13"/>
  <c r="K727" i="13"/>
  <c r="I727" i="13"/>
  <c r="G727" i="13"/>
  <c r="E727" i="13"/>
  <c r="M726" i="13"/>
  <c r="K726" i="13"/>
  <c r="I726" i="13"/>
  <c r="G726" i="13"/>
  <c r="E726" i="13"/>
  <c r="M725" i="13"/>
  <c r="K725" i="13"/>
  <c r="I725" i="13"/>
  <c r="G725" i="13"/>
  <c r="E725" i="13"/>
  <c r="M724" i="13"/>
  <c r="K724" i="13"/>
  <c r="I724" i="13"/>
  <c r="G724" i="13"/>
  <c r="E724" i="13"/>
  <c r="M723" i="13"/>
  <c r="K723" i="13"/>
  <c r="I723" i="13"/>
  <c r="G723" i="13"/>
  <c r="E723" i="13"/>
  <c r="M722" i="13"/>
  <c r="K722" i="13"/>
  <c r="I722" i="13"/>
  <c r="G722" i="13"/>
  <c r="E722" i="13"/>
  <c r="M721" i="13"/>
  <c r="K721" i="13"/>
  <c r="I721" i="13"/>
  <c r="G721" i="13"/>
  <c r="E721" i="13"/>
  <c r="M720" i="13"/>
  <c r="K720" i="13"/>
  <c r="I720" i="13"/>
  <c r="G720" i="13"/>
  <c r="E720" i="13"/>
  <c r="M719" i="13"/>
  <c r="K719" i="13"/>
  <c r="I719" i="13"/>
  <c r="G719" i="13"/>
  <c r="E719" i="13"/>
  <c r="M718" i="13"/>
  <c r="K718" i="13"/>
  <c r="I718" i="13"/>
  <c r="G718" i="13"/>
  <c r="E718" i="13"/>
  <c r="M717" i="13"/>
  <c r="K717" i="13"/>
  <c r="I717" i="13"/>
  <c r="G717" i="13"/>
  <c r="E717" i="13"/>
  <c r="M716" i="13"/>
  <c r="K716" i="13"/>
  <c r="I716" i="13"/>
  <c r="G716" i="13"/>
  <c r="E716" i="13"/>
  <c r="M715" i="13"/>
  <c r="K715" i="13"/>
  <c r="I715" i="13"/>
  <c r="G715" i="13"/>
  <c r="E715" i="13"/>
  <c r="M714" i="13"/>
  <c r="K714" i="13"/>
  <c r="I714" i="13"/>
  <c r="G714" i="13"/>
  <c r="E714" i="13"/>
  <c r="M713" i="13"/>
  <c r="K713" i="13"/>
  <c r="I713" i="13"/>
  <c r="G713" i="13"/>
  <c r="E713" i="13"/>
  <c r="M712" i="13"/>
  <c r="K712" i="13"/>
  <c r="I712" i="13"/>
  <c r="G712" i="13"/>
  <c r="E712" i="13"/>
  <c r="M711" i="13"/>
  <c r="K711" i="13"/>
  <c r="I711" i="13"/>
  <c r="G711" i="13"/>
  <c r="E711" i="13"/>
  <c r="M710" i="13"/>
  <c r="K710" i="13"/>
  <c r="I710" i="13"/>
  <c r="G710" i="13"/>
  <c r="E710" i="13"/>
  <c r="M709" i="13"/>
  <c r="K709" i="13"/>
  <c r="I709" i="13"/>
  <c r="G709" i="13"/>
  <c r="E709" i="13"/>
  <c r="M708" i="13"/>
  <c r="K708" i="13"/>
  <c r="I708" i="13"/>
  <c r="G708" i="13"/>
  <c r="E708" i="13"/>
  <c r="M707" i="13"/>
  <c r="K707" i="13"/>
  <c r="I707" i="13"/>
  <c r="G707" i="13"/>
  <c r="E707" i="13"/>
  <c r="M706" i="13"/>
  <c r="K706" i="13"/>
  <c r="I706" i="13"/>
  <c r="G706" i="13"/>
  <c r="E706" i="13"/>
  <c r="M705" i="13"/>
  <c r="K705" i="13"/>
  <c r="I705" i="13"/>
  <c r="G705" i="13"/>
  <c r="E705" i="13"/>
  <c r="M704" i="13"/>
  <c r="K704" i="13"/>
  <c r="I704" i="13"/>
  <c r="G704" i="13"/>
  <c r="E704" i="13"/>
  <c r="M703" i="13"/>
  <c r="K703" i="13"/>
  <c r="I703" i="13"/>
  <c r="G703" i="13"/>
  <c r="E703" i="13"/>
  <c r="M702" i="13"/>
  <c r="K702" i="13"/>
  <c r="I702" i="13"/>
  <c r="G702" i="13"/>
  <c r="E702" i="13"/>
  <c r="M701" i="13"/>
  <c r="K701" i="13"/>
  <c r="I701" i="13"/>
  <c r="G701" i="13"/>
  <c r="E701" i="13"/>
  <c r="M700" i="13"/>
  <c r="K700" i="13"/>
  <c r="I700" i="13"/>
  <c r="G700" i="13"/>
  <c r="E700" i="13"/>
  <c r="M699" i="13"/>
  <c r="K699" i="13"/>
  <c r="I699" i="13"/>
  <c r="G699" i="13"/>
  <c r="E699" i="13"/>
  <c r="M698" i="13"/>
  <c r="K698" i="13"/>
  <c r="I698" i="13"/>
  <c r="G698" i="13"/>
  <c r="E698" i="13"/>
  <c r="M697" i="13"/>
  <c r="K697" i="13"/>
  <c r="I697" i="13"/>
  <c r="G697" i="13"/>
  <c r="E697" i="13"/>
  <c r="M696" i="13"/>
  <c r="K696" i="13"/>
  <c r="I696" i="13"/>
  <c r="G696" i="13"/>
  <c r="E696" i="13"/>
  <c r="M695" i="13"/>
  <c r="K695" i="13"/>
  <c r="I695" i="13"/>
  <c r="G695" i="13"/>
  <c r="E695" i="13"/>
  <c r="M694" i="13"/>
  <c r="K694" i="13"/>
  <c r="I694" i="13"/>
  <c r="G694" i="13"/>
  <c r="E694" i="13"/>
  <c r="M693" i="13"/>
  <c r="K693" i="13"/>
  <c r="I693" i="13"/>
  <c r="G693" i="13"/>
  <c r="E693" i="13"/>
  <c r="M692" i="13"/>
  <c r="K692" i="13"/>
  <c r="I692" i="13"/>
  <c r="G692" i="13"/>
  <c r="E692" i="13"/>
  <c r="M691" i="13"/>
  <c r="K691" i="13"/>
  <c r="I691" i="13"/>
  <c r="G691" i="13"/>
  <c r="E691" i="13"/>
  <c r="M690" i="13"/>
  <c r="K690" i="13"/>
  <c r="I690" i="13"/>
  <c r="G690" i="13"/>
  <c r="E690" i="13"/>
  <c r="M689" i="13"/>
  <c r="K689" i="13"/>
  <c r="I689" i="13"/>
  <c r="G689" i="13"/>
  <c r="E689" i="13"/>
  <c r="M688" i="13"/>
  <c r="K688" i="13"/>
  <c r="I688" i="13"/>
  <c r="G688" i="13"/>
  <c r="E688" i="13"/>
  <c r="M687" i="13"/>
  <c r="K687" i="13"/>
  <c r="I687" i="13"/>
  <c r="G687" i="13"/>
  <c r="E687" i="13"/>
  <c r="M686" i="13"/>
  <c r="K686" i="13"/>
  <c r="I686" i="13"/>
  <c r="G686" i="13"/>
  <c r="E686" i="13"/>
  <c r="M685" i="13"/>
  <c r="K685" i="13"/>
  <c r="I685" i="13"/>
  <c r="G685" i="13"/>
  <c r="E685" i="13"/>
  <c r="M684" i="13"/>
  <c r="K684" i="13"/>
  <c r="I684" i="13"/>
  <c r="G684" i="13"/>
  <c r="E684" i="13"/>
  <c r="M683" i="13"/>
  <c r="K683" i="13"/>
  <c r="I683" i="13"/>
  <c r="G683" i="13"/>
  <c r="E683" i="13"/>
  <c r="M682" i="13"/>
  <c r="K682" i="13"/>
  <c r="I682" i="13"/>
  <c r="G682" i="13"/>
  <c r="E682" i="13"/>
  <c r="M681" i="13"/>
  <c r="K681" i="13"/>
  <c r="I681" i="13"/>
  <c r="G681" i="13"/>
  <c r="E681" i="13"/>
  <c r="M680" i="13"/>
  <c r="K680" i="13"/>
  <c r="I680" i="13"/>
  <c r="G680" i="13"/>
  <c r="E680" i="13"/>
  <c r="M679" i="13"/>
  <c r="K679" i="13"/>
  <c r="I679" i="13"/>
  <c r="G679" i="13"/>
  <c r="E679" i="13"/>
  <c r="M678" i="13"/>
  <c r="K678" i="13"/>
  <c r="I678" i="13"/>
  <c r="G678" i="13"/>
  <c r="E678" i="13"/>
  <c r="M677" i="13"/>
  <c r="K677" i="13"/>
  <c r="I677" i="13"/>
  <c r="G677" i="13"/>
  <c r="E677" i="13"/>
  <c r="M676" i="13"/>
  <c r="K676" i="13"/>
  <c r="I676" i="13"/>
  <c r="G676" i="13"/>
  <c r="E676" i="13"/>
  <c r="M675" i="13"/>
  <c r="K675" i="13"/>
  <c r="I675" i="13"/>
  <c r="G675" i="13"/>
  <c r="E675" i="13"/>
  <c r="M674" i="13"/>
  <c r="K674" i="13"/>
  <c r="I674" i="13"/>
  <c r="G674" i="13"/>
  <c r="E674" i="13"/>
  <c r="M673" i="13"/>
  <c r="K673" i="13"/>
  <c r="I673" i="13"/>
  <c r="G673" i="13"/>
  <c r="E673" i="13"/>
  <c r="M672" i="13"/>
  <c r="K672" i="13"/>
  <c r="I672" i="13"/>
  <c r="G672" i="13"/>
  <c r="E672" i="13"/>
  <c r="M671" i="13"/>
  <c r="K671" i="13"/>
  <c r="I671" i="13"/>
  <c r="G671" i="13"/>
  <c r="E671" i="13"/>
  <c r="M670" i="13"/>
  <c r="K670" i="13"/>
  <c r="I670" i="13"/>
  <c r="G670" i="13"/>
  <c r="E670" i="13"/>
  <c r="M669" i="13"/>
  <c r="K669" i="13"/>
  <c r="I669" i="13"/>
  <c r="G669" i="13"/>
  <c r="E669" i="13"/>
  <c r="M668" i="13"/>
  <c r="K668" i="13"/>
  <c r="I668" i="13"/>
  <c r="G668" i="13"/>
  <c r="E668" i="13"/>
  <c r="M667" i="13"/>
  <c r="K667" i="13"/>
  <c r="I667" i="13"/>
  <c r="G667" i="13"/>
  <c r="E667" i="13"/>
  <c r="M666" i="13"/>
  <c r="K666" i="13"/>
  <c r="I666" i="13"/>
  <c r="G666" i="13"/>
  <c r="E666" i="13"/>
  <c r="M665" i="13"/>
  <c r="K665" i="13"/>
  <c r="I665" i="13"/>
  <c r="G665" i="13"/>
  <c r="E665" i="13"/>
  <c r="M664" i="13"/>
  <c r="K664" i="13"/>
  <c r="I664" i="13"/>
  <c r="G664" i="13"/>
  <c r="E664" i="13"/>
  <c r="M663" i="13"/>
  <c r="K663" i="13"/>
  <c r="I663" i="13"/>
  <c r="G663" i="13"/>
  <c r="E663" i="13"/>
  <c r="M662" i="13"/>
  <c r="K662" i="13"/>
  <c r="I662" i="13"/>
  <c r="G662" i="13"/>
  <c r="E662" i="13"/>
  <c r="M661" i="13"/>
  <c r="K661" i="13"/>
  <c r="I661" i="13"/>
  <c r="G661" i="13"/>
  <c r="E661" i="13"/>
  <c r="M660" i="13"/>
  <c r="K660" i="13"/>
  <c r="I660" i="13"/>
  <c r="G660" i="13"/>
  <c r="E660" i="13"/>
  <c r="M659" i="13"/>
  <c r="K659" i="13"/>
  <c r="I659" i="13"/>
  <c r="G659" i="13"/>
  <c r="E659" i="13"/>
  <c r="M658" i="13"/>
  <c r="K658" i="13"/>
  <c r="I658" i="13"/>
  <c r="G658" i="13"/>
  <c r="E658" i="13"/>
  <c r="M657" i="13"/>
  <c r="K657" i="13"/>
  <c r="I657" i="13"/>
  <c r="G657" i="13"/>
  <c r="E657" i="13"/>
  <c r="M656" i="13"/>
  <c r="K656" i="13"/>
  <c r="I656" i="13"/>
  <c r="G656" i="13"/>
  <c r="E656" i="13"/>
  <c r="M655" i="13"/>
  <c r="K655" i="13"/>
  <c r="I655" i="13"/>
  <c r="G655" i="13"/>
  <c r="E655" i="13"/>
  <c r="M654" i="13"/>
  <c r="K654" i="13"/>
  <c r="I654" i="13"/>
  <c r="G654" i="13"/>
  <c r="E654" i="13"/>
  <c r="M653" i="13"/>
  <c r="K653" i="13"/>
  <c r="I653" i="13"/>
  <c r="G653" i="13"/>
  <c r="E653" i="13"/>
  <c r="M652" i="13"/>
  <c r="K652" i="13"/>
  <c r="I652" i="13"/>
  <c r="G652" i="13"/>
  <c r="E652" i="13"/>
  <c r="M651" i="13"/>
  <c r="K651" i="13"/>
  <c r="I651" i="13"/>
  <c r="G651" i="13"/>
  <c r="E651" i="13"/>
  <c r="M650" i="13"/>
  <c r="K650" i="13"/>
  <c r="I650" i="13"/>
  <c r="G650" i="13"/>
  <c r="E650" i="13"/>
  <c r="M649" i="13"/>
  <c r="K649" i="13"/>
  <c r="I649" i="13"/>
  <c r="G649" i="13"/>
  <c r="E649" i="13"/>
  <c r="M648" i="13"/>
  <c r="K648" i="13"/>
  <c r="I648" i="13"/>
  <c r="G648" i="13"/>
  <c r="E648" i="13"/>
  <c r="M647" i="13"/>
  <c r="K647" i="13"/>
  <c r="I647" i="13"/>
  <c r="G647" i="13"/>
  <c r="E647" i="13"/>
  <c r="M646" i="13"/>
  <c r="K646" i="13"/>
  <c r="I646" i="13"/>
  <c r="G646" i="13"/>
  <c r="E646" i="13"/>
  <c r="M645" i="13"/>
  <c r="K645" i="13"/>
  <c r="I645" i="13"/>
  <c r="G645" i="13"/>
  <c r="E645" i="13"/>
  <c r="M644" i="13"/>
  <c r="K644" i="13"/>
  <c r="I644" i="13"/>
  <c r="G644" i="13"/>
  <c r="E644" i="13"/>
  <c r="M643" i="13"/>
  <c r="K643" i="13"/>
  <c r="I643" i="13"/>
  <c r="G643" i="13"/>
  <c r="E643" i="13"/>
  <c r="M642" i="13"/>
  <c r="K642" i="13"/>
  <c r="I642" i="13"/>
  <c r="G642" i="13"/>
  <c r="E642" i="13"/>
  <c r="M641" i="13"/>
  <c r="K641" i="13"/>
  <c r="I641" i="13"/>
  <c r="G641" i="13"/>
  <c r="E641" i="13"/>
  <c r="M640" i="13"/>
  <c r="K640" i="13"/>
  <c r="I640" i="13"/>
  <c r="G640" i="13"/>
  <c r="E640" i="13"/>
  <c r="M639" i="13"/>
  <c r="K639" i="13"/>
  <c r="I639" i="13"/>
  <c r="G639" i="13"/>
  <c r="E639" i="13"/>
  <c r="M638" i="13"/>
  <c r="K638" i="13"/>
  <c r="I638" i="13"/>
  <c r="G638" i="13"/>
  <c r="E638" i="13"/>
  <c r="M637" i="13"/>
  <c r="K637" i="13"/>
  <c r="I637" i="13"/>
  <c r="G637" i="13"/>
  <c r="E637" i="13"/>
  <c r="M636" i="13"/>
  <c r="K636" i="13"/>
  <c r="I636" i="13"/>
  <c r="G636" i="13"/>
  <c r="E636" i="13"/>
  <c r="M635" i="13"/>
  <c r="K635" i="13"/>
  <c r="I635" i="13"/>
  <c r="G635" i="13"/>
  <c r="E635" i="13"/>
  <c r="M634" i="13"/>
  <c r="K634" i="13"/>
  <c r="I634" i="13"/>
  <c r="G634" i="13"/>
  <c r="E634" i="13"/>
  <c r="M633" i="13"/>
  <c r="K633" i="13"/>
  <c r="I633" i="13"/>
  <c r="G633" i="13"/>
  <c r="E633" i="13"/>
  <c r="M632" i="13"/>
  <c r="K632" i="13"/>
  <c r="I632" i="13"/>
  <c r="G632" i="13"/>
  <c r="E632" i="13"/>
  <c r="M631" i="13"/>
  <c r="K631" i="13"/>
  <c r="I631" i="13"/>
  <c r="G631" i="13"/>
  <c r="E631" i="13"/>
  <c r="M630" i="13"/>
  <c r="K630" i="13"/>
  <c r="I630" i="13"/>
  <c r="G630" i="13"/>
  <c r="E630" i="13"/>
  <c r="M629" i="13"/>
  <c r="K629" i="13"/>
  <c r="I629" i="13"/>
  <c r="G629" i="13"/>
  <c r="E629" i="13"/>
  <c r="M628" i="13"/>
  <c r="K628" i="13"/>
  <c r="I628" i="13"/>
  <c r="G628" i="13"/>
  <c r="E628" i="13"/>
  <c r="M627" i="13"/>
  <c r="K627" i="13"/>
  <c r="I627" i="13"/>
  <c r="G627" i="13"/>
  <c r="E627" i="13"/>
  <c r="M626" i="13"/>
  <c r="K626" i="13"/>
  <c r="I626" i="13"/>
  <c r="G626" i="13"/>
  <c r="E626" i="13"/>
  <c r="M625" i="13"/>
  <c r="K625" i="13"/>
  <c r="I625" i="13"/>
  <c r="G625" i="13"/>
  <c r="E625" i="13"/>
  <c r="M624" i="13"/>
  <c r="K624" i="13"/>
  <c r="I624" i="13"/>
  <c r="G624" i="13"/>
  <c r="E624" i="13"/>
  <c r="M623" i="13"/>
  <c r="K623" i="13"/>
  <c r="I623" i="13"/>
  <c r="G623" i="13"/>
  <c r="E623" i="13"/>
  <c r="M622" i="13"/>
  <c r="K622" i="13"/>
  <c r="I622" i="13"/>
  <c r="G622" i="13"/>
  <c r="E622" i="13"/>
  <c r="M621" i="13"/>
  <c r="K621" i="13"/>
  <c r="I621" i="13"/>
  <c r="G621" i="13"/>
  <c r="E621" i="13"/>
  <c r="M620" i="13"/>
  <c r="K620" i="13"/>
  <c r="I620" i="13"/>
  <c r="G620" i="13"/>
  <c r="E620" i="13"/>
  <c r="M619" i="13"/>
  <c r="K619" i="13"/>
  <c r="I619" i="13"/>
  <c r="G619" i="13"/>
  <c r="E619" i="13"/>
  <c r="M618" i="13"/>
  <c r="K618" i="13"/>
  <c r="I618" i="13"/>
  <c r="G618" i="13"/>
  <c r="E618" i="13"/>
  <c r="M617" i="13"/>
  <c r="K617" i="13"/>
  <c r="I617" i="13"/>
  <c r="G617" i="13"/>
  <c r="E617" i="13"/>
  <c r="M616" i="13"/>
  <c r="K616" i="13"/>
  <c r="I616" i="13"/>
  <c r="G616" i="13"/>
  <c r="E616" i="13"/>
  <c r="M615" i="13"/>
  <c r="K615" i="13"/>
  <c r="I615" i="13"/>
  <c r="G615" i="13"/>
  <c r="E615" i="13"/>
  <c r="M614" i="13"/>
  <c r="K614" i="13"/>
  <c r="I614" i="13"/>
  <c r="G614" i="13"/>
  <c r="E614" i="13"/>
  <c r="M613" i="13"/>
  <c r="K613" i="13"/>
  <c r="I613" i="13"/>
  <c r="G613" i="13"/>
  <c r="E613" i="13"/>
  <c r="M612" i="13"/>
  <c r="K612" i="13"/>
  <c r="I612" i="13"/>
  <c r="G612" i="13"/>
  <c r="E612" i="13"/>
  <c r="M611" i="13"/>
  <c r="K611" i="13"/>
  <c r="I611" i="13"/>
  <c r="G611" i="13"/>
  <c r="E611" i="13"/>
  <c r="M610" i="13"/>
  <c r="K610" i="13"/>
  <c r="I610" i="13"/>
  <c r="G610" i="13"/>
  <c r="E610" i="13"/>
  <c r="M609" i="13"/>
  <c r="K609" i="13"/>
  <c r="I609" i="13"/>
  <c r="G609" i="13"/>
  <c r="E609" i="13"/>
  <c r="M608" i="13"/>
  <c r="K608" i="13"/>
  <c r="I608" i="13"/>
  <c r="G608" i="13"/>
  <c r="E608" i="13"/>
  <c r="M607" i="13"/>
  <c r="K607" i="13"/>
  <c r="I607" i="13"/>
  <c r="G607" i="13"/>
  <c r="E607" i="13"/>
  <c r="M606" i="13"/>
  <c r="K606" i="13"/>
  <c r="I606" i="13"/>
  <c r="G606" i="13"/>
  <c r="E606" i="13"/>
  <c r="M605" i="13"/>
  <c r="K605" i="13"/>
  <c r="I605" i="13"/>
  <c r="G605" i="13"/>
  <c r="E605" i="13"/>
  <c r="M604" i="13"/>
  <c r="K604" i="13"/>
  <c r="I604" i="13"/>
  <c r="G604" i="13"/>
  <c r="E604" i="13"/>
  <c r="M603" i="13"/>
  <c r="K603" i="13"/>
  <c r="I603" i="13"/>
  <c r="G603" i="13"/>
  <c r="E603" i="13"/>
  <c r="M602" i="13"/>
  <c r="K602" i="13"/>
  <c r="I602" i="13"/>
  <c r="G602" i="13"/>
  <c r="E602" i="13"/>
  <c r="M601" i="13"/>
  <c r="K601" i="13"/>
  <c r="I601" i="13"/>
  <c r="G601" i="13"/>
  <c r="E601" i="13"/>
  <c r="M600" i="13"/>
  <c r="K600" i="13"/>
  <c r="I600" i="13"/>
  <c r="G600" i="13"/>
  <c r="E600" i="13"/>
  <c r="M599" i="13"/>
  <c r="K599" i="13"/>
  <c r="I599" i="13"/>
  <c r="G599" i="13"/>
  <c r="E599" i="13"/>
  <c r="M598" i="13"/>
  <c r="K598" i="13"/>
  <c r="I598" i="13"/>
  <c r="G598" i="13"/>
  <c r="E598" i="13"/>
  <c r="M597" i="13"/>
  <c r="K597" i="13"/>
  <c r="I597" i="13"/>
  <c r="G597" i="13"/>
  <c r="E597" i="13"/>
  <c r="M596" i="13"/>
  <c r="K596" i="13"/>
  <c r="I596" i="13"/>
  <c r="G596" i="13"/>
  <c r="E596" i="13"/>
  <c r="M595" i="13"/>
  <c r="K595" i="13"/>
  <c r="I595" i="13"/>
  <c r="G595" i="13"/>
  <c r="E595" i="13"/>
  <c r="M594" i="13"/>
  <c r="K594" i="13"/>
  <c r="I594" i="13"/>
  <c r="G594" i="13"/>
  <c r="E594" i="13"/>
  <c r="M593" i="13"/>
  <c r="K593" i="13"/>
  <c r="I593" i="13"/>
  <c r="G593" i="13"/>
  <c r="E593" i="13"/>
  <c r="M592" i="13"/>
  <c r="K592" i="13"/>
  <c r="I592" i="13"/>
  <c r="G592" i="13"/>
  <c r="E592" i="13"/>
  <c r="M591" i="13"/>
  <c r="K591" i="13"/>
  <c r="I591" i="13"/>
  <c r="G591" i="13"/>
  <c r="E591" i="13"/>
  <c r="M590" i="13"/>
  <c r="K590" i="13"/>
  <c r="I590" i="13"/>
  <c r="G590" i="13"/>
  <c r="E590" i="13"/>
  <c r="M589" i="13"/>
  <c r="K589" i="13"/>
  <c r="I589" i="13"/>
  <c r="G589" i="13"/>
  <c r="E589" i="13"/>
  <c r="M588" i="13"/>
  <c r="K588" i="13"/>
  <c r="I588" i="13"/>
  <c r="G588" i="13"/>
  <c r="E588" i="13"/>
  <c r="M587" i="13"/>
  <c r="K587" i="13"/>
  <c r="I587" i="13"/>
  <c r="G587" i="13"/>
  <c r="E587" i="13"/>
  <c r="M586" i="13"/>
  <c r="K586" i="13"/>
  <c r="I586" i="13"/>
  <c r="G586" i="13"/>
  <c r="E586" i="13"/>
  <c r="M585" i="13"/>
  <c r="K585" i="13"/>
  <c r="I585" i="13"/>
  <c r="G585" i="13"/>
  <c r="E585" i="13"/>
  <c r="M584" i="13"/>
  <c r="K584" i="13"/>
  <c r="I584" i="13"/>
  <c r="G584" i="13"/>
  <c r="E584" i="13"/>
  <c r="M583" i="13"/>
  <c r="K583" i="13"/>
  <c r="I583" i="13"/>
  <c r="G583" i="13"/>
  <c r="E583" i="13"/>
  <c r="M582" i="13"/>
  <c r="K582" i="13"/>
  <c r="I582" i="13"/>
  <c r="G582" i="13"/>
  <c r="E582" i="13"/>
  <c r="M581" i="13"/>
  <c r="K581" i="13"/>
  <c r="I581" i="13"/>
  <c r="G581" i="13"/>
  <c r="E581" i="13"/>
  <c r="M580" i="13"/>
  <c r="K580" i="13"/>
  <c r="I580" i="13"/>
  <c r="G580" i="13"/>
  <c r="E580" i="13"/>
  <c r="M579" i="13"/>
  <c r="K579" i="13"/>
  <c r="I579" i="13"/>
  <c r="G579" i="13"/>
  <c r="E579" i="13"/>
  <c r="M578" i="13"/>
  <c r="K578" i="13"/>
  <c r="I578" i="13"/>
  <c r="G578" i="13"/>
  <c r="E578" i="13"/>
  <c r="M577" i="13"/>
  <c r="K577" i="13"/>
  <c r="I577" i="13"/>
  <c r="G577" i="13"/>
  <c r="E577" i="13"/>
  <c r="M576" i="13"/>
  <c r="K576" i="13"/>
  <c r="I576" i="13"/>
  <c r="G576" i="13"/>
  <c r="E576" i="13"/>
  <c r="M575" i="13"/>
  <c r="K575" i="13"/>
  <c r="I575" i="13"/>
  <c r="G575" i="13"/>
  <c r="E575" i="13"/>
  <c r="M574" i="13"/>
  <c r="K574" i="13"/>
  <c r="I574" i="13"/>
  <c r="G574" i="13"/>
  <c r="E574" i="13"/>
  <c r="M573" i="13"/>
  <c r="K573" i="13"/>
  <c r="I573" i="13"/>
  <c r="G573" i="13"/>
  <c r="E573" i="13"/>
  <c r="M572" i="13"/>
  <c r="K572" i="13"/>
  <c r="I572" i="13"/>
  <c r="G572" i="13"/>
  <c r="E572" i="13"/>
  <c r="M571" i="13"/>
  <c r="K571" i="13"/>
  <c r="I571" i="13"/>
  <c r="G571" i="13"/>
  <c r="E571" i="13"/>
  <c r="M570" i="13"/>
  <c r="K570" i="13"/>
  <c r="I570" i="13"/>
  <c r="G570" i="13"/>
  <c r="E570" i="13"/>
  <c r="M569" i="13"/>
  <c r="K569" i="13"/>
  <c r="I569" i="13"/>
  <c r="G569" i="13"/>
  <c r="E569" i="13"/>
  <c r="M568" i="13"/>
  <c r="K568" i="13"/>
  <c r="I568" i="13"/>
  <c r="G568" i="13"/>
  <c r="E568" i="13"/>
  <c r="M567" i="13"/>
  <c r="K567" i="13"/>
  <c r="I567" i="13"/>
  <c r="G567" i="13"/>
  <c r="E567" i="13"/>
  <c r="M566" i="13"/>
  <c r="K566" i="13"/>
  <c r="I566" i="13"/>
  <c r="G566" i="13"/>
  <c r="E566" i="13"/>
  <c r="M565" i="13"/>
  <c r="K565" i="13"/>
  <c r="I565" i="13"/>
  <c r="G565" i="13"/>
  <c r="E565" i="13"/>
  <c r="M564" i="13"/>
  <c r="K564" i="13"/>
  <c r="I564" i="13"/>
  <c r="G564" i="13"/>
  <c r="E564" i="13"/>
  <c r="M563" i="13"/>
  <c r="K563" i="13"/>
  <c r="I563" i="13"/>
  <c r="G563" i="13"/>
  <c r="E563" i="13"/>
  <c r="M562" i="13"/>
  <c r="K562" i="13"/>
  <c r="I562" i="13"/>
  <c r="G562" i="13"/>
  <c r="E562" i="13"/>
  <c r="M561" i="13"/>
  <c r="K561" i="13"/>
  <c r="I561" i="13"/>
  <c r="G561" i="13"/>
  <c r="E561" i="13"/>
  <c r="M560" i="13"/>
  <c r="K560" i="13"/>
  <c r="I560" i="13"/>
  <c r="G560" i="13"/>
  <c r="E560" i="13"/>
  <c r="M559" i="13"/>
  <c r="K559" i="13"/>
  <c r="I559" i="13"/>
  <c r="G559" i="13"/>
  <c r="E559" i="13"/>
  <c r="M558" i="13"/>
  <c r="K558" i="13"/>
  <c r="I558" i="13"/>
  <c r="G558" i="13"/>
  <c r="E558" i="13"/>
  <c r="M557" i="13"/>
  <c r="K557" i="13"/>
  <c r="I557" i="13"/>
  <c r="G557" i="13"/>
  <c r="E557" i="13"/>
  <c r="M556" i="13"/>
  <c r="K556" i="13"/>
  <c r="I556" i="13"/>
  <c r="G556" i="13"/>
  <c r="E556" i="13"/>
  <c r="M555" i="13"/>
  <c r="K555" i="13"/>
  <c r="I555" i="13"/>
  <c r="G555" i="13"/>
  <c r="E555" i="13"/>
  <c r="M554" i="13"/>
  <c r="K554" i="13"/>
  <c r="I554" i="13"/>
  <c r="G554" i="13"/>
  <c r="E554" i="13"/>
  <c r="M553" i="13"/>
  <c r="K553" i="13"/>
  <c r="I553" i="13"/>
  <c r="G553" i="13"/>
  <c r="E553" i="13"/>
  <c r="M552" i="13"/>
  <c r="K552" i="13"/>
  <c r="I552" i="13"/>
  <c r="G552" i="13"/>
  <c r="E552" i="13"/>
  <c r="M551" i="13"/>
  <c r="K551" i="13"/>
  <c r="I551" i="13"/>
  <c r="G551" i="13"/>
  <c r="E551" i="13"/>
  <c r="M550" i="13"/>
  <c r="K550" i="13"/>
  <c r="I550" i="13"/>
  <c r="G550" i="13"/>
  <c r="E550" i="13"/>
  <c r="M549" i="13"/>
  <c r="K549" i="13"/>
  <c r="I549" i="13"/>
  <c r="G549" i="13"/>
  <c r="E549" i="13"/>
  <c r="M548" i="13"/>
  <c r="K548" i="13"/>
  <c r="I548" i="13"/>
  <c r="G548" i="13"/>
  <c r="E548" i="13"/>
  <c r="M547" i="13"/>
  <c r="K547" i="13"/>
  <c r="I547" i="13"/>
  <c r="G547" i="13"/>
  <c r="E547" i="13"/>
  <c r="M546" i="13"/>
  <c r="K546" i="13"/>
  <c r="I546" i="13"/>
  <c r="G546" i="13"/>
  <c r="E546" i="13"/>
  <c r="M545" i="13"/>
  <c r="K545" i="13"/>
  <c r="I545" i="13"/>
  <c r="G545" i="13"/>
  <c r="E545" i="13"/>
  <c r="M544" i="13"/>
  <c r="K544" i="13"/>
  <c r="I544" i="13"/>
  <c r="G544" i="13"/>
  <c r="E544" i="13"/>
  <c r="M543" i="13"/>
  <c r="K543" i="13"/>
  <c r="I543" i="13"/>
  <c r="G543" i="13"/>
  <c r="E543" i="13"/>
  <c r="M542" i="13"/>
  <c r="K542" i="13"/>
  <c r="I542" i="13"/>
  <c r="G542" i="13"/>
  <c r="E542" i="13"/>
  <c r="M541" i="13"/>
  <c r="K541" i="13"/>
  <c r="I541" i="13"/>
  <c r="G541" i="13"/>
  <c r="E541" i="13"/>
  <c r="M540" i="13"/>
  <c r="K540" i="13"/>
  <c r="I540" i="13"/>
  <c r="G540" i="13"/>
  <c r="E540" i="13"/>
  <c r="M539" i="13"/>
  <c r="K539" i="13"/>
  <c r="I539" i="13"/>
  <c r="G539" i="13"/>
  <c r="E539" i="13"/>
  <c r="M538" i="13"/>
  <c r="K538" i="13"/>
  <c r="I538" i="13"/>
  <c r="G538" i="13"/>
  <c r="E538" i="13"/>
  <c r="M537" i="13"/>
  <c r="K537" i="13"/>
  <c r="I537" i="13"/>
  <c r="G537" i="13"/>
  <c r="E537" i="13"/>
  <c r="M536" i="13"/>
  <c r="K536" i="13"/>
  <c r="I536" i="13"/>
  <c r="G536" i="13"/>
  <c r="E536" i="13"/>
  <c r="M535" i="13"/>
  <c r="K535" i="13"/>
  <c r="I535" i="13"/>
  <c r="G535" i="13"/>
  <c r="E535" i="13"/>
  <c r="M534" i="13"/>
  <c r="K534" i="13"/>
  <c r="I534" i="13"/>
  <c r="G534" i="13"/>
  <c r="E534" i="13"/>
  <c r="M533" i="13"/>
  <c r="K533" i="13"/>
  <c r="I533" i="13"/>
  <c r="G533" i="13"/>
  <c r="E533" i="13"/>
  <c r="M532" i="13"/>
  <c r="K532" i="13"/>
  <c r="I532" i="13"/>
  <c r="G532" i="13"/>
  <c r="E532" i="13"/>
  <c r="M531" i="13"/>
  <c r="K531" i="13"/>
  <c r="I531" i="13"/>
  <c r="G531" i="13"/>
  <c r="E531" i="13"/>
  <c r="M530" i="13"/>
  <c r="K530" i="13"/>
  <c r="I530" i="13"/>
  <c r="G530" i="13"/>
  <c r="E530" i="13"/>
  <c r="M529" i="13"/>
  <c r="K529" i="13"/>
  <c r="I529" i="13"/>
  <c r="G529" i="13"/>
  <c r="E529" i="13"/>
  <c r="M528" i="13"/>
  <c r="K528" i="13"/>
  <c r="I528" i="13"/>
  <c r="G528" i="13"/>
  <c r="E528" i="13"/>
  <c r="M527" i="13"/>
  <c r="K527" i="13"/>
  <c r="I527" i="13"/>
  <c r="G527" i="13"/>
  <c r="E527" i="13"/>
  <c r="M526" i="13"/>
  <c r="K526" i="13"/>
  <c r="I526" i="13"/>
  <c r="G526" i="13"/>
  <c r="E526" i="13"/>
  <c r="M525" i="13"/>
  <c r="K525" i="13"/>
  <c r="I525" i="13"/>
  <c r="G525" i="13"/>
  <c r="E525" i="13"/>
  <c r="M524" i="13"/>
  <c r="K524" i="13"/>
  <c r="I524" i="13"/>
  <c r="G524" i="13"/>
  <c r="E524" i="13"/>
  <c r="M523" i="13"/>
  <c r="K523" i="13"/>
  <c r="I523" i="13"/>
  <c r="G523" i="13"/>
  <c r="E523" i="13"/>
  <c r="M522" i="13"/>
  <c r="K522" i="13"/>
  <c r="I522" i="13"/>
  <c r="G522" i="13"/>
  <c r="E522" i="13"/>
  <c r="M521" i="13"/>
  <c r="K521" i="13"/>
  <c r="I521" i="13"/>
  <c r="G521" i="13"/>
  <c r="E521" i="13"/>
  <c r="M520" i="13"/>
  <c r="K520" i="13"/>
  <c r="I520" i="13"/>
  <c r="G520" i="13"/>
  <c r="E520" i="13"/>
  <c r="M519" i="13"/>
  <c r="K519" i="13"/>
  <c r="I519" i="13"/>
  <c r="G519" i="13"/>
  <c r="E519" i="13"/>
  <c r="M518" i="13"/>
  <c r="K518" i="13"/>
  <c r="I518" i="13"/>
  <c r="G518" i="13"/>
  <c r="E518" i="13"/>
  <c r="M517" i="13"/>
  <c r="K517" i="13"/>
  <c r="I517" i="13"/>
  <c r="G517" i="13"/>
  <c r="E517" i="13"/>
  <c r="M516" i="13"/>
  <c r="K516" i="13"/>
  <c r="I516" i="13"/>
  <c r="G516" i="13"/>
  <c r="E516" i="13"/>
  <c r="M515" i="13"/>
  <c r="K515" i="13"/>
  <c r="I515" i="13"/>
  <c r="G515" i="13"/>
  <c r="E515" i="13"/>
  <c r="M514" i="13"/>
  <c r="K514" i="13"/>
  <c r="I514" i="13"/>
  <c r="G514" i="13"/>
  <c r="E514" i="13"/>
  <c r="M513" i="13"/>
  <c r="K513" i="13"/>
  <c r="I513" i="13"/>
  <c r="G513" i="13"/>
  <c r="E513" i="13"/>
  <c r="M512" i="13"/>
  <c r="K512" i="13"/>
  <c r="I512" i="13"/>
  <c r="G512" i="13"/>
  <c r="E512" i="13"/>
  <c r="M511" i="13"/>
  <c r="K511" i="13"/>
  <c r="I511" i="13"/>
  <c r="G511" i="13"/>
  <c r="E511" i="13"/>
  <c r="M510" i="13"/>
  <c r="K510" i="13"/>
  <c r="I510" i="13"/>
  <c r="G510" i="13"/>
  <c r="E510" i="13"/>
  <c r="M509" i="13"/>
  <c r="K509" i="13"/>
  <c r="I509" i="13"/>
  <c r="G509" i="13"/>
  <c r="E509" i="13"/>
  <c r="M508" i="13"/>
  <c r="K508" i="13"/>
  <c r="I508" i="13"/>
  <c r="G508" i="13"/>
  <c r="E508" i="13"/>
  <c r="M507" i="13"/>
  <c r="K507" i="13"/>
  <c r="I507" i="13"/>
  <c r="G507" i="13"/>
  <c r="E507" i="13"/>
  <c r="M506" i="13"/>
  <c r="K506" i="13"/>
  <c r="I506" i="13"/>
  <c r="G506" i="13"/>
  <c r="E506" i="13"/>
  <c r="M505" i="13"/>
  <c r="K505" i="13"/>
  <c r="I505" i="13"/>
  <c r="G505" i="13"/>
  <c r="E505" i="13"/>
  <c r="M504" i="13"/>
  <c r="K504" i="13"/>
  <c r="I504" i="13"/>
  <c r="G504" i="13"/>
  <c r="E504" i="13"/>
  <c r="M503" i="13"/>
  <c r="K503" i="13"/>
  <c r="I503" i="13"/>
  <c r="G503" i="13"/>
  <c r="E503" i="13"/>
  <c r="M502" i="13"/>
  <c r="K502" i="13"/>
  <c r="I502" i="13"/>
  <c r="G502" i="13"/>
  <c r="E502" i="13"/>
  <c r="M501" i="13"/>
  <c r="K501" i="13"/>
  <c r="I501" i="13"/>
  <c r="G501" i="13"/>
  <c r="E501" i="13"/>
  <c r="M500" i="13"/>
  <c r="K500" i="13"/>
  <c r="I500" i="13"/>
  <c r="G500" i="13"/>
  <c r="E500" i="13"/>
  <c r="M499" i="13"/>
  <c r="K499" i="13"/>
  <c r="I499" i="13"/>
  <c r="G499" i="13"/>
  <c r="E499" i="13"/>
  <c r="M498" i="13"/>
  <c r="K498" i="13"/>
  <c r="I498" i="13"/>
  <c r="G498" i="13"/>
  <c r="E498" i="13"/>
  <c r="M497" i="13"/>
  <c r="K497" i="13"/>
  <c r="I497" i="13"/>
  <c r="G497" i="13"/>
  <c r="E497" i="13"/>
  <c r="M496" i="13"/>
  <c r="K496" i="13"/>
  <c r="I496" i="13"/>
  <c r="G496" i="13"/>
  <c r="E496" i="13"/>
  <c r="M495" i="13"/>
  <c r="K495" i="13"/>
  <c r="I495" i="13"/>
  <c r="G495" i="13"/>
  <c r="E495" i="13"/>
  <c r="M494" i="13"/>
  <c r="K494" i="13"/>
  <c r="I494" i="13"/>
  <c r="G494" i="13"/>
  <c r="E494" i="13"/>
  <c r="M493" i="13"/>
  <c r="K493" i="13"/>
  <c r="I493" i="13"/>
  <c r="G493" i="13"/>
  <c r="E493" i="13"/>
  <c r="M492" i="13"/>
  <c r="K492" i="13"/>
  <c r="I492" i="13"/>
  <c r="G492" i="13"/>
  <c r="E492" i="13"/>
  <c r="M491" i="13"/>
  <c r="K491" i="13"/>
  <c r="I491" i="13"/>
  <c r="G491" i="13"/>
  <c r="E491" i="13"/>
  <c r="M490" i="13"/>
  <c r="K490" i="13"/>
  <c r="I490" i="13"/>
  <c r="G490" i="13"/>
  <c r="E490" i="13"/>
  <c r="M489" i="13"/>
  <c r="K489" i="13"/>
  <c r="I489" i="13"/>
  <c r="G489" i="13"/>
  <c r="E489" i="13"/>
  <c r="M488" i="13"/>
  <c r="K488" i="13"/>
  <c r="I488" i="13"/>
  <c r="G488" i="13"/>
  <c r="E488" i="13"/>
  <c r="M487" i="13"/>
  <c r="K487" i="13"/>
  <c r="I487" i="13"/>
  <c r="G487" i="13"/>
  <c r="E487" i="13"/>
  <c r="M486" i="13"/>
  <c r="K486" i="13"/>
  <c r="I486" i="13"/>
  <c r="G486" i="13"/>
  <c r="E486" i="13"/>
  <c r="M485" i="13"/>
  <c r="K485" i="13"/>
  <c r="I485" i="13"/>
  <c r="G485" i="13"/>
  <c r="E485" i="13"/>
  <c r="M484" i="13"/>
  <c r="K484" i="13"/>
  <c r="I484" i="13"/>
  <c r="G484" i="13"/>
  <c r="E484" i="13"/>
  <c r="M483" i="13"/>
  <c r="K483" i="13"/>
  <c r="I483" i="13"/>
  <c r="G483" i="13"/>
  <c r="E483" i="13"/>
  <c r="M482" i="13"/>
  <c r="K482" i="13"/>
  <c r="I482" i="13"/>
  <c r="G482" i="13"/>
  <c r="E482" i="13"/>
  <c r="M481" i="13"/>
  <c r="K481" i="13"/>
  <c r="I481" i="13"/>
  <c r="G481" i="13"/>
  <c r="E481" i="13"/>
  <c r="M480" i="13"/>
  <c r="K480" i="13"/>
  <c r="I480" i="13"/>
  <c r="G480" i="13"/>
  <c r="E480" i="13"/>
  <c r="M479" i="13"/>
  <c r="K479" i="13"/>
  <c r="I479" i="13"/>
  <c r="G479" i="13"/>
  <c r="E479" i="13"/>
  <c r="M478" i="13"/>
  <c r="K478" i="13"/>
  <c r="I478" i="13"/>
  <c r="G478" i="13"/>
  <c r="E478" i="13"/>
  <c r="M477" i="13"/>
  <c r="K477" i="13"/>
  <c r="I477" i="13"/>
  <c r="G477" i="13"/>
  <c r="E477" i="13"/>
  <c r="M476" i="13"/>
  <c r="K476" i="13"/>
  <c r="I476" i="13"/>
  <c r="G476" i="13"/>
  <c r="E476" i="13"/>
  <c r="M475" i="13"/>
  <c r="K475" i="13"/>
  <c r="I475" i="13"/>
  <c r="G475" i="13"/>
  <c r="E475" i="13"/>
  <c r="M474" i="13"/>
  <c r="K474" i="13"/>
  <c r="I474" i="13"/>
  <c r="G474" i="13"/>
  <c r="E474" i="13"/>
  <c r="M473" i="13"/>
  <c r="K473" i="13"/>
  <c r="I473" i="13"/>
  <c r="G473" i="13"/>
  <c r="E473" i="13"/>
  <c r="M472" i="13"/>
  <c r="K472" i="13"/>
  <c r="I472" i="13"/>
  <c r="G472" i="13"/>
  <c r="E472" i="13"/>
  <c r="M471" i="13"/>
  <c r="K471" i="13"/>
  <c r="I471" i="13"/>
  <c r="G471" i="13"/>
  <c r="E471" i="13"/>
  <c r="M470" i="13"/>
  <c r="K470" i="13"/>
  <c r="I470" i="13"/>
  <c r="G470" i="13"/>
  <c r="E470" i="13"/>
  <c r="M469" i="13"/>
  <c r="K469" i="13"/>
  <c r="I469" i="13"/>
  <c r="G469" i="13"/>
  <c r="E469" i="13"/>
  <c r="M468" i="13"/>
  <c r="K468" i="13"/>
  <c r="I468" i="13"/>
  <c r="G468" i="13"/>
  <c r="E468" i="13"/>
  <c r="M467" i="13"/>
  <c r="K467" i="13"/>
  <c r="I467" i="13"/>
  <c r="G467" i="13"/>
  <c r="E467" i="13"/>
  <c r="M466" i="13"/>
  <c r="K466" i="13"/>
  <c r="I466" i="13"/>
  <c r="G466" i="13"/>
  <c r="E466" i="13"/>
  <c r="M465" i="13"/>
  <c r="K465" i="13"/>
  <c r="I465" i="13"/>
  <c r="G465" i="13"/>
  <c r="E465" i="13"/>
  <c r="M464" i="13"/>
  <c r="K464" i="13"/>
  <c r="I464" i="13"/>
  <c r="G464" i="13"/>
  <c r="E464" i="13"/>
  <c r="M463" i="13"/>
  <c r="K463" i="13"/>
  <c r="I463" i="13"/>
  <c r="G463" i="13"/>
  <c r="E463" i="13"/>
  <c r="M462" i="13"/>
  <c r="K462" i="13"/>
  <c r="I462" i="13"/>
  <c r="G462" i="13"/>
  <c r="E462" i="13"/>
  <c r="M461" i="13"/>
  <c r="K461" i="13"/>
  <c r="I461" i="13"/>
  <c r="G461" i="13"/>
  <c r="E461" i="13"/>
  <c r="M460" i="13"/>
  <c r="K460" i="13"/>
  <c r="I460" i="13"/>
  <c r="G460" i="13"/>
  <c r="E460" i="13"/>
  <c r="M459" i="13"/>
  <c r="K459" i="13"/>
  <c r="I459" i="13"/>
  <c r="G459" i="13"/>
  <c r="E459" i="13"/>
  <c r="M458" i="13"/>
  <c r="K458" i="13"/>
  <c r="I458" i="13"/>
  <c r="G458" i="13"/>
  <c r="E458" i="13"/>
  <c r="M457" i="13"/>
  <c r="K457" i="13"/>
  <c r="I457" i="13"/>
  <c r="G457" i="13"/>
  <c r="E457" i="13"/>
  <c r="M456" i="13"/>
  <c r="K456" i="13"/>
  <c r="I456" i="13"/>
  <c r="G456" i="13"/>
  <c r="E456" i="13"/>
  <c r="M455" i="13"/>
  <c r="K455" i="13"/>
  <c r="I455" i="13"/>
  <c r="G455" i="13"/>
  <c r="E455" i="13"/>
  <c r="M454" i="13"/>
  <c r="K454" i="13"/>
  <c r="I454" i="13"/>
  <c r="G454" i="13"/>
  <c r="E454" i="13"/>
  <c r="M453" i="13"/>
  <c r="K453" i="13"/>
  <c r="I453" i="13"/>
  <c r="G453" i="13"/>
  <c r="E453" i="13"/>
  <c r="M452" i="13"/>
  <c r="K452" i="13"/>
  <c r="I452" i="13"/>
  <c r="G452" i="13"/>
  <c r="E452" i="13"/>
  <c r="M451" i="13"/>
  <c r="K451" i="13"/>
  <c r="I451" i="13"/>
  <c r="G451" i="13"/>
  <c r="E451" i="13"/>
  <c r="M450" i="13"/>
  <c r="K450" i="13"/>
  <c r="I450" i="13"/>
  <c r="G450" i="13"/>
  <c r="E450" i="13"/>
  <c r="M449" i="13"/>
  <c r="K449" i="13"/>
  <c r="I449" i="13"/>
  <c r="G449" i="13"/>
  <c r="E449" i="13"/>
  <c r="M448" i="13"/>
  <c r="K448" i="13"/>
  <c r="I448" i="13"/>
  <c r="G448" i="13"/>
  <c r="E448" i="13"/>
  <c r="M447" i="13"/>
  <c r="K447" i="13"/>
  <c r="I447" i="13"/>
  <c r="G447" i="13"/>
  <c r="E447" i="13"/>
  <c r="M446" i="13"/>
  <c r="K446" i="13"/>
  <c r="I446" i="13"/>
  <c r="G446" i="13"/>
  <c r="E446" i="13"/>
  <c r="M445" i="13"/>
  <c r="K445" i="13"/>
  <c r="I445" i="13"/>
  <c r="G445" i="13"/>
  <c r="E445" i="13"/>
  <c r="M444" i="13"/>
  <c r="K444" i="13"/>
  <c r="I444" i="13"/>
  <c r="G444" i="13"/>
  <c r="E444" i="13"/>
  <c r="M443" i="13"/>
  <c r="K443" i="13"/>
  <c r="I443" i="13"/>
  <c r="G443" i="13"/>
  <c r="E443" i="13"/>
  <c r="M442" i="13"/>
  <c r="K442" i="13"/>
  <c r="I442" i="13"/>
  <c r="G442" i="13"/>
  <c r="E442" i="13"/>
  <c r="M441" i="13"/>
  <c r="K441" i="13"/>
  <c r="I441" i="13"/>
  <c r="G441" i="13"/>
  <c r="E441" i="13"/>
  <c r="M440" i="13"/>
  <c r="K440" i="13"/>
  <c r="I440" i="13"/>
  <c r="G440" i="13"/>
  <c r="E440" i="13"/>
  <c r="M439" i="13"/>
  <c r="K439" i="13"/>
  <c r="I439" i="13"/>
  <c r="G439" i="13"/>
  <c r="E439" i="13"/>
  <c r="M438" i="13"/>
  <c r="K438" i="13"/>
  <c r="I438" i="13"/>
  <c r="G438" i="13"/>
  <c r="E438" i="13"/>
  <c r="M437" i="13"/>
  <c r="K437" i="13"/>
  <c r="I437" i="13"/>
  <c r="G437" i="13"/>
  <c r="E437" i="13"/>
  <c r="M436" i="13"/>
  <c r="K436" i="13"/>
  <c r="I436" i="13"/>
  <c r="G436" i="13"/>
  <c r="E436" i="13"/>
  <c r="M435" i="13"/>
  <c r="K435" i="13"/>
  <c r="I435" i="13"/>
  <c r="G435" i="13"/>
  <c r="E435" i="13"/>
  <c r="M434" i="13"/>
  <c r="K434" i="13"/>
  <c r="I434" i="13"/>
  <c r="G434" i="13"/>
  <c r="E434" i="13"/>
  <c r="M433" i="13"/>
  <c r="K433" i="13"/>
  <c r="I433" i="13"/>
  <c r="G433" i="13"/>
  <c r="E433" i="13"/>
  <c r="M432" i="13"/>
  <c r="K432" i="13"/>
  <c r="I432" i="13"/>
  <c r="G432" i="13"/>
  <c r="E432" i="13"/>
  <c r="M431" i="13"/>
  <c r="K431" i="13"/>
  <c r="I431" i="13"/>
  <c r="G431" i="13"/>
  <c r="E431" i="13"/>
  <c r="M430" i="13"/>
  <c r="K430" i="13"/>
  <c r="I430" i="13"/>
  <c r="G430" i="13"/>
  <c r="E430" i="13"/>
  <c r="M429" i="13"/>
  <c r="K429" i="13"/>
  <c r="I429" i="13"/>
  <c r="G429" i="13"/>
  <c r="E429" i="13"/>
  <c r="M428" i="13"/>
  <c r="K428" i="13"/>
  <c r="I428" i="13"/>
  <c r="G428" i="13"/>
  <c r="E428" i="13"/>
  <c r="M427" i="13"/>
  <c r="K427" i="13"/>
  <c r="I427" i="13"/>
  <c r="G427" i="13"/>
  <c r="E427" i="13"/>
  <c r="M426" i="13"/>
  <c r="K426" i="13"/>
  <c r="I426" i="13"/>
  <c r="G426" i="13"/>
  <c r="E426" i="13"/>
  <c r="M425" i="13"/>
  <c r="K425" i="13"/>
  <c r="I425" i="13"/>
  <c r="G425" i="13"/>
  <c r="E425" i="13"/>
  <c r="M424" i="13"/>
  <c r="K424" i="13"/>
  <c r="I424" i="13"/>
  <c r="G424" i="13"/>
  <c r="E424" i="13"/>
  <c r="M423" i="13"/>
  <c r="K423" i="13"/>
  <c r="I423" i="13"/>
  <c r="G423" i="13"/>
  <c r="E423" i="13"/>
  <c r="M422" i="13"/>
  <c r="K422" i="13"/>
  <c r="I422" i="13"/>
  <c r="G422" i="13"/>
  <c r="E422" i="13"/>
  <c r="M421" i="13"/>
  <c r="K421" i="13"/>
  <c r="I421" i="13"/>
  <c r="G421" i="13"/>
  <c r="E421" i="13"/>
  <c r="M420" i="13"/>
  <c r="K420" i="13"/>
  <c r="I420" i="13"/>
  <c r="G420" i="13"/>
  <c r="E420" i="13"/>
  <c r="M419" i="13"/>
  <c r="K419" i="13"/>
  <c r="I419" i="13"/>
  <c r="G419" i="13"/>
  <c r="E419" i="13"/>
  <c r="M418" i="13"/>
  <c r="K418" i="13"/>
  <c r="I418" i="13"/>
  <c r="G418" i="13"/>
  <c r="E418" i="13"/>
  <c r="M417" i="13"/>
  <c r="K417" i="13"/>
  <c r="I417" i="13"/>
  <c r="G417" i="13"/>
  <c r="E417" i="13"/>
  <c r="M416" i="13"/>
  <c r="K416" i="13"/>
  <c r="I416" i="13"/>
  <c r="G416" i="13"/>
  <c r="E416" i="13"/>
  <c r="M415" i="13"/>
  <c r="K415" i="13"/>
  <c r="I415" i="13"/>
  <c r="G415" i="13"/>
  <c r="E415" i="13"/>
  <c r="M414" i="13"/>
  <c r="K414" i="13"/>
  <c r="I414" i="13"/>
  <c r="G414" i="13"/>
  <c r="E414" i="13"/>
  <c r="M413" i="13"/>
  <c r="K413" i="13"/>
  <c r="I413" i="13"/>
  <c r="G413" i="13"/>
  <c r="E413" i="13"/>
  <c r="M412" i="13"/>
  <c r="K412" i="13"/>
  <c r="I412" i="13"/>
  <c r="G412" i="13"/>
  <c r="E412" i="13"/>
  <c r="M411" i="13"/>
  <c r="K411" i="13"/>
  <c r="I411" i="13"/>
  <c r="G411" i="13"/>
  <c r="E411" i="13"/>
  <c r="M410" i="13"/>
  <c r="K410" i="13"/>
  <c r="I410" i="13"/>
  <c r="G410" i="13"/>
  <c r="E410" i="13"/>
  <c r="M409" i="13"/>
  <c r="K409" i="13"/>
  <c r="I409" i="13"/>
  <c r="G409" i="13"/>
  <c r="E409" i="13"/>
  <c r="M408" i="13"/>
  <c r="K408" i="13"/>
  <c r="I408" i="13"/>
  <c r="G408" i="13"/>
  <c r="E408" i="13"/>
  <c r="M407" i="13"/>
  <c r="K407" i="13"/>
  <c r="I407" i="13"/>
  <c r="G407" i="13"/>
  <c r="E407" i="13"/>
  <c r="M406" i="13"/>
  <c r="K406" i="13"/>
  <c r="I406" i="13"/>
  <c r="G406" i="13"/>
  <c r="E406" i="13"/>
  <c r="M405" i="13"/>
  <c r="K405" i="13"/>
  <c r="I405" i="13"/>
  <c r="G405" i="13"/>
  <c r="E405" i="13"/>
  <c r="M404" i="13"/>
  <c r="K404" i="13"/>
  <c r="I404" i="13"/>
  <c r="G404" i="13"/>
  <c r="E404" i="13"/>
  <c r="M403" i="13"/>
  <c r="K403" i="13"/>
  <c r="I403" i="13"/>
  <c r="G403" i="13"/>
  <c r="E403" i="13"/>
  <c r="M402" i="13"/>
  <c r="K402" i="13"/>
  <c r="I402" i="13"/>
  <c r="G402" i="13"/>
  <c r="E402" i="13"/>
  <c r="M401" i="13"/>
  <c r="K401" i="13"/>
  <c r="I401" i="13"/>
  <c r="G401" i="13"/>
  <c r="E401" i="13"/>
  <c r="M400" i="13"/>
  <c r="K400" i="13"/>
  <c r="I400" i="13"/>
  <c r="G400" i="13"/>
  <c r="E400" i="13"/>
  <c r="M399" i="13"/>
  <c r="K399" i="13"/>
  <c r="I399" i="13"/>
  <c r="G399" i="13"/>
  <c r="E399" i="13"/>
  <c r="M398" i="13"/>
  <c r="K398" i="13"/>
  <c r="I398" i="13"/>
  <c r="G398" i="13"/>
  <c r="E398" i="13"/>
  <c r="M397" i="13"/>
  <c r="K397" i="13"/>
  <c r="I397" i="13"/>
  <c r="G397" i="13"/>
  <c r="E397" i="13"/>
  <c r="M396" i="13"/>
  <c r="K396" i="13"/>
  <c r="I396" i="13"/>
  <c r="G396" i="13"/>
  <c r="E396" i="13"/>
  <c r="M395" i="13"/>
  <c r="K395" i="13"/>
  <c r="I395" i="13"/>
  <c r="G395" i="13"/>
  <c r="E395" i="13"/>
  <c r="M394" i="13"/>
  <c r="K394" i="13"/>
  <c r="I394" i="13"/>
  <c r="G394" i="13"/>
  <c r="E394" i="13"/>
  <c r="M393" i="13"/>
  <c r="K393" i="13"/>
  <c r="I393" i="13"/>
  <c r="G393" i="13"/>
  <c r="E393" i="13"/>
  <c r="M392" i="13"/>
  <c r="K392" i="13"/>
  <c r="I392" i="13"/>
  <c r="G392" i="13"/>
  <c r="E392" i="13"/>
  <c r="M391" i="13"/>
  <c r="K391" i="13"/>
  <c r="I391" i="13"/>
  <c r="G391" i="13"/>
  <c r="E391" i="13"/>
  <c r="M390" i="13"/>
  <c r="K390" i="13"/>
  <c r="I390" i="13"/>
  <c r="G390" i="13"/>
  <c r="E390" i="13"/>
  <c r="M389" i="13"/>
  <c r="K389" i="13"/>
  <c r="I389" i="13"/>
  <c r="G389" i="13"/>
  <c r="E389" i="13"/>
  <c r="M388" i="13"/>
  <c r="K388" i="13"/>
  <c r="I388" i="13"/>
  <c r="G388" i="13"/>
  <c r="E388" i="13"/>
  <c r="M387" i="13"/>
  <c r="K387" i="13"/>
  <c r="I387" i="13"/>
  <c r="G387" i="13"/>
  <c r="E387" i="13"/>
  <c r="M386" i="13"/>
  <c r="K386" i="13"/>
  <c r="I386" i="13"/>
  <c r="G386" i="13"/>
  <c r="E386" i="13"/>
  <c r="M385" i="13"/>
  <c r="K385" i="13"/>
  <c r="I385" i="13"/>
  <c r="G385" i="13"/>
  <c r="E385" i="13"/>
  <c r="M384" i="13"/>
  <c r="K384" i="13"/>
  <c r="I384" i="13"/>
  <c r="G384" i="13"/>
  <c r="E384" i="13"/>
  <c r="M383" i="13"/>
  <c r="K383" i="13"/>
  <c r="I383" i="13"/>
  <c r="G383" i="13"/>
  <c r="E383" i="13"/>
  <c r="M382" i="13"/>
  <c r="K382" i="13"/>
  <c r="I382" i="13"/>
  <c r="G382" i="13"/>
  <c r="E382" i="13"/>
  <c r="M381" i="13"/>
  <c r="K381" i="13"/>
  <c r="I381" i="13"/>
  <c r="G381" i="13"/>
  <c r="E381" i="13"/>
  <c r="M380" i="13"/>
  <c r="K380" i="13"/>
  <c r="I380" i="13"/>
  <c r="G380" i="13"/>
  <c r="E380" i="13"/>
  <c r="M379" i="13"/>
  <c r="K379" i="13"/>
  <c r="I379" i="13"/>
  <c r="G379" i="13"/>
  <c r="E379" i="13"/>
  <c r="M378" i="13"/>
  <c r="K378" i="13"/>
  <c r="I378" i="13"/>
  <c r="G378" i="13"/>
  <c r="E378" i="13"/>
  <c r="M377" i="13"/>
  <c r="K377" i="13"/>
  <c r="I377" i="13"/>
  <c r="G377" i="13"/>
  <c r="E377" i="13"/>
  <c r="M376" i="13"/>
  <c r="K376" i="13"/>
  <c r="I376" i="13"/>
  <c r="G376" i="13"/>
  <c r="E376" i="13"/>
  <c r="M375" i="13"/>
  <c r="K375" i="13"/>
  <c r="I375" i="13"/>
  <c r="G375" i="13"/>
  <c r="E375" i="13"/>
  <c r="M374" i="13"/>
  <c r="K374" i="13"/>
  <c r="I374" i="13"/>
  <c r="G374" i="13"/>
  <c r="E374" i="13"/>
  <c r="M373" i="13"/>
  <c r="K373" i="13"/>
  <c r="I373" i="13"/>
  <c r="G373" i="13"/>
  <c r="E373" i="13"/>
  <c r="M372" i="13"/>
  <c r="K372" i="13"/>
  <c r="I372" i="13"/>
  <c r="G372" i="13"/>
  <c r="E372" i="13"/>
  <c r="M371" i="13"/>
  <c r="K371" i="13"/>
  <c r="I371" i="13"/>
  <c r="G371" i="13"/>
  <c r="E371" i="13"/>
  <c r="M370" i="13"/>
  <c r="K370" i="13"/>
  <c r="I370" i="13"/>
  <c r="G370" i="13"/>
  <c r="E370" i="13"/>
  <c r="M369" i="13"/>
  <c r="K369" i="13"/>
  <c r="I369" i="13"/>
  <c r="G369" i="13"/>
  <c r="E369" i="13"/>
  <c r="M368" i="13"/>
  <c r="K368" i="13"/>
  <c r="I368" i="13"/>
  <c r="G368" i="13"/>
  <c r="E368" i="13"/>
  <c r="M367" i="13"/>
  <c r="K367" i="13"/>
  <c r="I367" i="13"/>
  <c r="G367" i="13"/>
  <c r="E367" i="13"/>
  <c r="M366" i="13"/>
  <c r="K366" i="13"/>
  <c r="I366" i="13"/>
  <c r="G366" i="13"/>
  <c r="E366" i="13"/>
  <c r="M365" i="13"/>
  <c r="K365" i="13"/>
  <c r="I365" i="13"/>
  <c r="G365" i="13"/>
  <c r="E365" i="13"/>
  <c r="M364" i="13"/>
  <c r="K364" i="13"/>
  <c r="I364" i="13"/>
  <c r="G364" i="13"/>
  <c r="E364" i="13"/>
  <c r="M363" i="13"/>
  <c r="K363" i="13"/>
  <c r="I363" i="13"/>
  <c r="G363" i="13"/>
  <c r="E363" i="13"/>
  <c r="M362" i="13"/>
  <c r="K362" i="13"/>
  <c r="I362" i="13"/>
  <c r="G362" i="13"/>
  <c r="E362" i="13"/>
  <c r="M361" i="13"/>
  <c r="K361" i="13"/>
  <c r="I361" i="13"/>
  <c r="G361" i="13"/>
  <c r="E361" i="13"/>
  <c r="M360" i="13"/>
  <c r="K360" i="13"/>
  <c r="I360" i="13"/>
  <c r="G360" i="13"/>
  <c r="E360" i="13"/>
  <c r="M359" i="13"/>
  <c r="K359" i="13"/>
  <c r="I359" i="13"/>
  <c r="G359" i="13"/>
  <c r="E359" i="13"/>
  <c r="M358" i="13"/>
  <c r="K358" i="13"/>
  <c r="I358" i="13"/>
  <c r="G358" i="13"/>
  <c r="E358" i="13"/>
  <c r="M357" i="13"/>
  <c r="K357" i="13"/>
  <c r="I357" i="13"/>
  <c r="G357" i="13"/>
  <c r="E357" i="13"/>
  <c r="M356" i="13"/>
  <c r="K356" i="13"/>
  <c r="I356" i="13"/>
  <c r="G356" i="13"/>
  <c r="E356" i="13"/>
  <c r="M355" i="13"/>
  <c r="K355" i="13"/>
  <c r="I355" i="13"/>
  <c r="G355" i="13"/>
  <c r="E355" i="13"/>
  <c r="M354" i="13"/>
  <c r="K354" i="13"/>
  <c r="I354" i="13"/>
  <c r="G354" i="13"/>
  <c r="E354" i="13"/>
  <c r="M353" i="13"/>
  <c r="K353" i="13"/>
  <c r="I353" i="13"/>
  <c r="G353" i="13"/>
  <c r="E353" i="13"/>
  <c r="M352" i="13"/>
  <c r="K352" i="13"/>
  <c r="I352" i="13"/>
  <c r="G352" i="13"/>
  <c r="E352" i="13"/>
  <c r="M351" i="13"/>
  <c r="K351" i="13"/>
  <c r="I351" i="13"/>
  <c r="G351" i="13"/>
  <c r="E351" i="13"/>
  <c r="M350" i="13"/>
  <c r="K350" i="13"/>
  <c r="I350" i="13"/>
  <c r="G350" i="13"/>
  <c r="E350" i="13"/>
  <c r="M349" i="13"/>
  <c r="K349" i="13"/>
  <c r="I349" i="13"/>
  <c r="G349" i="13"/>
  <c r="E349" i="13"/>
  <c r="M348" i="13"/>
  <c r="K348" i="13"/>
  <c r="I348" i="13"/>
  <c r="G348" i="13"/>
  <c r="E348" i="13"/>
  <c r="M347" i="13"/>
  <c r="K347" i="13"/>
  <c r="I347" i="13"/>
  <c r="G347" i="13"/>
  <c r="E347" i="13"/>
  <c r="M346" i="13"/>
  <c r="K346" i="13"/>
  <c r="I346" i="13"/>
  <c r="G346" i="13"/>
  <c r="E346" i="13"/>
  <c r="M345" i="13"/>
  <c r="K345" i="13"/>
  <c r="I345" i="13"/>
  <c r="G345" i="13"/>
  <c r="E345" i="13"/>
  <c r="M344" i="13"/>
  <c r="K344" i="13"/>
  <c r="I344" i="13"/>
  <c r="G344" i="13"/>
  <c r="E344" i="13"/>
  <c r="M343" i="13"/>
  <c r="K343" i="13"/>
  <c r="I343" i="13"/>
  <c r="G343" i="13"/>
  <c r="E343" i="13"/>
  <c r="M342" i="13"/>
  <c r="K342" i="13"/>
  <c r="I342" i="13"/>
  <c r="G342" i="13"/>
  <c r="E342" i="13"/>
  <c r="M341" i="13"/>
  <c r="K341" i="13"/>
  <c r="I341" i="13"/>
  <c r="G341" i="13"/>
  <c r="E341" i="13"/>
  <c r="M340" i="13"/>
  <c r="K340" i="13"/>
  <c r="I340" i="13"/>
  <c r="G340" i="13"/>
  <c r="E340" i="13"/>
  <c r="M339" i="13"/>
  <c r="K339" i="13"/>
  <c r="I339" i="13"/>
  <c r="G339" i="13"/>
  <c r="E339" i="13"/>
  <c r="M338" i="13"/>
  <c r="K338" i="13"/>
  <c r="I338" i="13"/>
  <c r="G338" i="13"/>
  <c r="E338" i="13"/>
  <c r="M337" i="13"/>
  <c r="K337" i="13"/>
  <c r="I337" i="13"/>
  <c r="G337" i="13"/>
  <c r="E337" i="13"/>
  <c r="M336" i="13"/>
  <c r="K336" i="13"/>
  <c r="I336" i="13"/>
  <c r="G336" i="13"/>
  <c r="E336" i="13"/>
  <c r="M335" i="13"/>
  <c r="K335" i="13"/>
  <c r="I335" i="13"/>
  <c r="G335" i="13"/>
  <c r="E335" i="13"/>
  <c r="M334" i="13"/>
  <c r="K334" i="13"/>
  <c r="I334" i="13"/>
  <c r="G334" i="13"/>
  <c r="E334" i="13"/>
  <c r="M333" i="13"/>
  <c r="K333" i="13"/>
  <c r="I333" i="13"/>
  <c r="G333" i="13"/>
  <c r="E333" i="13"/>
  <c r="M332" i="13"/>
  <c r="K332" i="13"/>
  <c r="I332" i="13"/>
  <c r="G332" i="13"/>
  <c r="E332" i="13"/>
  <c r="M331" i="13"/>
  <c r="K331" i="13"/>
  <c r="I331" i="13"/>
  <c r="G331" i="13"/>
  <c r="E331" i="13"/>
  <c r="M330" i="13"/>
  <c r="K330" i="13"/>
  <c r="I330" i="13"/>
  <c r="G330" i="13"/>
  <c r="E330" i="13"/>
  <c r="M329" i="13"/>
  <c r="K329" i="13"/>
  <c r="I329" i="13"/>
  <c r="G329" i="13"/>
  <c r="E329" i="13"/>
  <c r="M328" i="13"/>
  <c r="K328" i="13"/>
  <c r="I328" i="13"/>
  <c r="G328" i="13"/>
  <c r="E328" i="13"/>
  <c r="M327" i="13"/>
  <c r="K327" i="13"/>
  <c r="I327" i="13"/>
  <c r="G327" i="13"/>
  <c r="E327" i="13"/>
  <c r="M326" i="13"/>
  <c r="K326" i="13"/>
  <c r="I326" i="13"/>
  <c r="G326" i="13"/>
  <c r="E326" i="13"/>
  <c r="M325" i="13"/>
  <c r="K325" i="13"/>
  <c r="I325" i="13"/>
  <c r="G325" i="13"/>
  <c r="E325" i="13"/>
  <c r="M324" i="13"/>
  <c r="K324" i="13"/>
  <c r="I324" i="13"/>
  <c r="G324" i="13"/>
  <c r="E324" i="13"/>
  <c r="M323" i="13"/>
  <c r="K323" i="13"/>
  <c r="I323" i="13"/>
  <c r="G323" i="13"/>
  <c r="E323" i="13"/>
  <c r="M322" i="13"/>
  <c r="K322" i="13"/>
  <c r="I322" i="13"/>
  <c r="G322" i="13"/>
  <c r="E322" i="13"/>
  <c r="M321" i="13"/>
  <c r="K321" i="13"/>
  <c r="I321" i="13"/>
  <c r="G321" i="13"/>
  <c r="E321" i="13"/>
  <c r="M320" i="13"/>
  <c r="K320" i="13"/>
  <c r="I320" i="13"/>
  <c r="G320" i="13"/>
  <c r="E320" i="13"/>
  <c r="M319" i="13"/>
  <c r="K319" i="13"/>
  <c r="I319" i="13"/>
  <c r="G319" i="13"/>
  <c r="E319" i="13"/>
  <c r="M318" i="13"/>
  <c r="K318" i="13"/>
  <c r="I318" i="13"/>
  <c r="G318" i="13"/>
  <c r="E318" i="13"/>
  <c r="M317" i="13"/>
  <c r="K317" i="13"/>
  <c r="I317" i="13"/>
  <c r="G317" i="13"/>
  <c r="E317" i="13"/>
  <c r="M316" i="13"/>
  <c r="K316" i="13"/>
  <c r="I316" i="13"/>
  <c r="G316" i="13"/>
  <c r="E316" i="13"/>
  <c r="M315" i="13"/>
  <c r="K315" i="13"/>
  <c r="I315" i="13"/>
  <c r="G315" i="13"/>
  <c r="E315" i="13"/>
  <c r="M314" i="13"/>
  <c r="K314" i="13"/>
  <c r="I314" i="13"/>
  <c r="G314" i="13"/>
  <c r="E314" i="13"/>
  <c r="M313" i="13"/>
  <c r="K313" i="13"/>
  <c r="I313" i="13"/>
  <c r="G313" i="13"/>
  <c r="E313" i="13"/>
  <c r="M312" i="13"/>
  <c r="K312" i="13"/>
  <c r="I312" i="13"/>
  <c r="G312" i="13"/>
  <c r="E312" i="13"/>
  <c r="M311" i="13"/>
  <c r="K311" i="13"/>
  <c r="I311" i="13"/>
  <c r="G311" i="13"/>
  <c r="E311" i="13"/>
  <c r="M310" i="13"/>
  <c r="K310" i="13"/>
  <c r="I310" i="13"/>
  <c r="G310" i="13"/>
  <c r="E310" i="13"/>
  <c r="M309" i="13"/>
  <c r="K309" i="13"/>
  <c r="I309" i="13"/>
  <c r="G309" i="13"/>
  <c r="E309" i="13"/>
  <c r="M308" i="13"/>
  <c r="K308" i="13"/>
  <c r="I308" i="13"/>
  <c r="G308" i="13"/>
  <c r="E308" i="13"/>
  <c r="M307" i="13"/>
  <c r="K307" i="13"/>
  <c r="I307" i="13"/>
  <c r="G307" i="13"/>
  <c r="E307" i="13"/>
  <c r="M306" i="13"/>
  <c r="K306" i="13"/>
  <c r="I306" i="13"/>
  <c r="G306" i="13"/>
  <c r="E306" i="13"/>
  <c r="M305" i="13"/>
  <c r="K305" i="13"/>
  <c r="I305" i="13"/>
  <c r="G305" i="13"/>
  <c r="E305" i="13"/>
  <c r="M304" i="13"/>
  <c r="K304" i="13"/>
  <c r="I304" i="13"/>
  <c r="G304" i="13"/>
  <c r="E304" i="13"/>
  <c r="M303" i="13"/>
  <c r="K303" i="13"/>
  <c r="I303" i="13"/>
  <c r="G303" i="13"/>
  <c r="E303" i="13"/>
  <c r="M302" i="13"/>
  <c r="K302" i="13"/>
  <c r="I302" i="13"/>
  <c r="G302" i="13"/>
  <c r="E302" i="13"/>
  <c r="M301" i="13"/>
  <c r="K301" i="13"/>
  <c r="I301" i="13"/>
  <c r="G301" i="13"/>
  <c r="E301" i="13"/>
  <c r="M300" i="13"/>
  <c r="K300" i="13"/>
  <c r="I300" i="13"/>
  <c r="G300" i="13"/>
  <c r="E300" i="13"/>
  <c r="M299" i="13"/>
  <c r="K299" i="13"/>
  <c r="I299" i="13"/>
  <c r="G299" i="13"/>
  <c r="E299" i="13"/>
  <c r="M298" i="13"/>
  <c r="K298" i="13"/>
  <c r="I298" i="13"/>
  <c r="G298" i="13"/>
  <c r="E298" i="13"/>
  <c r="M297" i="13"/>
  <c r="K297" i="13"/>
  <c r="I297" i="13"/>
  <c r="G297" i="13"/>
  <c r="E297" i="13"/>
  <c r="M296" i="13"/>
  <c r="K296" i="13"/>
  <c r="I296" i="13"/>
  <c r="G296" i="13"/>
  <c r="E296" i="13"/>
  <c r="M295" i="13"/>
  <c r="K295" i="13"/>
  <c r="I295" i="13"/>
  <c r="G295" i="13"/>
  <c r="E295" i="13"/>
  <c r="M294" i="13"/>
  <c r="K294" i="13"/>
  <c r="I294" i="13"/>
  <c r="G294" i="13"/>
  <c r="E294" i="13"/>
  <c r="M293" i="13"/>
  <c r="K293" i="13"/>
  <c r="I293" i="13"/>
  <c r="G293" i="13"/>
  <c r="E293" i="13"/>
  <c r="M292" i="13"/>
  <c r="K292" i="13"/>
  <c r="I292" i="13"/>
  <c r="G292" i="13"/>
  <c r="E292" i="13"/>
  <c r="M291" i="13"/>
  <c r="K291" i="13"/>
  <c r="I291" i="13"/>
  <c r="G291" i="13"/>
  <c r="E291" i="13"/>
  <c r="M290" i="13"/>
  <c r="K290" i="13"/>
  <c r="I290" i="13"/>
  <c r="G290" i="13"/>
  <c r="E290" i="13"/>
  <c r="M289" i="13"/>
  <c r="K289" i="13"/>
  <c r="I289" i="13"/>
  <c r="G289" i="13"/>
  <c r="E289" i="13"/>
  <c r="M288" i="13"/>
  <c r="K288" i="13"/>
  <c r="I288" i="13"/>
  <c r="G288" i="13"/>
  <c r="E288" i="13"/>
  <c r="M287" i="13"/>
  <c r="K287" i="13"/>
  <c r="I287" i="13"/>
  <c r="G287" i="13"/>
  <c r="E287" i="13"/>
  <c r="M286" i="13"/>
  <c r="K286" i="13"/>
  <c r="I286" i="13"/>
  <c r="G286" i="13"/>
  <c r="E286" i="13"/>
  <c r="M285" i="13"/>
  <c r="K285" i="13"/>
  <c r="I285" i="13"/>
  <c r="G285" i="13"/>
  <c r="E285" i="13"/>
  <c r="M284" i="13"/>
  <c r="K284" i="13"/>
  <c r="I284" i="13"/>
  <c r="G284" i="13"/>
  <c r="E284" i="13"/>
  <c r="M283" i="13"/>
  <c r="K283" i="13"/>
  <c r="I283" i="13"/>
  <c r="G283" i="13"/>
  <c r="E283" i="13"/>
  <c r="M282" i="13"/>
  <c r="K282" i="13"/>
  <c r="I282" i="13"/>
  <c r="G282" i="13"/>
  <c r="E282" i="13"/>
  <c r="M281" i="13"/>
  <c r="K281" i="13"/>
  <c r="I281" i="13"/>
  <c r="G281" i="13"/>
  <c r="E281" i="13"/>
  <c r="M280" i="13"/>
  <c r="K280" i="13"/>
  <c r="I280" i="13"/>
  <c r="G280" i="13"/>
  <c r="E280" i="13"/>
  <c r="M279" i="13"/>
  <c r="K279" i="13"/>
  <c r="I279" i="13"/>
  <c r="G279" i="13"/>
  <c r="E279" i="13"/>
  <c r="M278" i="13"/>
  <c r="K278" i="13"/>
  <c r="I278" i="13"/>
  <c r="G278" i="13"/>
  <c r="E278" i="13"/>
  <c r="M277" i="13"/>
  <c r="K277" i="13"/>
  <c r="I277" i="13"/>
  <c r="G277" i="13"/>
  <c r="E277" i="13"/>
  <c r="M276" i="13"/>
  <c r="K276" i="13"/>
  <c r="I276" i="13"/>
  <c r="G276" i="13"/>
  <c r="E276" i="13"/>
  <c r="M275" i="13"/>
  <c r="K275" i="13"/>
  <c r="I275" i="13"/>
  <c r="G275" i="13"/>
  <c r="E275" i="13"/>
  <c r="M274" i="13"/>
  <c r="K274" i="13"/>
  <c r="I274" i="13"/>
  <c r="G274" i="13"/>
  <c r="E274" i="13"/>
  <c r="M273" i="13"/>
  <c r="K273" i="13"/>
  <c r="I273" i="13"/>
  <c r="G273" i="13"/>
  <c r="E273" i="13"/>
  <c r="M272" i="13"/>
  <c r="K272" i="13"/>
  <c r="I272" i="13"/>
  <c r="G272" i="13"/>
  <c r="E272" i="13"/>
  <c r="M271" i="13"/>
  <c r="K271" i="13"/>
  <c r="I271" i="13"/>
  <c r="G271" i="13"/>
  <c r="E271" i="13"/>
  <c r="M270" i="13"/>
  <c r="K270" i="13"/>
  <c r="I270" i="13"/>
  <c r="G270" i="13"/>
  <c r="E270" i="13"/>
  <c r="M269" i="13"/>
  <c r="K269" i="13"/>
  <c r="I269" i="13"/>
  <c r="G269" i="13"/>
  <c r="E269" i="13"/>
  <c r="M268" i="13"/>
  <c r="K268" i="13"/>
  <c r="I268" i="13"/>
  <c r="G268" i="13"/>
  <c r="E268" i="13"/>
  <c r="M267" i="13"/>
  <c r="K267" i="13"/>
  <c r="I267" i="13"/>
  <c r="G267" i="13"/>
  <c r="E267" i="13"/>
  <c r="M266" i="13"/>
  <c r="K266" i="13"/>
  <c r="I266" i="13"/>
  <c r="G266" i="13"/>
  <c r="E266" i="13"/>
  <c r="M265" i="13"/>
  <c r="K265" i="13"/>
  <c r="I265" i="13"/>
  <c r="G265" i="13"/>
  <c r="E265" i="13"/>
  <c r="M264" i="13"/>
  <c r="K264" i="13"/>
  <c r="I264" i="13"/>
  <c r="G264" i="13"/>
  <c r="E264" i="13"/>
  <c r="M263" i="13"/>
  <c r="K263" i="13"/>
  <c r="I263" i="13"/>
  <c r="G263" i="13"/>
  <c r="E263" i="13"/>
  <c r="M262" i="13"/>
  <c r="K262" i="13"/>
  <c r="I262" i="13"/>
  <c r="G262" i="13"/>
  <c r="E262" i="13"/>
  <c r="M261" i="13"/>
  <c r="K261" i="13"/>
  <c r="I261" i="13"/>
  <c r="G261" i="13"/>
  <c r="E261" i="13"/>
  <c r="M260" i="13"/>
  <c r="K260" i="13"/>
  <c r="I260" i="13"/>
  <c r="G260" i="13"/>
  <c r="E260" i="13"/>
  <c r="M259" i="13"/>
  <c r="K259" i="13"/>
  <c r="I259" i="13"/>
  <c r="G259" i="13"/>
  <c r="E259" i="13"/>
  <c r="M258" i="13"/>
  <c r="K258" i="13"/>
  <c r="I258" i="13"/>
  <c r="G258" i="13"/>
  <c r="E258" i="13"/>
  <c r="M257" i="13"/>
  <c r="K257" i="13"/>
  <c r="I257" i="13"/>
  <c r="G257" i="13"/>
  <c r="E257" i="13"/>
  <c r="M256" i="13"/>
  <c r="K256" i="13"/>
  <c r="I256" i="13"/>
  <c r="G256" i="13"/>
  <c r="E256" i="13"/>
  <c r="M255" i="13"/>
  <c r="K255" i="13"/>
  <c r="I255" i="13"/>
  <c r="G255" i="13"/>
  <c r="E255" i="13"/>
  <c r="M254" i="13"/>
  <c r="K254" i="13"/>
  <c r="I254" i="13"/>
  <c r="G254" i="13"/>
  <c r="E254" i="13"/>
  <c r="M253" i="13"/>
  <c r="K253" i="13"/>
  <c r="I253" i="13"/>
  <c r="G253" i="13"/>
  <c r="E253" i="13"/>
  <c r="M252" i="13"/>
  <c r="K252" i="13"/>
  <c r="I252" i="13"/>
  <c r="G252" i="13"/>
  <c r="E252" i="13"/>
  <c r="M251" i="13"/>
  <c r="K251" i="13"/>
  <c r="I251" i="13"/>
  <c r="G251" i="13"/>
  <c r="E251" i="13"/>
  <c r="M250" i="13"/>
  <c r="K250" i="13"/>
  <c r="I250" i="13"/>
  <c r="G250" i="13"/>
  <c r="E250" i="13"/>
  <c r="M249" i="13"/>
  <c r="K249" i="13"/>
  <c r="I249" i="13"/>
  <c r="G249" i="13"/>
  <c r="E249" i="13"/>
  <c r="M248" i="13"/>
  <c r="K248" i="13"/>
  <c r="I248" i="13"/>
  <c r="G248" i="13"/>
  <c r="E248" i="13"/>
  <c r="M247" i="13"/>
  <c r="K247" i="13"/>
  <c r="I247" i="13"/>
  <c r="G247" i="13"/>
  <c r="E247" i="13"/>
  <c r="M246" i="13"/>
  <c r="K246" i="13"/>
  <c r="I246" i="13"/>
  <c r="G246" i="13"/>
  <c r="E246" i="13"/>
  <c r="M245" i="13"/>
  <c r="K245" i="13"/>
  <c r="I245" i="13"/>
  <c r="G245" i="13"/>
  <c r="E245" i="13"/>
  <c r="M244" i="13"/>
  <c r="K244" i="13"/>
  <c r="I244" i="13"/>
  <c r="G244" i="13"/>
  <c r="E244" i="13"/>
  <c r="M243" i="13"/>
  <c r="K243" i="13"/>
  <c r="I243" i="13"/>
  <c r="G243" i="13"/>
  <c r="E243" i="13"/>
  <c r="M242" i="13"/>
  <c r="K242" i="13"/>
  <c r="I242" i="13"/>
  <c r="G242" i="13"/>
  <c r="E242" i="13"/>
  <c r="M241" i="13"/>
  <c r="K241" i="13"/>
  <c r="I241" i="13"/>
  <c r="G241" i="13"/>
  <c r="E241" i="13"/>
  <c r="M240" i="13"/>
  <c r="K240" i="13"/>
  <c r="I240" i="13"/>
  <c r="G240" i="13"/>
  <c r="E240" i="13"/>
  <c r="M239" i="13"/>
  <c r="K239" i="13"/>
  <c r="I239" i="13"/>
  <c r="G239" i="13"/>
  <c r="E239" i="13"/>
  <c r="M238" i="13"/>
  <c r="K238" i="13"/>
  <c r="I238" i="13"/>
  <c r="G238" i="13"/>
  <c r="E238" i="13"/>
  <c r="M237" i="13"/>
  <c r="K237" i="13"/>
  <c r="I237" i="13"/>
  <c r="G237" i="13"/>
  <c r="E237" i="13"/>
  <c r="M236" i="13"/>
  <c r="K236" i="13"/>
  <c r="I236" i="13"/>
  <c r="G236" i="13"/>
  <c r="E236" i="13"/>
  <c r="M235" i="13"/>
  <c r="K235" i="13"/>
  <c r="I235" i="13"/>
  <c r="G235" i="13"/>
  <c r="E235" i="13"/>
  <c r="M234" i="13"/>
  <c r="K234" i="13"/>
  <c r="I234" i="13"/>
  <c r="G234" i="13"/>
  <c r="E234" i="13"/>
  <c r="M233" i="13"/>
  <c r="K233" i="13"/>
  <c r="I233" i="13"/>
  <c r="G233" i="13"/>
  <c r="E233" i="13"/>
  <c r="M232" i="13"/>
  <c r="K232" i="13"/>
  <c r="I232" i="13"/>
  <c r="G232" i="13"/>
  <c r="E232" i="13"/>
  <c r="M231" i="13"/>
  <c r="K231" i="13"/>
  <c r="I231" i="13"/>
  <c r="G231" i="13"/>
  <c r="E231" i="13"/>
  <c r="M230" i="13"/>
  <c r="K230" i="13"/>
  <c r="I230" i="13"/>
  <c r="G230" i="13"/>
  <c r="E230" i="13"/>
  <c r="M229" i="13"/>
  <c r="K229" i="13"/>
  <c r="I229" i="13"/>
  <c r="G229" i="13"/>
  <c r="E229" i="13"/>
  <c r="M228" i="13"/>
  <c r="K228" i="13"/>
  <c r="I228" i="13"/>
  <c r="G228" i="13"/>
  <c r="E228" i="13"/>
  <c r="M227" i="13"/>
  <c r="K227" i="13"/>
  <c r="I227" i="13"/>
  <c r="G227" i="13"/>
  <c r="E227" i="13"/>
  <c r="M226" i="13"/>
  <c r="K226" i="13"/>
  <c r="I226" i="13"/>
  <c r="G226" i="13"/>
  <c r="E226" i="13"/>
  <c r="M225" i="13"/>
  <c r="K225" i="13"/>
  <c r="I225" i="13"/>
  <c r="G225" i="13"/>
  <c r="E225" i="13"/>
  <c r="M224" i="13"/>
  <c r="K224" i="13"/>
  <c r="I224" i="13"/>
  <c r="G224" i="13"/>
  <c r="E224" i="13"/>
  <c r="M223" i="13"/>
  <c r="K223" i="13"/>
  <c r="I223" i="13"/>
  <c r="G223" i="13"/>
  <c r="E223" i="13"/>
  <c r="M222" i="13"/>
  <c r="K222" i="13"/>
  <c r="I222" i="13"/>
  <c r="G222" i="13"/>
  <c r="E222" i="13"/>
  <c r="M221" i="13"/>
  <c r="K221" i="13"/>
  <c r="I221" i="13"/>
  <c r="G221" i="13"/>
  <c r="E221" i="13"/>
  <c r="M220" i="13"/>
  <c r="K220" i="13"/>
  <c r="I220" i="13"/>
  <c r="G220" i="13"/>
  <c r="E220" i="13"/>
  <c r="M219" i="13"/>
  <c r="K219" i="13"/>
  <c r="I219" i="13"/>
  <c r="G219" i="13"/>
  <c r="E219" i="13"/>
  <c r="M218" i="13"/>
  <c r="K218" i="13"/>
  <c r="I218" i="13"/>
  <c r="G218" i="13"/>
  <c r="E218" i="13"/>
  <c r="M217" i="13"/>
  <c r="K217" i="13"/>
  <c r="I217" i="13"/>
  <c r="G217" i="13"/>
  <c r="E217" i="13"/>
  <c r="M216" i="13"/>
  <c r="K216" i="13"/>
  <c r="I216" i="13"/>
  <c r="G216" i="13"/>
  <c r="E216" i="13"/>
  <c r="M215" i="13"/>
  <c r="K215" i="13"/>
  <c r="I215" i="13"/>
  <c r="G215" i="13"/>
  <c r="E215" i="13"/>
  <c r="M214" i="13"/>
  <c r="K214" i="13"/>
  <c r="I214" i="13"/>
  <c r="G214" i="13"/>
  <c r="E214" i="13"/>
  <c r="M213" i="13"/>
  <c r="K213" i="13"/>
  <c r="I213" i="13"/>
  <c r="G213" i="13"/>
  <c r="E213" i="13"/>
  <c r="M212" i="13"/>
  <c r="K212" i="13"/>
  <c r="I212" i="13"/>
  <c r="G212" i="13"/>
  <c r="E212" i="13"/>
  <c r="M211" i="13"/>
  <c r="K211" i="13"/>
  <c r="I211" i="13"/>
  <c r="G211" i="13"/>
  <c r="E211" i="13"/>
  <c r="M210" i="13"/>
  <c r="K210" i="13"/>
  <c r="I210" i="13"/>
  <c r="G210" i="13"/>
  <c r="E210" i="13"/>
  <c r="M209" i="13"/>
  <c r="K209" i="13"/>
  <c r="I209" i="13"/>
  <c r="G209" i="13"/>
  <c r="E209" i="13"/>
  <c r="M208" i="13"/>
  <c r="K208" i="13"/>
  <c r="I208" i="13"/>
  <c r="G208" i="13"/>
  <c r="E208" i="13"/>
  <c r="M207" i="13"/>
  <c r="K207" i="13"/>
  <c r="I207" i="13"/>
  <c r="G207" i="13"/>
  <c r="E207" i="13"/>
  <c r="M206" i="13"/>
  <c r="K206" i="13"/>
  <c r="I206" i="13"/>
  <c r="G206" i="13"/>
  <c r="E206" i="13"/>
  <c r="M205" i="13"/>
  <c r="K205" i="13"/>
  <c r="I205" i="13"/>
  <c r="G205" i="13"/>
  <c r="E205" i="13"/>
  <c r="M204" i="13"/>
  <c r="K204" i="13"/>
  <c r="I204" i="13"/>
  <c r="G204" i="13"/>
  <c r="E204" i="13"/>
  <c r="M203" i="13"/>
  <c r="K203" i="13"/>
  <c r="I203" i="13"/>
  <c r="G203" i="13"/>
  <c r="E203" i="13"/>
  <c r="M202" i="13"/>
  <c r="K202" i="13"/>
  <c r="I202" i="13"/>
  <c r="G202" i="13"/>
  <c r="E202" i="13"/>
  <c r="M201" i="13"/>
  <c r="K201" i="13"/>
  <c r="I201" i="13"/>
  <c r="G201" i="13"/>
  <c r="E201" i="13"/>
  <c r="M200" i="13"/>
  <c r="K200" i="13"/>
  <c r="I200" i="13"/>
  <c r="G200" i="13"/>
  <c r="E200" i="13"/>
  <c r="M199" i="13"/>
  <c r="K199" i="13"/>
  <c r="I199" i="13"/>
  <c r="G199" i="13"/>
  <c r="E199" i="13"/>
  <c r="M198" i="13"/>
  <c r="K198" i="13"/>
  <c r="I198" i="13"/>
  <c r="G198" i="13"/>
  <c r="E198" i="13"/>
  <c r="M197" i="13"/>
  <c r="K197" i="13"/>
  <c r="I197" i="13"/>
  <c r="G197" i="13"/>
  <c r="E197" i="13"/>
  <c r="M196" i="13"/>
  <c r="K196" i="13"/>
  <c r="I196" i="13"/>
  <c r="G196" i="13"/>
  <c r="E196" i="13"/>
  <c r="M195" i="13"/>
  <c r="K195" i="13"/>
  <c r="I195" i="13"/>
  <c r="G195" i="13"/>
  <c r="E195" i="13"/>
  <c r="M194" i="13"/>
  <c r="K194" i="13"/>
  <c r="I194" i="13"/>
  <c r="G194" i="13"/>
  <c r="E194" i="13"/>
  <c r="M193" i="13"/>
  <c r="K193" i="13"/>
  <c r="I193" i="13"/>
  <c r="G193" i="13"/>
  <c r="E193" i="13"/>
  <c r="M192" i="13"/>
  <c r="K192" i="13"/>
  <c r="I192" i="13"/>
  <c r="G192" i="13"/>
  <c r="E192" i="13"/>
  <c r="M191" i="13"/>
  <c r="K191" i="13"/>
  <c r="I191" i="13"/>
  <c r="G191" i="13"/>
  <c r="E191" i="13"/>
  <c r="M190" i="13"/>
  <c r="K190" i="13"/>
  <c r="I190" i="13"/>
  <c r="G190" i="13"/>
  <c r="E190" i="13"/>
  <c r="M189" i="13"/>
  <c r="K189" i="13"/>
  <c r="I189" i="13"/>
  <c r="G189" i="13"/>
  <c r="E189" i="13"/>
  <c r="M188" i="13"/>
  <c r="K188" i="13"/>
  <c r="I188" i="13"/>
  <c r="G188" i="13"/>
  <c r="E188" i="13"/>
  <c r="M187" i="13"/>
  <c r="K187" i="13"/>
  <c r="I187" i="13"/>
  <c r="G187" i="13"/>
  <c r="E187" i="13"/>
  <c r="M186" i="13"/>
  <c r="K186" i="13"/>
  <c r="I186" i="13"/>
  <c r="G186" i="13"/>
  <c r="E186" i="13"/>
  <c r="M185" i="13"/>
  <c r="K185" i="13"/>
  <c r="I185" i="13"/>
  <c r="G185" i="13"/>
  <c r="E185" i="13"/>
  <c r="M184" i="13"/>
  <c r="K184" i="13"/>
  <c r="I184" i="13"/>
  <c r="G184" i="13"/>
  <c r="E184" i="13"/>
  <c r="M183" i="13"/>
  <c r="K183" i="13"/>
  <c r="I183" i="13"/>
  <c r="G183" i="13"/>
  <c r="E183" i="13"/>
  <c r="M182" i="13"/>
  <c r="K182" i="13"/>
  <c r="I182" i="13"/>
  <c r="G182" i="13"/>
  <c r="E182" i="13"/>
  <c r="M181" i="13"/>
  <c r="K181" i="13"/>
  <c r="I181" i="13"/>
  <c r="G181" i="13"/>
  <c r="E181" i="13"/>
  <c r="M180" i="13"/>
  <c r="K180" i="13"/>
  <c r="I180" i="13"/>
  <c r="G180" i="13"/>
  <c r="E180" i="13"/>
  <c r="M179" i="13"/>
  <c r="K179" i="13"/>
  <c r="I179" i="13"/>
  <c r="G179" i="13"/>
  <c r="E179" i="13"/>
  <c r="M178" i="13"/>
  <c r="K178" i="13"/>
  <c r="I178" i="13"/>
  <c r="G178" i="13"/>
  <c r="E178" i="13"/>
  <c r="M177" i="13"/>
  <c r="K177" i="13"/>
  <c r="I177" i="13"/>
  <c r="G177" i="13"/>
  <c r="E177" i="13"/>
  <c r="M176" i="13"/>
  <c r="K176" i="13"/>
  <c r="I176" i="13"/>
  <c r="G176" i="13"/>
  <c r="E176" i="13"/>
  <c r="M175" i="13"/>
  <c r="K175" i="13"/>
  <c r="I175" i="13"/>
  <c r="G175" i="13"/>
  <c r="E175" i="13"/>
  <c r="M174" i="13"/>
  <c r="K174" i="13"/>
  <c r="I174" i="13"/>
  <c r="G174" i="13"/>
  <c r="E174" i="13"/>
  <c r="M173" i="13"/>
  <c r="K173" i="13"/>
  <c r="I173" i="13"/>
  <c r="G173" i="13"/>
  <c r="E173" i="13"/>
  <c r="M172" i="13"/>
  <c r="K172" i="13"/>
  <c r="I172" i="13"/>
  <c r="G172" i="13"/>
  <c r="E172" i="13"/>
  <c r="M171" i="13"/>
  <c r="K171" i="13"/>
  <c r="I171" i="13"/>
  <c r="G171" i="13"/>
  <c r="E171" i="13"/>
  <c r="M170" i="13"/>
  <c r="K170" i="13"/>
  <c r="I170" i="13"/>
  <c r="G170" i="13"/>
  <c r="E170" i="13"/>
  <c r="M169" i="13"/>
  <c r="K169" i="13"/>
  <c r="I169" i="13"/>
  <c r="G169" i="13"/>
  <c r="E169" i="13"/>
  <c r="M168" i="13"/>
  <c r="K168" i="13"/>
  <c r="I168" i="13"/>
  <c r="G168" i="13"/>
  <c r="E168" i="13"/>
  <c r="M167" i="13"/>
  <c r="K167" i="13"/>
  <c r="I167" i="13"/>
  <c r="G167" i="13"/>
  <c r="E167" i="13"/>
  <c r="M166" i="13"/>
  <c r="K166" i="13"/>
  <c r="I166" i="13"/>
  <c r="G166" i="13"/>
  <c r="E166" i="13"/>
  <c r="M165" i="13"/>
  <c r="K165" i="13"/>
  <c r="I165" i="13"/>
  <c r="G165" i="13"/>
  <c r="E165" i="13"/>
  <c r="M164" i="13"/>
  <c r="K164" i="13"/>
  <c r="I164" i="13"/>
  <c r="G164" i="13"/>
  <c r="E164" i="13"/>
  <c r="M163" i="13"/>
  <c r="K163" i="13"/>
  <c r="I163" i="13"/>
  <c r="G163" i="13"/>
  <c r="E163" i="13"/>
  <c r="M162" i="13"/>
  <c r="K162" i="13"/>
  <c r="I162" i="13"/>
  <c r="G162" i="13"/>
  <c r="E162" i="13"/>
  <c r="M161" i="13"/>
  <c r="K161" i="13"/>
  <c r="I161" i="13"/>
  <c r="G161" i="13"/>
  <c r="E161" i="13"/>
  <c r="M160" i="13"/>
  <c r="K160" i="13"/>
  <c r="I160" i="13"/>
  <c r="G160" i="13"/>
  <c r="E160" i="13"/>
  <c r="M159" i="13"/>
  <c r="K159" i="13"/>
  <c r="I159" i="13"/>
  <c r="G159" i="13"/>
  <c r="E159" i="13"/>
  <c r="M158" i="13"/>
  <c r="K158" i="13"/>
  <c r="I158" i="13"/>
  <c r="G158" i="13"/>
  <c r="E158" i="13"/>
  <c r="M157" i="13"/>
  <c r="K157" i="13"/>
  <c r="I157" i="13"/>
  <c r="G157" i="13"/>
  <c r="E157" i="13"/>
  <c r="M156" i="13"/>
  <c r="K156" i="13"/>
  <c r="I156" i="13"/>
  <c r="G156" i="13"/>
  <c r="E156" i="13"/>
  <c r="M155" i="13"/>
  <c r="K155" i="13"/>
  <c r="I155" i="13"/>
  <c r="G155" i="13"/>
  <c r="E155" i="13"/>
  <c r="M154" i="13"/>
  <c r="K154" i="13"/>
  <c r="I154" i="13"/>
  <c r="G154" i="13"/>
  <c r="E154" i="13"/>
  <c r="M153" i="13"/>
  <c r="K153" i="13"/>
  <c r="I153" i="13"/>
  <c r="G153" i="13"/>
  <c r="E153" i="13"/>
  <c r="M152" i="13"/>
  <c r="K152" i="13"/>
  <c r="I152" i="13"/>
  <c r="G152" i="13"/>
  <c r="E152" i="13"/>
  <c r="M151" i="13"/>
  <c r="K151" i="13"/>
  <c r="I151" i="13"/>
  <c r="G151" i="13"/>
  <c r="E151" i="13"/>
  <c r="M150" i="13"/>
  <c r="K150" i="13"/>
  <c r="I150" i="13"/>
  <c r="G150" i="13"/>
  <c r="E150" i="13"/>
  <c r="M149" i="13"/>
  <c r="K149" i="13"/>
  <c r="I149" i="13"/>
  <c r="G149" i="13"/>
  <c r="E149" i="13"/>
  <c r="M148" i="13"/>
  <c r="K148" i="13"/>
  <c r="I148" i="13"/>
  <c r="G148" i="13"/>
  <c r="E148" i="13"/>
  <c r="M147" i="13"/>
  <c r="K147" i="13"/>
  <c r="I147" i="13"/>
  <c r="G147" i="13"/>
  <c r="E147" i="13"/>
  <c r="M146" i="13"/>
  <c r="K146" i="13"/>
  <c r="I146" i="13"/>
  <c r="G146" i="13"/>
  <c r="E146" i="13"/>
  <c r="M145" i="13"/>
  <c r="K145" i="13"/>
  <c r="I145" i="13"/>
  <c r="G145" i="13"/>
  <c r="E145" i="13"/>
  <c r="M144" i="13"/>
  <c r="K144" i="13"/>
  <c r="I144" i="13"/>
  <c r="G144" i="13"/>
  <c r="E144" i="13"/>
  <c r="M143" i="13"/>
  <c r="K143" i="13"/>
  <c r="I143" i="13"/>
  <c r="G143" i="13"/>
  <c r="E143" i="13"/>
  <c r="M142" i="13"/>
  <c r="K142" i="13"/>
  <c r="I142" i="13"/>
  <c r="G142" i="13"/>
  <c r="E142" i="13"/>
  <c r="M141" i="13"/>
  <c r="K141" i="13"/>
  <c r="I141" i="13"/>
  <c r="G141" i="13"/>
  <c r="E141" i="13"/>
  <c r="M140" i="13"/>
  <c r="K140" i="13"/>
  <c r="I140" i="13"/>
  <c r="G140" i="13"/>
  <c r="E140" i="13"/>
  <c r="M139" i="13"/>
  <c r="K139" i="13"/>
  <c r="I139" i="13"/>
  <c r="G139" i="13"/>
  <c r="E139" i="13"/>
  <c r="M138" i="13"/>
  <c r="K138" i="13"/>
  <c r="I138" i="13"/>
  <c r="G138" i="13"/>
  <c r="E138" i="13"/>
  <c r="M137" i="13"/>
  <c r="K137" i="13"/>
  <c r="I137" i="13"/>
  <c r="G137" i="13"/>
  <c r="E137" i="13"/>
  <c r="M136" i="13"/>
  <c r="K136" i="13"/>
  <c r="I136" i="13"/>
  <c r="G136" i="13"/>
  <c r="E136" i="13"/>
  <c r="M135" i="13"/>
  <c r="K135" i="13"/>
  <c r="I135" i="13"/>
  <c r="G135" i="13"/>
  <c r="E135" i="13"/>
  <c r="M134" i="13"/>
  <c r="K134" i="13"/>
  <c r="I134" i="13"/>
  <c r="G134" i="13"/>
  <c r="E134" i="13"/>
  <c r="M133" i="13"/>
  <c r="K133" i="13"/>
  <c r="I133" i="13"/>
  <c r="G133" i="13"/>
  <c r="E133" i="13"/>
  <c r="M132" i="13"/>
  <c r="K132" i="13"/>
  <c r="I132" i="13"/>
  <c r="G132" i="13"/>
  <c r="E132" i="13"/>
  <c r="M131" i="13"/>
  <c r="K131" i="13"/>
  <c r="I131" i="13"/>
  <c r="G131" i="13"/>
  <c r="E131" i="13"/>
  <c r="M130" i="13"/>
  <c r="K130" i="13"/>
  <c r="I130" i="13"/>
  <c r="G130" i="13"/>
  <c r="E130" i="13"/>
  <c r="M129" i="13"/>
  <c r="K129" i="13"/>
  <c r="I129" i="13"/>
  <c r="G129" i="13"/>
  <c r="E129" i="13"/>
  <c r="M128" i="13"/>
  <c r="K128" i="13"/>
  <c r="I128" i="13"/>
  <c r="G128" i="13"/>
  <c r="E128" i="13"/>
  <c r="M127" i="13"/>
  <c r="K127" i="13"/>
  <c r="I127" i="13"/>
  <c r="G127" i="13"/>
  <c r="E127" i="13"/>
  <c r="M126" i="13"/>
  <c r="K126" i="13"/>
  <c r="I126" i="13"/>
  <c r="G126" i="13"/>
  <c r="E126" i="13"/>
  <c r="M125" i="13"/>
  <c r="K125" i="13"/>
  <c r="I125" i="13"/>
  <c r="G125" i="13"/>
  <c r="E125" i="13"/>
  <c r="M124" i="13"/>
  <c r="K124" i="13"/>
  <c r="I124" i="13"/>
  <c r="G124" i="13"/>
  <c r="E124" i="13"/>
  <c r="M123" i="13"/>
  <c r="K123" i="13"/>
  <c r="I123" i="13"/>
  <c r="G123" i="13"/>
  <c r="E123" i="13"/>
  <c r="M122" i="13"/>
  <c r="K122" i="13"/>
  <c r="I122" i="13"/>
  <c r="G122" i="13"/>
  <c r="E122" i="13"/>
  <c r="M121" i="13"/>
  <c r="K121" i="13"/>
  <c r="I121" i="13"/>
  <c r="G121" i="13"/>
  <c r="E121" i="13"/>
  <c r="M120" i="13"/>
  <c r="K120" i="13"/>
  <c r="I120" i="13"/>
  <c r="G120" i="13"/>
  <c r="E120" i="13"/>
  <c r="M119" i="13"/>
  <c r="K119" i="13"/>
  <c r="I119" i="13"/>
  <c r="G119" i="13"/>
  <c r="E119" i="13"/>
  <c r="M118" i="13"/>
  <c r="K118" i="13"/>
  <c r="I118" i="13"/>
  <c r="G118" i="13"/>
  <c r="E118" i="13"/>
  <c r="M117" i="13"/>
  <c r="K117" i="13"/>
  <c r="I117" i="13"/>
  <c r="G117" i="13"/>
  <c r="E117" i="13"/>
  <c r="M116" i="13"/>
  <c r="K116" i="13"/>
  <c r="I116" i="13"/>
  <c r="G116" i="13"/>
  <c r="E116" i="13"/>
  <c r="M115" i="13"/>
  <c r="K115" i="13"/>
  <c r="I115" i="13"/>
  <c r="G115" i="13"/>
  <c r="E115" i="13"/>
  <c r="M114" i="13"/>
  <c r="K114" i="13"/>
  <c r="I114" i="13"/>
  <c r="G114" i="13"/>
  <c r="E114" i="13"/>
  <c r="M113" i="13"/>
  <c r="K113" i="13"/>
  <c r="I113" i="13"/>
  <c r="G113" i="13"/>
  <c r="E113" i="13"/>
  <c r="M112" i="13"/>
  <c r="K112" i="13"/>
  <c r="I112" i="13"/>
  <c r="G112" i="13"/>
  <c r="E112" i="13"/>
  <c r="M111" i="13"/>
  <c r="K111" i="13"/>
  <c r="I111" i="13"/>
  <c r="G111" i="13"/>
  <c r="E111" i="13"/>
  <c r="M110" i="13"/>
  <c r="K110" i="13"/>
  <c r="I110" i="13"/>
  <c r="G110" i="13"/>
  <c r="E110" i="13"/>
  <c r="M109" i="13"/>
  <c r="K109" i="13"/>
  <c r="I109" i="13"/>
  <c r="G109" i="13"/>
  <c r="E109" i="13"/>
  <c r="M108" i="13"/>
  <c r="K108" i="13"/>
  <c r="I108" i="13"/>
  <c r="G108" i="13"/>
  <c r="E108" i="13"/>
  <c r="M107" i="13"/>
  <c r="K107" i="13"/>
  <c r="I107" i="13"/>
  <c r="G107" i="13"/>
  <c r="E107" i="13"/>
  <c r="M106" i="13"/>
  <c r="K106" i="13"/>
  <c r="I106" i="13"/>
  <c r="G106" i="13"/>
  <c r="E106" i="13"/>
  <c r="M105" i="13"/>
  <c r="K105" i="13"/>
  <c r="I105" i="13"/>
  <c r="G105" i="13"/>
  <c r="E105" i="13"/>
  <c r="M104" i="13"/>
  <c r="K104" i="13"/>
  <c r="I104" i="13"/>
  <c r="G104" i="13"/>
  <c r="E104" i="13"/>
  <c r="M103" i="13"/>
  <c r="K103" i="13"/>
  <c r="I103" i="13"/>
  <c r="G103" i="13"/>
  <c r="E103" i="13"/>
  <c r="M102" i="13"/>
  <c r="K102" i="13"/>
  <c r="I102" i="13"/>
  <c r="G102" i="13"/>
  <c r="E102" i="13"/>
  <c r="M101" i="13"/>
  <c r="K101" i="13"/>
  <c r="I101" i="13"/>
  <c r="G101" i="13"/>
  <c r="E101" i="13"/>
  <c r="M100" i="13"/>
  <c r="K100" i="13"/>
  <c r="I100" i="13"/>
  <c r="G100" i="13"/>
  <c r="E100" i="13"/>
  <c r="M99" i="13"/>
  <c r="K99" i="13"/>
  <c r="I99" i="13"/>
  <c r="G99" i="13"/>
  <c r="E99" i="13"/>
  <c r="M98" i="13"/>
  <c r="K98" i="13"/>
  <c r="I98" i="13"/>
  <c r="G98" i="13"/>
  <c r="E98" i="13"/>
  <c r="M97" i="13"/>
  <c r="K97" i="13"/>
  <c r="I97" i="13"/>
  <c r="G97" i="13"/>
  <c r="E97" i="13"/>
  <c r="M96" i="13"/>
  <c r="K96" i="13"/>
  <c r="I96" i="13"/>
  <c r="G96" i="13"/>
  <c r="E96" i="13"/>
  <c r="M95" i="13"/>
  <c r="K95" i="13"/>
  <c r="I95" i="13"/>
  <c r="G95" i="13"/>
  <c r="E95" i="13"/>
  <c r="M94" i="13"/>
  <c r="K94" i="13"/>
  <c r="I94" i="13"/>
  <c r="G94" i="13"/>
  <c r="E94" i="13"/>
  <c r="M93" i="13"/>
  <c r="K93" i="13"/>
  <c r="I93" i="13"/>
  <c r="G93" i="13"/>
  <c r="E93" i="13"/>
  <c r="M92" i="13"/>
  <c r="K92" i="13"/>
  <c r="I92" i="13"/>
  <c r="G92" i="13"/>
  <c r="E92" i="13"/>
  <c r="M91" i="13"/>
  <c r="K91" i="13"/>
  <c r="I91" i="13"/>
  <c r="G91" i="13"/>
  <c r="E91" i="13"/>
  <c r="M90" i="13"/>
  <c r="K90" i="13"/>
  <c r="I90" i="13"/>
  <c r="G90" i="13"/>
  <c r="E90" i="13"/>
  <c r="M89" i="13"/>
  <c r="K89" i="13"/>
  <c r="I89" i="13"/>
  <c r="G89" i="13"/>
  <c r="E89" i="13"/>
  <c r="M88" i="13"/>
  <c r="K88" i="13"/>
  <c r="I88" i="13"/>
  <c r="G88" i="13"/>
  <c r="E88" i="13"/>
  <c r="M87" i="13"/>
  <c r="K87" i="13"/>
  <c r="I87" i="13"/>
  <c r="G87" i="13"/>
  <c r="E87" i="13"/>
  <c r="M86" i="13"/>
  <c r="K86" i="13"/>
  <c r="I86" i="13"/>
  <c r="G86" i="13"/>
  <c r="E86" i="13"/>
  <c r="M85" i="13"/>
  <c r="K85" i="13"/>
  <c r="I85" i="13"/>
  <c r="G85" i="13"/>
  <c r="E85" i="13"/>
  <c r="M84" i="13"/>
  <c r="K84" i="13"/>
  <c r="I84" i="13"/>
  <c r="G84" i="13"/>
  <c r="E84" i="13"/>
  <c r="M83" i="13"/>
  <c r="K83" i="13"/>
  <c r="I83" i="13"/>
  <c r="G83" i="13"/>
  <c r="E83" i="13"/>
  <c r="M82" i="13"/>
  <c r="K82" i="13"/>
  <c r="I82" i="13"/>
  <c r="G82" i="13"/>
  <c r="E82" i="13"/>
  <c r="M81" i="13"/>
  <c r="K81" i="13"/>
  <c r="I81" i="13"/>
  <c r="G81" i="13"/>
  <c r="E81" i="13"/>
  <c r="M80" i="13"/>
  <c r="K80" i="13"/>
  <c r="I80" i="13"/>
  <c r="G80" i="13"/>
  <c r="E80" i="13"/>
  <c r="M79" i="13"/>
  <c r="K79" i="13"/>
  <c r="I79" i="13"/>
  <c r="G79" i="13"/>
  <c r="E79" i="13"/>
  <c r="M78" i="13"/>
  <c r="K78" i="13"/>
  <c r="I78" i="13"/>
  <c r="G78" i="13"/>
  <c r="E78" i="13"/>
  <c r="M77" i="13"/>
  <c r="K77" i="13"/>
  <c r="I77" i="13"/>
  <c r="G77" i="13"/>
  <c r="E77" i="13"/>
  <c r="M76" i="13"/>
  <c r="K76" i="13"/>
  <c r="I76" i="13"/>
  <c r="G76" i="13"/>
  <c r="E76" i="13"/>
  <c r="M75" i="13"/>
  <c r="K75" i="13"/>
  <c r="I75" i="13"/>
  <c r="G75" i="13"/>
  <c r="E75" i="13"/>
  <c r="M74" i="13"/>
  <c r="K74" i="13"/>
  <c r="I74" i="13"/>
  <c r="G74" i="13"/>
  <c r="E74" i="13"/>
  <c r="M73" i="13"/>
  <c r="K73" i="13"/>
  <c r="I73" i="13"/>
  <c r="G73" i="13"/>
  <c r="E73" i="13"/>
  <c r="M72" i="13"/>
  <c r="K72" i="13"/>
  <c r="I72" i="13"/>
  <c r="G72" i="13"/>
  <c r="E72" i="13"/>
  <c r="M71" i="13"/>
  <c r="K71" i="13"/>
  <c r="I71" i="13"/>
  <c r="G71" i="13"/>
  <c r="E71" i="13"/>
  <c r="M70" i="13"/>
  <c r="K70" i="13"/>
  <c r="I70" i="13"/>
  <c r="G70" i="13"/>
  <c r="E70" i="13"/>
  <c r="M69" i="13"/>
  <c r="K69" i="13"/>
  <c r="I69" i="13"/>
  <c r="G69" i="13"/>
  <c r="E69" i="13"/>
  <c r="M68" i="13"/>
  <c r="K68" i="13"/>
  <c r="I68" i="13"/>
  <c r="G68" i="13"/>
  <c r="E68" i="13"/>
  <c r="M67" i="13"/>
  <c r="K67" i="13"/>
  <c r="I67" i="13"/>
  <c r="G67" i="13"/>
  <c r="E67" i="13"/>
  <c r="M66" i="13"/>
  <c r="K66" i="13"/>
  <c r="I66" i="13"/>
  <c r="G66" i="13"/>
  <c r="E66" i="13"/>
  <c r="M65" i="13"/>
  <c r="K65" i="13"/>
  <c r="I65" i="13"/>
  <c r="G65" i="13"/>
  <c r="E65" i="13"/>
  <c r="M64" i="13"/>
  <c r="K64" i="13"/>
  <c r="I64" i="13"/>
  <c r="G64" i="13"/>
  <c r="E64" i="13"/>
  <c r="M63" i="13"/>
  <c r="K63" i="13"/>
  <c r="I63" i="13"/>
  <c r="G63" i="13"/>
  <c r="E63" i="13"/>
  <c r="M62" i="13"/>
  <c r="K62" i="13"/>
  <c r="I62" i="13"/>
  <c r="G62" i="13"/>
  <c r="E62" i="13"/>
  <c r="M61" i="13"/>
  <c r="K61" i="13"/>
  <c r="I61" i="13"/>
  <c r="G61" i="13"/>
  <c r="E61" i="13"/>
  <c r="M60" i="13"/>
  <c r="K60" i="13"/>
  <c r="I60" i="13"/>
  <c r="G60" i="13"/>
  <c r="E60" i="13"/>
  <c r="M59" i="13"/>
  <c r="K59" i="13"/>
  <c r="I59" i="13"/>
  <c r="G59" i="13"/>
  <c r="E59" i="13"/>
  <c r="M58" i="13"/>
  <c r="K58" i="13"/>
  <c r="I58" i="13"/>
  <c r="G58" i="13"/>
  <c r="E58" i="13"/>
  <c r="M57" i="13"/>
  <c r="K57" i="13"/>
  <c r="I57" i="13"/>
  <c r="G57" i="13"/>
  <c r="E57" i="13"/>
  <c r="M56" i="13"/>
  <c r="K56" i="13"/>
  <c r="I56" i="13"/>
  <c r="G56" i="13"/>
  <c r="E56" i="13"/>
  <c r="M55" i="13"/>
  <c r="K55" i="13"/>
  <c r="I55" i="13"/>
  <c r="G55" i="13"/>
  <c r="E55" i="13"/>
  <c r="M54" i="13"/>
  <c r="K54" i="13"/>
  <c r="I54" i="13"/>
  <c r="G54" i="13"/>
  <c r="E54" i="13"/>
  <c r="M53" i="13"/>
  <c r="K53" i="13"/>
  <c r="I53" i="13"/>
  <c r="G53" i="13"/>
  <c r="E53" i="13"/>
  <c r="M52" i="13"/>
  <c r="K52" i="13"/>
  <c r="I52" i="13"/>
  <c r="G52" i="13"/>
  <c r="E52" i="13"/>
  <c r="M51" i="13"/>
  <c r="K51" i="13"/>
  <c r="I51" i="13"/>
  <c r="G51" i="13"/>
  <c r="E51" i="13"/>
  <c r="M50" i="13"/>
  <c r="K50" i="13"/>
  <c r="I50" i="13"/>
  <c r="G50" i="13"/>
  <c r="E50" i="13"/>
  <c r="M49" i="13"/>
  <c r="K49" i="13"/>
  <c r="I49" i="13"/>
  <c r="G49" i="13"/>
  <c r="E49" i="13"/>
  <c r="M48" i="13"/>
  <c r="K48" i="13"/>
  <c r="I48" i="13"/>
  <c r="G48" i="13"/>
  <c r="E48" i="13"/>
  <c r="M47" i="13"/>
  <c r="K47" i="13"/>
  <c r="I47" i="13"/>
  <c r="G47" i="13"/>
  <c r="E47" i="13"/>
  <c r="M46" i="13"/>
  <c r="K46" i="13"/>
  <c r="I46" i="13"/>
  <c r="G46" i="13"/>
  <c r="E46" i="13"/>
  <c r="M45" i="13"/>
  <c r="K45" i="13"/>
  <c r="I45" i="13"/>
  <c r="G45" i="13"/>
  <c r="E45" i="13"/>
  <c r="M44" i="13"/>
  <c r="K44" i="13"/>
  <c r="I44" i="13"/>
  <c r="G44" i="13"/>
  <c r="E44" i="13"/>
  <c r="M43" i="13"/>
  <c r="K43" i="13"/>
  <c r="I43" i="13"/>
  <c r="G43" i="13"/>
  <c r="E43" i="13"/>
  <c r="M42" i="13"/>
  <c r="K42" i="13"/>
  <c r="I42" i="13"/>
  <c r="G42" i="13"/>
  <c r="E42" i="13"/>
  <c r="M41" i="13"/>
  <c r="K41" i="13"/>
  <c r="I41" i="13"/>
  <c r="G41" i="13"/>
  <c r="E41" i="13"/>
  <c r="M40" i="13"/>
  <c r="K40" i="13"/>
  <c r="I40" i="13"/>
  <c r="G40" i="13"/>
  <c r="E40" i="13"/>
  <c r="M39" i="13"/>
  <c r="K39" i="13"/>
  <c r="I39" i="13"/>
  <c r="G39" i="13"/>
  <c r="E39" i="13"/>
  <c r="M38" i="13"/>
  <c r="K38" i="13"/>
  <c r="I38" i="13"/>
  <c r="G38" i="13"/>
  <c r="E38" i="13"/>
  <c r="M37" i="13"/>
  <c r="K37" i="13"/>
  <c r="I37" i="13"/>
  <c r="G37" i="13"/>
  <c r="E37" i="13"/>
  <c r="M36" i="13"/>
  <c r="K36" i="13"/>
  <c r="I36" i="13"/>
  <c r="G36" i="13"/>
  <c r="E36" i="13"/>
  <c r="M35" i="13"/>
  <c r="K35" i="13"/>
  <c r="I35" i="13"/>
  <c r="G35" i="13"/>
  <c r="E35" i="13"/>
  <c r="M34" i="13"/>
  <c r="K34" i="13"/>
  <c r="I34" i="13"/>
  <c r="G34" i="13"/>
  <c r="E34" i="13"/>
  <c r="M33" i="13"/>
  <c r="K33" i="13"/>
  <c r="I33" i="13"/>
  <c r="G33" i="13"/>
  <c r="E33" i="13"/>
  <c r="M32" i="13"/>
  <c r="K32" i="13"/>
  <c r="I32" i="13"/>
  <c r="G32" i="13"/>
  <c r="E32" i="13"/>
  <c r="M31" i="13"/>
  <c r="K31" i="13"/>
  <c r="I31" i="13"/>
  <c r="G31" i="13"/>
  <c r="E31" i="13"/>
  <c r="M30" i="13"/>
  <c r="K30" i="13"/>
  <c r="I30" i="13"/>
  <c r="G30" i="13"/>
  <c r="E30" i="13"/>
  <c r="M29" i="13"/>
  <c r="K29" i="13"/>
  <c r="I29" i="13"/>
  <c r="G29" i="13"/>
  <c r="E29" i="13"/>
  <c r="M28" i="13"/>
  <c r="K28" i="13"/>
  <c r="I28" i="13"/>
  <c r="G28" i="13"/>
  <c r="E28" i="13"/>
  <c r="M27" i="13"/>
  <c r="K27" i="13"/>
  <c r="I27" i="13"/>
  <c r="G27" i="13"/>
  <c r="E27" i="13"/>
  <c r="M26" i="13"/>
  <c r="K26" i="13"/>
  <c r="I26" i="13"/>
  <c r="G26" i="13"/>
  <c r="E26" i="13"/>
  <c r="M25" i="13"/>
  <c r="K25" i="13"/>
  <c r="I25" i="13"/>
  <c r="G25" i="13"/>
  <c r="E25" i="13"/>
  <c r="M24" i="13"/>
  <c r="K24" i="13"/>
  <c r="I24" i="13"/>
  <c r="G24" i="13"/>
  <c r="E24" i="13"/>
  <c r="M23" i="13"/>
  <c r="K23" i="13"/>
  <c r="I23" i="13"/>
  <c r="G23" i="13"/>
  <c r="E23" i="13"/>
  <c r="M22" i="13"/>
  <c r="K22" i="13"/>
  <c r="I22" i="13"/>
  <c r="G22" i="13"/>
  <c r="E22" i="13"/>
  <c r="M21" i="13"/>
  <c r="K21" i="13"/>
  <c r="I21" i="13"/>
  <c r="G21" i="13"/>
  <c r="E21" i="13"/>
  <c r="M20" i="13"/>
  <c r="K20" i="13"/>
  <c r="I20" i="13"/>
  <c r="G20" i="13"/>
  <c r="E20" i="13"/>
  <c r="M19" i="13"/>
  <c r="K19" i="13"/>
  <c r="I19" i="13"/>
  <c r="G19" i="13"/>
  <c r="E19" i="13"/>
  <c r="M18" i="13"/>
  <c r="K18" i="13"/>
  <c r="I18" i="13"/>
  <c r="G18" i="13"/>
  <c r="E18" i="13"/>
  <c r="M17" i="13"/>
  <c r="K17" i="13"/>
  <c r="I17" i="13"/>
  <c r="G17" i="13"/>
  <c r="E17" i="13"/>
  <c r="M16" i="13"/>
  <c r="K16" i="13"/>
  <c r="I16" i="13"/>
  <c r="G16" i="13"/>
  <c r="E16" i="13"/>
  <c r="M15" i="13"/>
  <c r="K15" i="13"/>
  <c r="I15" i="13"/>
  <c r="G15" i="13"/>
  <c r="E15" i="13"/>
  <c r="M14" i="13"/>
  <c r="K14" i="13"/>
  <c r="I14" i="13"/>
  <c r="G14" i="13"/>
  <c r="E14" i="13"/>
  <c r="M13" i="13"/>
  <c r="K13" i="13"/>
  <c r="I13" i="13"/>
  <c r="G13" i="13"/>
  <c r="E13" i="13"/>
  <c r="M12" i="13"/>
  <c r="K12" i="13"/>
  <c r="I12" i="13"/>
  <c r="G12" i="13"/>
  <c r="E12" i="13"/>
  <c r="M11" i="13"/>
  <c r="K11" i="13"/>
  <c r="I11" i="13"/>
  <c r="G11" i="13"/>
  <c r="E11" i="13"/>
  <c r="M10" i="13"/>
  <c r="K10" i="13"/>
  <c r="I10" i="13"/>
  <c r="G10" i="13"/>
  <c r="E10" i="13"/>
  <c r="M9" i="13"/>
  <c r="K9" i="13"/>
  <c r="I9" i="13"/>
  <c r="G9" i="13"/>
  <c r="E9" i="13"/>
  <c r="M8" i="13"/>
  <c r="K8" i="13"/>
  <c r="I8" i="13"/>
  <c r="G8" i="13"/>
  <c r="E8" i="13"/>
  <c r="M7" i="13"/>
  <c r="K7" i="13"/>
  <c r="I7" i="13"/>
  <c r="G7" i="13"/>
  <c r="E7" i="13"/>
  <c r="M6" i="13"/>
  <c r="K6" i="13"/>
  <c r="I6" i="13"/>
  <c r="G6" i="13"/>
  <c r="E6" i="13"/>
  <c r="M5" i="13"/>
  <c r="K5" i="13"/>
  <c r="I5" i="13"/>
  <c r="G5" i="13"/>
  <c r="M4" i="13"/>
  <c r="K4" i="13"/>
  <c r="I4" i="13"/>
  <c r="G4" i="13"/>
  <c r="E4" i="13"/>
  <c r="M3" i="13"/>
  <c r="K3" i="13"/>
  <c r="I3" i="13"/>
  <c r="G3" i="13"/>
  <c r="M2" i="13"/>
  <c r="K2" i="13"/>
  <c r="I2" i="13"/>
  <c r="G2" i="13"/>
  <c r="E2" i="13"/>
  <c r="L4" i="14" l="1"/>
  <c r="L6" i="14"/>
  <c r="L7" i="14"/>
  <c r="L3" i="14"/>
  <c r="E53" i="12"/>
  <c r="I9" i="12" s="1"/>
  <c r="E52" i="12"/>
  <c r="E51" i="12"/>
  <c r="E50" i="12"/>
  <c r="E49" i="12"/>
  <c r="I7" i="12" s="1"/>
  <c r="E48" i="12"/>
  <c r="E47" i="12"/>
  <c r="E46" i="12"/>
  <c r="E45" i="12"/>
  <c r="E44" i="12"/>
  <c r="E43" i="12"/>
  <c r="E42" i="12"/>
  <c r="E41" i="12"/>
  <c r="E40" i="12"/>
  <c r="E39" i="12"/>
  <c r="E38" i="12"/>
  <c r="E37" i="12"/>
  <c r="I6" i="12" s="1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H9" i="12"/>
  <c r="J9" i="12" s="1"/>
  <c r="E9" i="12"/>
  <c r="I8" i="12"/>
  <c r="H8" i="12"/>
  <c r="J8" i="12" s="1"/>
  <c r="E8" i="12"/>
  <c r="H7" i="12"/>
  <c r="J7" i="12" s="1"/>
  <c r="E7" i="12"/>
  <c r="H6" i="12"/>
  <c r="J6" i="12" s="1"/>
  <c r="E6" i="12"/>
  <c r="H10" i="12"/>
  <c r="E5" i="12"/>
  <c r="E4" i="12"/>
  <c r="E3" i="12"/>
  <c r="I5" i="12" s="1"/>
  <c r="I10" i="12" s="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L2" i="11" l="1"/>
  <c r="L3" i="11" s="1"/>
  <c r="N2" i="11"/>
  <c r="N3" i="11" s="1"/>
  <c r="J5" i="12"/>
  <c r="M2" i="11"/>
  <c r="M3" i="11" s="1"/>
  <c r="AD91" i="10" l="1"/>
  <c r="AD90" i="10"/>
  <c r="AD89" i="10"/>
  <c r="AD88" i="10"/>
  <c r="AE88" i="10" s="1"/>
  <c r="AF88" i="10" s="1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C14" i="10"/>
  <c r="AC13" i="10"/>
  <c r="AC12" i="10"/>
  <c r="AC11" i="10"/>
  <c r="AC7" i="10"/>
  <c r="D110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44" i="9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43" i="9"/>
  <c r="D27" i="9"/>
  <c r="D28" i="9" s="1"/>
  <c r="D29" i="9" s="1"/>
  <c r="D30" i="9" s="1"/>
  <c r="D31" i="9" s="1"/>
  <c r="D32" i="9" s="1"/>
  <c r="D33" i="9" s="1"/>
  <c r="D19" i="9"/>
  <c r="D20" i="9" s="1"/>
  <c r="D21" i="9" s="1"/>
  <c r="D22" i="9" s="1"/>
  <c r="D23" i="9" s="1"/>
  <c r="D24" i="9" s="1"/>
  <c r="D18" i="9"/>
  <c r="D9" i="9"/>
  <c r="D10" i="9" s="1"/>
  <c r="D11" i="9" s="1"/>
  <c r="D12" i="9" s="1"/>
  <c r="D13" i="9" s="1"/>
  <c r="D14" i="9" s="1"/>
  <c r="D15" i="9" s="1"/>
  <c r="G8" i="9"/>
  <c r="G7" i="9"/>
  <c r="G5" i="9"/>
  <c r="G4" i="9"/>
  <c r="G3" i="9"/>
  <c r="G6" i="9" s="1"/>
  <c r="D3" i="9"/>
  <c r="D4" i="9" s="1"/>
  <c r="D5" i="9" s="1"/>
  <c r="D6" i="9" s="1"/>
  <c r="E21" i="8"/>
  <c r="D21" i="8"/>
  <c r="C21" i="8"/>
  <c r="B21" i="8"/>
  <c r="E20" i="8"/>
  <c r="B28" i="8" s="1"/>
  <c r="D20" i="8"/>
  <c r="B27" i="8" s="1"/>
  <c r="C20" i="8"/>
  <c r="B26" i="8" s="1"/>
  <c r="B20" i="8"/>
  <c r="B25" i="8" s="1"/>
  <c r="C25" i="8" s="1"/>
  <c r="C38" i="7"/>
  <c r="E37" i="7"/>
  <c r="C37" i="7"/>
  <c r="E36" i="7"/>
  <c r="C36" i="7"/>
  <c r="E35" i="7"/>
  <c r="C35" i="7"/>
  <c r="E34" i="7"/>
  <c r="C34" i="7"/>
  <c r="E33" i="7"/>
  <c r="C33" i="7"/>
  <c r="A33" i="7"/>
  <c r="E32" i="7"/>
  <c r="C32" i="7"/>
  <c r="A32" i="7"/>
  <c r="E31" i="7"/>
  <c r="C31" i="7"/>
  <c r="A31" i="7"/>
  <c r="E30" i="7"/>
  <c r="C30" i="7"/>
  <c r="A30" i="7"/>
  <c r="E29" i="7"/>
  <c r="C29" i="7"/>
  <c r="A29" i="7"/>
  <c r="E28" i="7"/>
  <c r="C28" i="7"/>
  <c r="A28" i="7"/>
  <c r="E27" i="7"/>
  <c r="C27" i="7"/>
  <c r="A27" i="7"/>
  <c r="E26" i="7"/>
  <c r="C26" i="7"/>
  <c r="A26" i="7"/>
  <c r="E25" i="7"/>
  <c r="C25" i="7"/>
  <c r="A25" i="7"/>
  <c r="E24" i="7"/>
  <c r="C24" i="7"/>
  <c r="A24" i="7"/>
  <c r="E23" i="7"/>
  <c r="F23" i="7" s="1"/>
  <c r="C23" i="7"/>
  <c r="A23" i="7"/>
  <c r="E22" i="7"/>
  <c r="C22" i="7"/>
  <c r="A22" i="7"/>
  <c r="E21" i="7"/>
  <c r="C21" i="7"/>
  <c r="A21" i="7"/>
  <c r="E20" i="7"/>
  <c r="C20" i="7"/>
  <c r="A20" i="7"/>
  <c r="E19" i="7"/>
  <c r="C19" i="7"/>
  <c r="A19" i="7"/>
  <c r="E18" i="7"/>
  <c r="C18" i="7"/>
  <c r="D18" i="7" s="1"/>
  <c r="A18" i="7"/>
  <c r="E17" i="7"/>
  <c r="C17" i="7"/>
  <c r="A17" i="7"/>
  <c r="E16" i="7"/>
  <c r="C16" i="7"/>
  <c r="A16" i="7"/>
  <c r="E15" i="7"/>
  <c r="C15" i="7"/>
  <c r="A15" i="7"/>
  <c r="E14" i="7"/>
  <c r="C14" i="7"/>
  <c r="A14" i="7"/>
  <c r="E13" i="7"/>
  <c r="C13" i="7"/>
  <c r="A13" i="7"/>
  <c r="B13" i="7" s="1"/>
  <c r="E12" i="7"/>
  <c r="C12" i="7"/>
  <c r="A12" i="7"/>
  <c r="E11" i="7"/>
  <c r="C11" i="7"/>
  <c r="A11" i="7"/>
  <c r="E10" i="7"/>
  <c r="C10" i="7"/>
  <c r="A10" i="7"/>
  <c r="E9" i="7"/>
  <c r="C9" i="7"/>
  <c r="A9" i="7"/>
  <c r="E8" i="7"/>
  <c r="C8" i="7"/>
  <c r="A8" i="7"/>
  <c r="E7" i="7"/>
  <c r="C7" i="7"/>
  <c r="A7" i="7"/>
  <c r="E6" i="7"/>
  <c r="C6" i="7"/>
  <c r="D6" i="7" s="1"/>
  <c r="A6" i="7"/>
  <c r="E5" i="7"/>
  <c r="C5" i="7"/>
  <c r="A5" i="7"/>
  <c r="C48" i="6"/>
  <c r="C47" i="6"/>
  <c r="C46" i="6"/>
  <c r="C45" i="6"/>
  <c r="C44" i="6"/>
  <c r="C43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A36" i="6"/>
  <c r="E35" i="6"/>
  <c r="F36" i="6" s="1"/>
  <c r="C35" i="6"/>
  <c r="A35" i="6"/>
  <c r="E34" i="6"/>
  <c r="C34" i="6"/>
  <c r="A34" i="6"/>
  <c r="E33" i="6"/>
  <c r="C33" i="6"/>
  <c r="A33" i="6"/>
  <c r="E32" i="6"/>
  <c r="C32" i="6"/>
  <c r="A32" i="6"/>
  <c r="E31" i="6"/>
  <c r="C31" i="6"/>
  <c r="A31" i="6"/>
  <c r="E30" i="6"/>
  <c r="C30" i="6"/>
  <c r="A30" i="6"/>
  <c r="E29" i="6"/>
  <c r="C29" i="6"/>
  <c r="A29" i="6"/>
  <c r="E28" i="6"/>
  <c r="F28" i="6" s="1"/>
  <c r="C28" i="6"/>
  <c r="A28" i="6"/>
  <c r="E27" i="6"/>
  <c r="C27" i="6"/>
  <c r="A27" i="6"/>
  <c r="E26" i="6"/>
  <c r="C26" i="6"/>
  <c r="A26" i="6"/>
  <c r="E25" i="6"/>
  <c r="C25" i="6"/>
  <c r="A25" i="6"/>
  <c r="B26" i="6" s="1"/>
  <c r="E24" i="6"/>
  <c r="C24" i="6"/>
  <c r="A24" i="6"/>
  <c r="E23" i="6"/>
  <c r="C23" i="6"/>
  <c r="A23" i="6"/>
  <c r="E22" i="6"/>
  <c r="C22" i="6"/>
  <c r="A22" i="6"/>
  <c r="E21" i="6"/>
  <c r="C21" i="6"/>
  <c r="A21" i="6"/>
  <c r="E20" i="6"/>
  <c r="C20" i="6"/>
  <c r="A20" i="6"/>
  <c r="E19" i="6"/>
  <c r="C19" i="6"/>
  <c r="A19" i="6"/>
  <c r="E18" i="6"/>
  <c r="C18" i="6"/>
  <c r="A18" i="6"/>
  <c r="E17" i="6"/>
  <c r="C17" i="6"/>
  <c r="A17" i="6"/>
  <c r="E16" i="6"/>
  <c r="C16" i="6"/>
  <c r="A16" i="6"/>
  <c r="E15" i="6"/>
  <c r="C15" i="6"/>
  <c r="A15" i="6"/>
  <c r="E14" i="6"/>
  <c r="C14" i="6"/>
  <c r="A14" i="6"/>
  <c r="E13" i="6"/>
  <c r="C13" i="6"/>
  <c r="A13" i="6"/>
  <c r="E12" i="6"/>
  <c r="C12" i="6"/>
  <c r="A12" i="6"/>
  <c r="E11" i="6"/>
  <c r="C11" i="6"/>
  <c r="A11" i="6"/>
  <c r="E10" i="6"/>
  <c r="C10" i="6"/>
  <c r="A10" i="6"/>
  <c r="E9" i="6"/>
  <c r="C9" i="6"/>
  <c r="A9" i="6"/>
  <c r="E8" i="6"/>
  <c r="C8" i="6"/>
  <c r="A8" i="6"/>
  <c r="E7" i="6"/>
  <c r="C7" i="6"/>
  <c r="A7" i="6"/>
  <c r="E6" i="6"/>
  <c r="C6" i="6"/>
  <c r="A6" i="6"/>
  <c r="E5" i="6"/>
  <c r="C5" i="6"/>
  <c r="A5" i="6"/>
  <c r="B6" i="6" s="1"/>
  <c r="D54" i="5"/>
  <c r="D53" i="5"/>
  <c r="D52" i="5"/>
  <c r="D51" i="5"/>
  <c r="D50" i="5"/>
  <c r="D49" i="5"/>
  <c r="D48" i="5"/>
  <c r="D47" i="5"/>
  <c r="D46" i="5"/>
  <c r="D45" i="5"/>
  <c r="D44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D55" i="5" s="1"/>
  <c r="B3" i="4" s="1"/>
  <c r="B6" i="5"/>
  <c r="F29" i="4"/>
  <c r="E29" i="4"/>
  <c r="B29" i="4"/>
  <c r="F28" i="4"/>
  <c r="L13" i="4" s="1"/>
  <c r="E28" i="4"/>
  <c r="D28" i="4"/>
  <c r="D29" i="4" s="1"/>
  <c r="C28" i="4"/>
  <c r="C29" i="4" s="1"/>
  <c r="B28" i="4"/>
  <c r="L14" i="4"/>
  <c r="L12" i="4"/>
  <c r="L11" i="4"/>
  <c r="L10" i="4"/>
  <c r="F5" i="4"/>
  <c r="K13" i="4" s="1"/>
  <c r="D5" i="4"/>
  <c r="K11" i="4" s="1"/>
  <c r="M11" i="4" s="1"/>
  <c r="F4" i="4"/>
  <c r="D4" i="4"/>
  <c r="F3" i="4"/>
  <c r="D3" i="4"/>
  <c r="F2" i="4"/>
  <c r="D2" i="4"/>
  <c r="E52" i="3"/>
  <c r="F52" i="3" s="1"/>
  <c r="E51" i="3"/>
  <c r="E50" i="3"/>
  <c r="F50" i="3" s="1"/>
  <c r="E49" i="3"/>
  <c r="E48" i="3"/>
  <c r="A48" i="3"/>
  <c r="E47" i="3"/>
  <c r="F48" i="3" s="1"/>
  <c r="A47" i="3"/>
  <c r="E46" i="3"/>
  <c r="A46" i="3"/>
  <c r="E45" i="3"/>
  <c r="A45" i="3"/>
  <c r="E44" i="3"/>
  <c r="C44" i="3"/>
  <c r="A44" i="3"/>
  <c r="B44" i="3" s="1"/>
  <c r="E43" i="3"/>
  <c r="C43" i="3"/>
  <c r="A43" i="3"/>
  <c r="E42" i="3"/>
  <c r="C42" i="3"/>
  <c r="A42" i="3"/>
  <c r="E41" i="3"/>
  <c r="C41" i="3"/>
  <c r="A41" i="3"/>
  <c r="E40" i="3"/>
  <c r="C40" i="3"/>
  <c r="A40" i="3"/>
  <c r="E39" i="3"/>
  <c r="C39" i="3"/>
  <c r="A39" i="3"/>
  <c r="E38" i="3"/>
  <c r="F38" i="3" s="1"/>
  <c r="C38" i="3"/>
  <c r="A38" i="3"/>
  <c r="E37" i="3"/>
  <c r="C37" i="3"/>
  <c r="A37" i="3"/>
  <c r="E36" i="3"/>
  <c r="C36" i="3"/>
  <c r="A36" i="3"/>
  <c r="E35" i="3"/>
  <c r="C35" i="3"/>
  <c r="A35" i="3"/>
  <c r="E34" i="3"/>
  <c r="C34" i="3"/>
  <c r="A34" i="3"/>
  <c r="E33" i="3"/>
  <c r="C33" i="3"/>
  <c r="D33" i="3" s="1"/>
  <c r="A33" i="3"/>
  <c r="E32" i="3"/>
  <c r="C32" i="3"/>
  <c r="A32" i="3"/>
  <c r="E31" i="3"/>
  <c r="C31" i="3"/>
  <c r="A31" i="3"/>
  <c r="E30" i="3"/>
  <c r="C30" i="3"/>
  <c r="A30" i="3"/>
  <c r="E29" i="3"/>
  <c r="C29" i="3"/>
  <c r="A29" i="3"/>
  <c r="E28" i="3"/>
  <c r="C28" i="3"/>
  <c r="A28" i="3"/>
  <c r="B28" i="3" s="1"/>
  <c r="E27" i="3"/>
  <c r="C27" i="3"/>
  <c r="A27" i="3"/>
  <c r="E26" i="3"/>
  <c r="C26" i="3"/>
  <c r="A26" i="3"/>
  <c r="E25" i="3"/>
  <c r="C25" i="3"/>
  <c r="A25" i="3"/>
  <c r="E24" i="3"/>
  <c r="C24" i="3"/>
  <c r="A24" i="3"/>
  <c r="E23" i="3"/>
  <c r="C23" i="3"/>
  <c r="A23" i="3"/>
  <c r="E22" i="3"/>
  <c r="F22" i="3" s="1"/>
  <c r="C22" i="3"/>
  <c r="A22" i="3"/>
  <c r="E21" i="3"/>
  <c r="C21" i="3"/>
  <c r="A21" i="3"/>
  <c r="E20" i="3"/>
  <c r="C20" i="3"/>
  <c r="A20" i="3"/>
  <c r="E19" i="3"/>
  <c r="C19" i="3"/>
  <c r="A19" i="3"/>
  <c r="E18" i="3"/>
  <c r="C18" i="3"/>
  <c r="A18" i="3"/>
  <c r="E17" i="3"/>
  <c r="C17" i="3"/>
  <c r="D17" i="3" s="1"/>
  <c r="A17" i="3"/>
  <c r="E16" i="3"/>
  <c r="C16" i="3"/>
  <c r="A16" i="3"/>
  <c r="E15" i="3"/>
  <c r="C15" i="3"/>
  <c r="A15" i="3"/>
  <c r="E14" i="3"/>
  <c r="C14" i="3"/>
  <c r="A14" i="3"/>
  <c r="E13" i="3"/>
  <c r="C13" i="3"/>
  <c r="A13" i="3"/>
  <c r="E12" i="3"/>
  <c r="C12" i="3"/>
  <c r="A12" i="3"/>
  <c r="B12" i="3" s="1"/>
  <c r="E11" i="3"/>
  <c r="C11" i="3"/>
  <c r="A11" i="3"/>
  <c r="E10" i="3"/>
  <c r="F10" i="3" s="1"/>
  <c r="C10" i="3"/>
  <c r="A10" i="3"/>
  <c r="E9" i="3"/>
  <c r="C9" i="3"/>
  <c r="A9" i="3"/>
  <c r="E8" i="3"/>
  <c r="C8" i="3"/>
  <c r="A8" i="3"/>
  <c r="E7" i="3"/>
  <c r="C7" i="3"/>
  <c r="A7" i="3"/>
  <c r="E6" i="3"/>
  <c r="F6" i="3" s="1"/>
  <c r="C6" i="3"/>
  <c r="A6" i="3"/>
  <c r="E5" i="3"/>
  <c r="C5" i="3"/>
  <c r="A5" i="3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A45" i="2"/>
  <c r="B45" i="2" s="1"/>
  <c r="E44" i="2"/>
  <c r="A44" i="2"/>
  <c r="E43" i="2"/>
  <c r="A43" i="2"/>
  <c r="E42" i="2"/>
  <c r="A42" i="2"/>
  <c r="E41" i="2"/>
  <c r="A41" i="2"/>
  <c r="E40" i="2"/>
  <c r="A40" i="2"/>
  <c r="E39" i="2"/>
  <c r="A39" i="2"/>
  <c r="B39" i="2" s="1"/>
  <c r="E38" i="2"/>
  <c r="C38" i="2"/>
  <c r="A38" i="2"/>
  <c r="E37" i="2"/>
  <c r="C37" i="2"/>
  <c r="A37" i="2"/>
  <c r="E36" i="2"/>
  <c r="C36" i="2"/>
  <c r="A36" i="2"/>
  <c r="B37" i="2" s="1"/>
  <c r="E35" i="2"/>
  <c r="C35" i="2"/>
  <c r="A35" i="2"/>
  <c r="E34" i="2"/>
  <c r="C34" i="2"/>
  <c r="D34" i="2" s="1"/>
  <c r="A34" i="2"/>
  <c r="E33" i="2"/>
  <c r="C33" i="2"/>
  <c r="A33" i="2"/>
  <c r="E32" i="2"/>
  <c r="C32" i="2"/>
  <c r="A32" i="2"/>
  <c r="E31" i="2"/>
  <c r="C31" i="2"/>
  <c r="A31" i="2"/>
  <c r="E30" i="2"/>
  <c r="F31" i="2" s="1"/>
  <c r="C30" i="2"/>
  <c r="A30" i="2"/>
  <c r="E29" i="2"/>
  <c r="C29" i="2"/>
  <c r="D29" i="2" s="1"/>
  <c r="A29" i="2"/>
  <c r="E28" i="2"/>
  <c r="D28" i="2"/>
  <c r="C28" i="2"/>
  <c r="A28" i="2"/>
  <c r="E27" i="2"/>
  <c r="C27" i="2"/>
  <c r="A27" i="2"/>
  <c r="E26" i="2"/>
  <c r="C26" i="2"/>
  <c r="A26" i="2"/>
  <c r="E25" i="2"/>
  <c r="C25" i="2"/>
  <c r="A25" i="2"/>
  <c r="E24" i="2"/>
  <c r="C24" i="2"/>
  <c r="A24" i="2"/>
  <c r="B24" i="2" s="1"/>
  <c r="E23" i="2"/>
  <c r="C23" i="2"/>
  <c r="A23" i="2"/>
  <c r="E22" i="2"/>
  <c r="C22" i="2"/>
  <c r="A22" i="2"/>
  <c r="E21" i="2"/>
  <c r="C21" i="2"/>
  <c r="A21" i="2"/>
  <c r="E20" i="2"/>
  <c r="C20" i="2"/>
  <c r="A20" i="2"/>
  <c r="E19" i="2"/>
  <c r="C19" i="2"/>
  <c r="A19" i="2"/>
  <c r="E18" i="2"/>
  <c r="C18" i="2"/>
  <c r="A18" i="2"/>
  <c r="E17" i="2"/>
  <c r="C17" i="2"/>
  <c r="A17" i="2"/>
  <c r="E16" i="2"/>
  <c r="C16" i="2"/>
  <c r="A16" i="2"/>
  <c r="E15" i="2"/>
  <c r="C15" i="2"/>
  <c r="A15" i="2"/>
  <c r="E14" i="2"/>
  <c r="C14" i="2"/>
  <c r="A14" i="2"/>
  <c r="E13" i="2"/>
  <c r="C13" i="2"/>
  <c r="A13" i="2"/>
  <c r="E12" i="2"/>
  <c r="C12" i="2"/>
  <c r="A12" i="2"/>
  <c r="E11" i="2"/>
  <c r="C11" i="2"/>
  <c r="D12" i="2" s="1"/>
  <c r="A11" i="2"/>
  <c r="E10" i="2"/>
  <c r="C10" i="2"/>
  <c r="A10" i="2"/>
  <c r="E9" i="2"/>
  <c r="C9" i="2"/>
  <c r="A9" i="2"/>
  <c r="E8" i="2"/>
  <c r="F9" i="2" s="1"/>
  <c r="C8" i="2"/>
  <c r="A8" i="2"/>
  <c r="E7" i="2"/>
  <c r="C7" i="2"/>
  <c r="A7" i="2"/>
  <c r="E6" i="2"/>
  <c r="F6" i="2" s="1"/>
  <c r="C6" i="2"/>
  <c r="B6" i="2"/>
  <c r="A6" i="2"/>
  <c r="E5" i="2"/>
  <c r="C5" i="2"/>
  <c r="A5" i="2"/>
  <c r="D34" i="6" l="1"/>
  <c r="D18" i="2"/>
  <c r="D16" i="2"/>
  <c r="F11" i="2"/>
  <c r="F11" i="7"/>
  <c r="C26" i="8"/>
  <c r="C27" i="8"/>
  <c r="C28" i="8"/>
  <c r="F21" i="8"/>
  <c r="F13" i="2"/>
  <c r="F25" i="2"/>
  <c r="D8" i="2"/>
  <c r="B15" i="2"/>
  <c r="D20" i="2"/>
  <c r="F21" i="2"/>
  <c r="B17" i="7"/>
  <c r="B7" i="2"/>
  <c r="F41" i="6"/>
  <c r="D36" i="7"/>
  <c r="D24" i="2"/>
  <c r="D19" i="2"/>
  <c r="F54" i="2"/>
  <c r="D45" i="6"/>
  <c r="F19" i="2"/>
  <c r="B43" i="2"/>
  <c r="F14" i="2"/>
  <c r="D10" i="2"/>
  <c r="F15" i="2"/>
  <c r="B11" i="2"/>
  <c r="B16" i="2"/>
  <c r="B27" i="2"/>
  <c r="B16" i="3"/>
  <c r="B33" i="2"/>
  <c r="D22" i="7"/>
  <c r="F27" i="7"/>
  <c r="B28" i="2"/>
  <c r="F17" i="2"/>
  <c r="B23" i="2"/>
  <c r="D40" i="6"/>
  <c r="F50" i="2"/>
  <c r="B25" i="2"/>
  <c r="F40" i="2"/>
  <c r="F13" i="6"/>
  <c r="D24" i="6"/>
  <c r="D42" i="6"/>
  <c r="B8" i="3"/>
  <c r="D13" i="3"/>
  <c r="F18" i="3"/>
  <c r="B24" i="3"/>
  <c r="D29" i="3"/>
  <c r="F34" i="3"/>
  <c r="B40" i="3"/>
  <c r="F45" i="3"/>
  <c r="F35" i="7"/>
  <c r="B8" i="2"/>
  <c r="D35" i="2"/>
  <c r="B9" i="6"/>
  <c r="F19" i="6"/>
  <c r="B21" i="2"/>
  <c r="F30" i="6"/>
  <c r="B9" i="7"/>
  <c r="D14" i="7"/>
  <c r="F19" i="7"/>
  <c r="B25" i="7"/>
  <c r="B17" i="2"/>
  <c r="D21" i="2"/>
  <c r="F42" i="2"/>
  <c r="F9" i="6"/>
  <c r="D20" i="6"/>
  <c r="D26" i="2"/>
  <c r="D9" i="3"/>
  <c r="F14" i="3"/>
  <c r="B20" i="3"/>
  <c r="D25" i="3"/>
  <c r="F30" i="3"/>
  <c r="B36" i="3"/>
  <c r="D41" i="3"/>
  <c r="D31" i="6"/>
  <c r="B41" i="2"/>
  <c r="D13" i="2"/>
  <c r="F26" i="2"/>
  <c r="F15" i="6"/>
  <c r="D38" i="7"/>
  <c r="F7" i="2"/>
  <c r="D22" i="2"/>
  <c r="F58" i="2"/>
  <c r="D10" i="7"/>
  <c r="F15" i="7"/>
  <c r="B21" i="7"/>
  <c r="D26" i="7"/>
  <c r="D17" i="2"/>
  <c r="B9" i="2"/>
  <c r="D9" i="2"/>
  <c r="F44" i="2"/>
  <c r="B11" i="6"/>
  <c r="F21" i="6"/>
  <c r="D38" i="6"/>
  <c r="B12" i="2"/>
  <c r="B13" i="2"/>
  <c r="D21" i="3"/>
  <c r="F26" i="3"/>
  <c r="B32" i="3"/>
  <c r="D37" i="3"/>
  <c r="F42" i="3"/>
  <c r="F38" i="6"/>
  <c r="D14" i="2"/>
  <c r="F27" i="2"/>
  <c r="B17" i="6"/>
  <c r="B33" i="6"/>
  <c r="F18" i="2"/>
  <c r="B33" i="7"/>
  <c r="D6" i="2"/>
  <c r="F10" i="2"/>
  <c r="B19" i="2"/>
  <c r="F23" i="2"/>
  <c r="F47" i="2"/>
  <c r="F33" i="6"/>
  <c r="AE84" i="10"/>
  <c r="AF84" i="10" s="1"/>
  <c r="D7" i="2"/>
  <c r="B10" i="2"/>
  <c r="F12" i="2"/>
  <c r="D15" i="2"/>
  <c r="B18" i="2"/>
  <c r="F20" i="2"/>
  <c r="D23" i="2"/>
  <c r="B26" i="2"/>
  <c r="F28" i="2"/>
  <c r="F29" i="2"/>
  <c r="B31" i="2"/>
  <c r="F35" i="2"/>
  <c r="B38" i="2"/>
  <c r="F39" i="2"/>
  <c r="F46" i="2"/>
  <c r="B48" i="3"/>
  <c r="D28" i="6"/>
  <c r="B36" i="6"/>
  <c r="B18" i="7"/>
  <c r="D19" i="7"/>
  <c r="F20" i="7"/>
  <c r="B22" i="7"/>
  <c r="D23" i="7"/>
  <c r="F24" i="7"/>
  <c r="D27" i="7"/>
  <c r="F28" i="7"/>
  <c r="D34" i="7"/>
  <c r="F37" i="2"/>
  <c r="B20" i="2"/>
  <c r="F22" i="2"/>
  <c r="D25" i="2"/>
  <c r="B30" i="2"/>
  <c r="D32" i="2"/>
  <c r="F33" i="2"/>
  <c r="D38" i="2"/>
  <c r="B6" i="3"/>
  <c r="D7" i="3"/>
  <c r="F47" i="3"/>
  <c r="F36" i="7"/>
  <c r="F8" i="2"/>
  <c r="D11" i="2"/>
  <c r="B14" i="2"/>
  <c r="F16" i="2"/>
  <c r="B22" i="2"/>
  <c r="F24" i="2"/>
  <c r="D27" i="2"/>
  <c r="B29" i="2"/>
  <c r="D30" i="2"/>
  <c r="F32" i="2"/>
  <c r="B35" i="2"/>
  <c r="D36" i="2"/>
  <c r="D6" i="3"/>
  <c r="F7" i="3"/>
  <c r="B9" i="3"/>
  <c r="D10" i="3"/>
  <c r="F11" i="3"/>
  <c r="B13" i="3"/>
  <c r="D14" i="3"/>
  <c r="F15" i="3"/>
  <c r="B17" i="3"/>
  <c r="D18" i="3"/>
  <c r="F19" i="3"/>
  <c r="B21" i="3"/>
  <c r="D22" i="3"/>
  <c r="F23" i="3"/>
  <c r="B25" i="3"/>
  <c r="D26" i="3"/>
  <c r="F27" i="3"/>
  <c r="B29" i="3"/>
  <c r="D30" i="3"/>
  <c r="F31" i="3"/>
  <c r="B33" i="3"/>
  <c r="D34" i="3"/>
  <c r="F35" i="3"/>
  <c r="B37" i="3"/>
  <c r="D38" i="3"/>
  <c r="F39" i="3"/>
  <c r="B41" i="3"/>
  <c r="D42" i="3"/>
  <c r="F43" i="3"/>
  <c r="B45" i="3"/>
  <c r="F49" i="3"/>
  <c r="F6" i="6"/>
  <c r="F14" i="6"/>
  <c r="D17" i="6"/>
  <c r="D25" i="6"/>
  <c r="F27" i="6"/>
  <c r="B29" i="6"/>
  <c r="B34" i="6"/>
  <c r="F37" i="6"/>
  <c r="D37" i="7"/>
  <c r="AE32" i="10"/>
  <c r="AE36" i="10"/>
  <c r="AE37" i="10" s="1"/>
  <c r="AE40" i="10"/>
  <c r="AF40" i="10" s="1"/>
  <c r="AE44" i="10"/>
  <c r="AE45" i="10" s="1"/>
  <c r="AE48" i="10"/>
  <c r="AE52" i="10"/>
  <c r="AF52" i="10" s="1"/>
  <c r="AE56" i="10"/>
  <c r="AF56" i="10" s="1"/>
  <c r="AE60" i="10"/>
  <c r="AE61" i="10" s="1"/>
  <c r="AE64" i="10"/>
  <c r="AE68" i="10"/>
  <c r="AF68" i="10" s="1"/>
  <c r="AE72" i="10"/>
  <c r="AF72" i="10" s="1"/>
  <c r="AE76" i="10"/>
  <c r="AE77" i="10" s="1"/>
  <c r="AC15" i="10"/>
  <c r="AD13" i="10" s="1"/>
  <c r="AF32" i="10"/>
  <c r="AE33" i="10"/>
  <c r="AF36" i="10"/>
  <c r="AF48" i="10"/>
  <c r="AE49" i="10"/>
  <c r="AE53" i="10"/>
  <c r="AF64" i="10"/>
  <c r="AE65" i="10"/>
  <c r="AE69" i="10"/>
  <c r="AD14" i="10"/>
  <c r="AD12" i="10"/>
  <c r="AD11" i="10"/>
  <c r="AE85" i="10"/>
  <c r="AE89" i="10"/>
  <c r="AE80" i="10"/>
  <c r="B32" i="2"/>
  <c r="F34" i="2"/>
  <c r="D37" i="2"/>
  <c r="F51" i="2"/>
  <c r="F55" i="2"/>
  <c r="F46" i="3"/>
  <c r="B12" i="6"/>
  <c r="D31" i="2"/>
  <c r="B34" i="2"/>
  <c r="F36" i="2"/>
  <c r="F41" i="2"/>
  <c r="F43" i="2"/>
  <c r="F48" i="2"/>
  <c r="F52" i="2"/>
  <c r="F56" i="2"/>
  <c r="F22" i="6"/>
  <c r="F30" i="2"/>
  <c r="D33" i="2"/>
  <c r="B36" i="2"/>
  <c r="F38" i="2"/>
  <c r="D35" i="7"/>
  <c r="F7" i="6"/>
  <c r="D12" i="6"/>
  <c r="D18" i="6"/>
  <c r="B23" i="6"/>
  <c r="D26" i="6"/>
  <c r="F29" i="6"/>
  <c r="F31" i="6"/>
  <c r="B35" i="6"/>
  <c r="D43" i="6"/>
  <c r="F7" i="7"/>
  <c r="B40" i="2"/>
  <c r="B42" i="2"/>
  <c r="B44" i="2"/>
  <c r="F49" i="2"/>
  <c r="F53" i="2"/>
  <c r="F57" i="2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F25" i="3"/>
  <c r="B27" i="3"/>
  <c r="D28" i="3"/>
  <c r="F29" i="3"/>
  <c r="B31" i="3"/>
  <c r="D32" i="3"/>
  <c r="F33" i="3"/>
  <c r="B35" i="3"/>
  <c r="D36" i="3"/>
  <c r="F37" i="3"/>
  <c r="B39" i="3"/>
  <c r="D40" i="3"/>
  <c r="F41" i="3"/>
  <c r="B43" i="3"/>
  <c r="D44" i="3"/>
  <c r="B47" i="3"/>
  <c r="F51" i="3"/>
  <c r="D10" i="6"/>
  <c r="F11" i="6"/>
  <c r="B15" i="6"/>
  <c r="D16" i="6"/>
  <c r="B21" i="6"/>
  <c r="D22" i="6"/>
  <c r="F25" i="6"/>
  <c r="B31" i="6"/>
  <c r="D36" i="6"/>
  <c r="D39" i="6"/>
  <c r="D41" i="6"/>
  <c r="D47" i="6"/>
  <c r="F10" i="7"/>
  <c r="B12" i="7"/>
  <c r="D13" i="7"/>
  <c r="F14" i="7"/>
  <c r="B16" i="7"/>
  <c r="D17" i="7"/>
  <c r="F18" i="7"/>
  <c r="B20" i="7"/>
  <c r="D21" i="7"/>
  <c r="F22" i="7"/>
  <c r="B24" i="7"/>
  <c r="D25" i="7"/>
  <c r="F26" i="7"/>
  <c r="B28" i="7"/>
  <c r="F34" i="7"/>
  <c r="F8" i="3"/>
  <c r="B10" i="3"/>
  <c r="D11" i="3"/>
  <c r="F12" i="3"/>
  <c r="B14" i="3"/>
  <c r="D15" i="3"/>
  <c r="F16" i="3"/>
  <c r="B18" i="3"/>
  <c r="D19" i="3"/>
  <c r="F20" i="3"/>
  <c r="B22" i="3"/>
  <c r="D23" i="3"/>
  <c r="F24" i="3"/>
  <c r="B26" i="3"/>
  <c r="D27" i="3"/>
  <c r="F28" i="3"/>
  <c r="B30" i="3"/>
  <c r="D31" i="3"/>
  <c r="F32" i="3"/>
  <c r="B34" i="3"/>
  <c r="D35" i="3"/>
  <c r="F36" i="3"/>
  <c r="B38" i="3"/>
  <c r="D39" i="3"/>
  <c r="F40" i="3"/>
  <c r="B42" i="3"/>
  <c r="D43" i="3"/>
  <c r="F44" i="3"/>
  <c r="B46" i="3"/>
  <c r="B7" i="6"/>
  <c r="D8" i="6"/>
  <c r="D9" i="6"/>
  <c r="B13" i="6"/>
  <c r="D14" i="6"/>
  <c r="F17" i="6"/>
  <c r="B19" i="6"/>
  <c r="B20" i="6"/>
  <c r="F23" i="6"/>
  <c r="B25" i="6"/>
  <c r="B27" i="6"/>
  <c r="B28" i="6"/>
  <c r="D30" i="6"/>
  <c r="D32" i="6"/>
  <c r="D33" i="6"/>
  <c r="F35" i="6"/>
  <c r="F39" i="6"/>
  <c r="D44" i="6"/>
  <c r="B6" i="7"/>
  <c r="B7" i="7"/>
  <c r="D8" i="7"/>
  <c r="F9" i="7"/>
  <c r="B11" i="7"/>
  <c r="D12" i="7"/>
  <c r="F13" i="7"/>
  <c r="B15" i="7"/>
  <c r="D16" i="7"/>
  <c r="F17" i="7"/>
  <c r="B19" i="7"/>
  <c r="D20" i="7"/>
  <c r="F21" i="7"/>
  <c r="B23" i="7"/>
  <c r="D24" i="7"/>
  <c r="F25" i="7"/>
  <c r="B27" i="7"/>
  <c r="F33" i="7"/>
  <c r="F37" i="7"/>
  <c r="G29" i="4"/>
  <c r="F40" i="6"/>
  <c r="B57" i="5"/>
  <c r="B5" i="4" s="1"/>
  <c r="F43" i="5"/>
  <c r="B4" i="4" s="1"/>
  <c r="F8" i="6"/>
  <c r="B14" i="6"/>
  <c r="D19" i="6"/>
  <c r="B22" i="6"/>
  <c r="D27" i="6"/>
  <c r="B30" i="6"/>
  <c r="D35" i="6"/>
  <c r="D37" i="6"/>
  <c r="D7" i="7"/>
  <c r="D29" i="7"/>
  <c r="D28" i="7"/>
  <c r="B32" i="7"/>
  <c r="B31" i="7"/>
  <c r="D33" i="7"/>
  <c r="D32" i="7"/>
  <c r="M13" i="4"/>
  <c r="D6" i="6"/>
  <c r="B8" i="6"/>
  <c r="F10" i="6"/>
  <c r="D13" i="6"/>
  <c r="B16" i="6"/>
  <c r="F18" i="6"/>
  <c r="D21" i="6"/>
  <c r="B24" i="6"/>
  <c r="F26" i="6"/>
  <c r="D29" i="6"/>
  <c r="B32" i="6"/>
  <c r="F34" i="6"/>
  <c r="D48" i="6"/>
  <c r="F6" i="7"/>
  <c r="F8" i="7"/>
  <c r="B10" i="7"/>
  <c r="D11" i="7"/>
  <c r="F12" i="7"/>
  <c r="B14" i="7"/>
  <c r="D15" i="7"/>
  <c r="F16" i="7"/>
  <c r="B26" i="7"/>
  <c r="D9" i="7"/>
  <c r="D11" i="6"/>
  <c r="F16" i="6"/>
  <c r="F24" i="6"/>
  <c r="F32" i="6"/>
  <c r="F30" i="7"/>
  <c r="F29" i="7"/>
  <c r="B38" i="5"/>
  <c r="B2" i="4" s="1"/>
  <c r="D7" i="6"/>
  <c r="B10" i="6"/>
  <c r="F12" i="6"/>
  <c r="D15" i="6"/>
  <c r="B18" i="6"/>
  <c r="F20" i="6"/>
  <c r="D23" i="6"/>
  <c r="D46" i="6"/>
  <c r="B8" i="7"/>
  <c r="B30" i="7"/>
  <c r="B29" i="7"/>
  <c r="D31" i="7"/>
  <c r="D30" i="7"/>
  <c r="F32" i="7"/>
  <c r="F31" i="7"/>
  <c r="F45" i="2"/>
  <c r="B49" i="3" l="1"/>
  <c r="AF60" i="10"/>
  <c r="AE57" i="10"/>
  <c r="AF57" i="10" s="1"/>
  <c r="AE41" i="10"/>
  <c r="AF41" i="10" s="1"/>
  <c r="B34" i="7"/>
  <c r="E2" i="4" s="1"/>
  <c r="D45" i="3"/>
  <c r="F53" i="3"/>
  <c r="B52" i="3"/>
  <c r="B48" i="2"/>
  <c r="D39" i="2"/>
  <c r="AF76" i="10"/>
  <c r="AE73" i="10"/>
  <c r="AF73" i="10" s="1"/>
  <c r="AF44" i="10"/>
  <c r="AE90" i="10"/>
  <c r="AF89" i="10"/>
  <c r="AE78" i="10"/>
  <c r="AF77" i="10"/>
  <c r="AE70" i="10"/>
  <c r="AF69" i="10"/>
  <c r="AE62" i="10"/>
  <c r="AF61" i="10"/>
  <c r="AE54" i="10"/>
  <c r="AF53" i="10"/>
  <c r="AE46" i="10"/>
  <c r="AF45" i="10"/>
  <c r="AE38" i="10"/>
  <c r="AF37" i="10"/>
  <c r="AE86" i="10"/>
  <c r="AF85" i="10"/>
  <c r="AE66" i="10"/>
  <c r="AF65" i="10"/>
  <c r="AE58" i="10"/>
  <c r="AE50" i="10"/>
  <c r="AF49" i="10"/>
  <c r="AE42" i="10"/>
  <c r="AE34" i="10"/>
  <c r="AF33" i="10"/>
  <c r="AF80" i="10"/>
  <c r="AE81" i="10"/>
  <c r="D39" i="7"/>
  <c r="E3" i="4" s="1"/>
  <c r="B46" i="2"/>
  <c r="B41" i="7"/>
  <c r="E5" i="4" s="1"/>
  <c r="F59" i="2"/>
  <c r="F42" i="6"/>
  <c r="C4" i="4" s="1"/>
  <c r="B51" i="6"/>
  <c r="C5" i="4" s="1"/>
  <c r="B37" i="6"/>
  <c r="C2" i="4" s="1"/>
  <c r="F38" i="7"/>
  <c r="E4" i="4" s="1"/>
  <c r="D49" i="6"/>
  <c r="C3" i="4" s="1"/>
  <c r="AE74" i="10" l="1"/>
  <c r="K10" i="4"/>
  <c r="M10" i="4" s="1"/>
  <c r="H5" i="4"/>
  <c r="AE63" i="10"/>
  <c r="AF63" i="10" s="1"/>
  <c r="AF62" i="10"/>
  <c r="AE35" i="10"/>
  <c r="AF35" i="10" s="1"/>
  <c r="AF34" i="10"/>
  <c r="AE87" i="10"/>
  <c r="AF87" i="10" s="1"/>
  <c r="AF86" i="10"/>
  <c r="AE51" i="10"/>
  <c r="AF51" i="10" s="1"/>
  <c r="AF50" i="10"/>
  <c r="AE67" i="10"/>
  <c r="AF67" i="10" s="1"/>
  <c r="AF66" i="10"/>
  <c r="AE47" i="10"/>
  <c r="AF47" i="10" s="1"/>
  <c r="AF46" i="10"/>
  <c r="AE79" i="10"/>
  <c r="AF79" i="10" s="1"/>
  <c r="AF78" i="10"/>
  <c r="AE82" i="10"/>
  <c r="AF81" i="10"/>
  <c r="AE43" i="10"/>
  <c r="AF43" i="10" s="1"/>
  <c r="AF42" i="10"/>
  <c r="AE59" i="10"/>
  <c r="AF59" i="10" s="1"/>
  <c r="AF58" i="10"/>
  <c r="AE75" i="10"/>
  <c r="AF75" i="10" s="1"/>
  <c r="AF74" i="10"/>
  <c r="AE39" i="10"/>
  <c r="AF39" i="10" s="1"/>
  <c r="AF38" i="10"/>
  <c r="AE55" i="10"/>
  <c r="AF55" i="10" s="1"/>
  <c r="AF54" i="10"/>
  <c r="AE71" i="10"/>
  <c r="AF71" i="10" s="1"/>
  <c r="AF70" i="10"/>
  <c r="AE91" i="10"/>
  <c r="AF91" i="10" s="1"/>
  <c r="AF90" i="10"/>
  <c r="K12" i="4"/>
  <c r="M12" i="4" s="1"/>
  <c r="K14" i="4" l="1"/>
  <c r="AE83" i="10"/>
  <c r="AF83" i="10" s="1"/>
  <c r="AF82" i="10"/>
  <c r="M14" i="4"/>
</calcChain>
</file>

<file path=xl/sharedStrings.xml><?xml version="1.0" encoding="utf-8"?>
<sst xmlns="http://schemas.openxmlformats.org/spreadsheetml/2006/main" count="5973" uniqueCount="288">
  <si>
    <t>Results</t>
  </si>
  <si>
    <t>Data behind results</t>
  </si>
  <si>
    <t>Arrival Times</t>
  </si>
  <si>
    <t>Arrivals Compiled'</t>
  </si>
  <si>
    <t>Monday Arrivals'</t>
  </si>
  <si>
    <t>Tuesday Arrivals'</t>
  </si>
  <si>
    <t>Wednesday Arrivals'</t>
  </si>
  <si>
    <t>Thursday Arrivals'</t>
  </si>
  <si>
    <t>Friday Arrivals'</t>
  </si>
  <si>
    <t>Party Size</t>
  </si>
  <si>
    <t>Party Size by day'</t>
  </si>
  <si>
    <t>Party Size - All Days'</t>
  </si>
  <si>
    <t>Balk Probability</t>
  </si>
  <si>
    <t>Frequencies</t>
  </si>
  <si>
    <t>Correlations</t>
  </si>
  <si>
    <t>Order Type Distribution</t>
  </si>
  <si>
    <t>Order types'</t>
  </si>
  <si>
    <t>Order Duration</t>
  </si>
  <si>
    <t>Order Data Distribution'</t>
  </si>
  <si>
    <t>Order Data Sorted'</t>
  </si>
  <si>
    <t xml:space="preserve">Price </t>
  </si>
  <si>
    <t>Price Data'</t>
  </si>
  <si>
    <t>Average Interarrival Time by Day</t>
  </si>
  <si>
    <t>Monday</t>
  </si>
  <si>
    <t>Tuesday</t>
  </si>
  <si>
    <t>Wednesday</t>
  </si>
  <si>
    <t>Thursday</t>
  </si>
  <si>
    <t>Friday</t>
  </si>
  <si>
    <t>Table of Contents'!A1</t>
  </si>
  <si>
    <t>Week 1</t>
  </si>
  <si>
    <t>Week 2</t>
  </si>
  <si>
    <t>Week 3</t>
  </si>
  <si>
    <t>Average across all weeks</t>
  </si>
  <si>
    <t>Average of all days:</t>
  </si>
  <si>
    <t>Table 2</t>
  </si>
  <si>
    <t>Weekdays</t>
  </si>
  <si>
    <t>150-minute Period</t>
  </si>
  <si>
    <t>30-minute blocks</t>
  </si>
  <si>
    <t>Difference</t>
  </si>
  <si>
    <t>Party Arrivals per half hour</t>
  </si>
  <si>
    <t>Time periods</t>
  </si>
  <si>
    <t>(0,30] Week 1</t>
  </si>
  <si>
    <t>(30,60]</t>
  </si>
  <si>
    <t>(60,90]</t>
  </si>
  <si>
    <t>Average:</t>
  </si>
  <si>
    <t>(90,120]</t>
  </si>
  <si>
    <t>(120,150]</t>
  </si>
  <si>
    <t>(0,30] Week 2</t>
  </si>
  <si>
    <t>(0,30] Week 3</t>
  </si>
  <si>
    <t>Average per half hour (λ)=</t>
  </si>
  <si>
    <t>Overall Average λ:</t>
  </si>
  <si>
    <t>Average per minute (λ)=</t>
  </si>
  <si>
    <t>Mondays</t>
  </si>
  <si>
    <t>Arrival</t>
  </si>
  <si>
    <t>Time</t>
  </si>
  <si>
    <t>Interarrival</t>
  </si>
  <si>
    <t>Average</t>
  </si>
  <si>
    <t>Lambda</t>
  </si>
  <si>
    <t>Tuesdays</t>
  </si>
  <si>
    <t>average</t>
  </si>
  <si>
    <t>Wednesdays</t>
  </si>
  <si>
    <t>Thursdays</t>
  </si>
  <si>
    <t>Fridays</t>
  </si>
  <si>
    <t>Sum of %</t>
  </si>
  <si>
    <t>Day</t>
  </si>
  <si>
    <t>Avg</t>
  </si>
  <si>
    <t>St. Dev.</t>
  </si>
  <si>
    <t>CASHIER ORDERING</t>
  </si>
  <si>
    <t>BARISTA SERVICE</t>
  </si>
  <si>
    <t xml:space="preserve">Expected value = </t>
  </si>
  <si>
    <t>Customer 1</t>
  </si>
  <si>
    <t>Customer 2</t>
  </si>
  <si>
    <t>Customer 3</t>
  </si>
  <si>
    <t>Customer 4</t>
  </si>
  <si>
    <t xml:space="preserve">Party </t>
  </si>
  <si>
    <t>Customers</t>
  </si>
  <si>
    <t>Cashier</t>
  </si>
  <si>
    <t>Barista</t>
  </si>
  <si>
    <t>Party</t>
  </si>
  <si>
    <t>Order</t>
  </si>
  <si>
    <t>Ordering</t>
  </si>
  <si>
    <t>Preparation</t>
  </si>
  <si>
    <t>Number</t>
  </si>
  <si>
    <t>in Party</t>
  </si>
  <si>
    <t>Queque</t>
  </si>
  <si>
    <t>Balks?</t>
  </si>
  <si>
    <t>Type</t>
  </si>
  <si>
    <t>Duration</t>
  </si>
  <si>
    <t>Counts</t>
  </si>
  <si>
    <t>%</t>
  </si>
  <si>
    <t>NO</t>
  </si>
  <si>
    <t>Specialty Drink Only</t>
  </si>
  <si>
    <t>Coffee Only</t>
  </si>
  <si>
    <t>Food + Coffee</t>
  </si>
  <si>
    <t/>
  </si>
  <si>
    <t>Food + Specialty Drink</t>
  </si>
  <si>
    <t>Food Only</t>
  </si>
  <si>
    <t>Total</t>
  </si>
  <si>
    <t>YES</t>
  </si>
  <si>
    <t>Count</t>
  </si>
  <si>
    <t>Parties</t>
  </si>
  <si>
    <t>Correlations to Balking</t>
  </si>
  <si>
    <t>Dates Color Code:</t>
  </si>
  <si>
    <t>Customers in Party</t>
  </si>
  <si>
    <t>Cashier Queue</t>
  </si>
  <si>
    <t>Barista Queue</t>
  </si>
  <si>
    <t>Party-Balk Correlation (all data)</t>
  </si>
  <si>
    <t>Dates</t>
  </si>
  <si>
    <t>Arrival Time</t>
  </si>
  <si>
    <t>Balk</t>
  </si>
  <si>
    <t>Binary Balk</t>
  </si>
  <si>
    <t>Correlation to balking:</t>
  </si>
  <si>
    <t>r^2:</t>
  </si>
  <si>
    <t>No balks</t>
  </si>
  <si>
    <t xml:space="preserve">I took all data from each day that had a cashier queue greater than 4. Balking was turned into a binary 0 or 1. 
With a coefficient of only 0.25, the party size has only a weak positive correlation to balking. Similarly, Cashier and Barista queues have weak correlations to balking. </t>
  </si>
  <si>
    <t>Table 6</t>
  </si>
  <si>
    <t>Queue Length</t>
  </si>
  <si>
    <t>Balks</t>
  </si>
  <si>
    <t>Instances of Queue at Queue Length</t>
  </si>
  <si>
    <t>Balk Percentage</t>
  </si>
  <si>
    <t>Totals</t>
  </si>
  <si>
    <t>7 (by eq):</t>
  </si>
  <si>
    <t xml:space="preserve"> </t>
  </si>
  <si>
    <t>Counts of Customers per Order Type Sorted by Day</t>
  </si>
  <si>
    <t>10-Mon</t>
  </si>
  <si>
    <t>17-Mon</t>
  </si>
  <si>
    <t>24-Mon</t>
  </si>
  <si>
    <t>11-Tues</t>
  </si>
  <si>
    <t>18-Tues</t>
  </si>
  <si>
    <t>25-Tues</t>
  </si>
  <si>
    <t>12-Weds</t>
  </si>
  <si>
    <t>19-Weds</t>
  </si>
  <si>
    <t>26-Weds</t>
  </si>
  <si>
    <t>13-Thurs</t>
  </si>
  <si>
    <t>20-Thurs</t>
  </si>
  <si>
    <t>27-Thurs</t>
  </si>
  <si>
    <t>14-Fri</t>
  </si>
  <si>
    <t>21-Fri</t>
  </si>
  <si>
    <t>28-Fri</t>
  </si>
  <si>
    <t>Avgs</t>
  </si>
  <si>
    <t>PDF</t>
  </si>
  <si>
    <t>CDF</t>
  </si>
  <si>
    <t>Coffee</t>
  </si>
  <si>
    <t>Food</t>
  </si>
  <si>
    <t>Specialty</t>
  </si>
  <si>
    <t>Food + Specialty</t>
  </si>
  <si>
    <t>Table 4</t>
  </si>
  <si>
    <t>Order Type</t>
  </si>
  <si>
    <t>Mininum</t>
  </si>
  <si>
    <t>Maximum</t>
  </si>
  <si>
    <t>Frequency</t>
  </si>
  <si>
    <t>Coffee:</t>
  </si>
  <si>
    <t>Food:</t>
  </si>
  <si>
    <t>Specialty:</t>
  </si>
  <si>
    <t>Food + Coffee:</t>
  </si>
  <si>
    <t>Food + Specialty:</t>
  </si>
  <si>
    <t xml:space="preserve">Food + Coffee: </t>
  </si>
  <si>
    <t xml:space="preserve">Food + Specialty: </t>
  </si>
  <si>
    <t>Breakfast</t>
  </si>
  <si>
    <t>Quiche</t>
  </si>
  <si>
    <t>Table 3</t>
  </si>
  <si>
    <t>Breakfast Sandwich</t>
  </si>
  <si>
    <t>Deluxe Oatmeal</t>
  </si>
  <si>
    <t>Granola with milk</t>
  </si>
  <si>
    <t>Scrambled Eggs</t>
  </si>
  <si>
    <t>Sandwiches</t>
  </si>
  <si>
    <t>Turkey Cheddar</t>
  </si>
  <si>
    <t>Turkey Cheddar Whole</t>
  </si>
  <si>
    <t>Turkey or Ham Swiss</t>
  </si>
  <si>
    <t>Turkey or Ham Swiss Whole</t>
  </si>
  <si>
    <t>Cucumber Tomato</t>
  </si>
  <si>
    <t>Cucumber Tomato Whole</t>
  </si>
  <si>
    <t>Toasted Four cheese</t>
  </si>
  <si>
    <t>Toasted Four cheese Whole</t>
  </si>
  <si>
    <t>Salads</t>
  </si>
  <si>
    <t>Apple Walnut</t>
  </si>
  <si>
    <t>Apple Walnut whole</t>
  </si>
  <si>
    <t>Gorgonzola</t>
  </si>
  <si>
    <t>Gorgonzola whole</t>
  </si>
  <si>
    <t>Wild Rice</t>
  </si>
  <si>
    <t>Wild Rice whole</t>
  </si>
  <si>
    <t>Spring Greens</t>
  </si>
  <si>
    <t>Spring Greens whole</t>
  </si>
  <si>
    <t>Bakery</t>
  </si>
  <si>
    <t>Caramel Roll</t>
  </si>
  <si>
    <t>Cinnamon Roll</t>
  </si>
  <si>
    <t>Coffee Cake</t>
  </si>
  <si>
    <t>Scone</t>
  </si>
  <si>
    <t>Cookie</t>
  </si>
  <si>
    <t>Cakie</t>
  </si>
  <si>
    <t>Shortbread</t>
  </si>
  <si>
    <t>Biscotti</t>
  </si>
  <si>
    <t>Soup</t>
  </si>
  <si>
    <t>Half soup</t>
  </si>
  <si>
    <t>Whole soup</t>
  </si>
  <si>
    <t>Combo</t>
  </si>
  <si>
    <t>Sandwich/Soup</t>
  </si>
  <si>
    <t>Sandwich/Salad</t>
  </si>
  <si>
    <t>Salad/Soup</t>
  </si>
  <si>
    <t>Hot Drinks</t>
  </si>
  <si>
    <t>12 oz Brewed Coffee</t>
  </si>
  <si>
    <t>16 oz</t>
  </si>
  <si>
    <t>20 oz</t>
  </si>
  <si>
    <t>12 oz Au Lait</t>
  </si>
  <si>
    <t>16 oz Depth Charge</t>
  </si>
  <si>
    <t>16 oz Espresso</t>
  </si>
  <si>
    <t>16 oz Americano</t>
  </si>
  <si>
    <t>16 oz Macchiato</t>
  </si>
  <si>
    <t>12 oz Latte</t>
  </si>
  <si>
    <t>12 oz Cappuccino</t>
  </si>
  <si>
    <t>12 oz Breve</t>
  </si>
  <si>
    <t xml:space="preserve">16 oz </t>
  </si>
  <si>
    <t>12 oz Cubano</t>
  </si>
  <si>
    <t>12 oz Miel</t>
  </si>
  <si>
    <t xml:space="preserve">20 oz </t>
  </si>
  <si>
    <t>12 oz Mocha</t>
  </si>
  <si>
    <t>12 oz White Mocha</t>
  </si>
  <si>
    <t>12 oz Lavender Latte</t>
  </si>
  <si>
    <t>12 oz Tumeric Latte</t>
  </si>
  <si>
    <t>12 oz Dirty Chai</t>
  </si>
  <si>
    <t>12 oz Hot Chocolate</t>
  </si>
  <si>
    <t>12 oz  Steamer</t>
  </si>
  <si>
    <t>12 oz Chai Latte</t>
  </si>
  <si>
    <t>12 oz Green Tea Latte</t>
  </si>
  <si>
    <t>16 oz London Fog</t>
  </si>
  <si>
    <t>16 oz Herbal Tea</t>
  </si>
  <si>
    <t>16 oz Green Tea</t>
  </si>
  <si>
    <t>16 oz Black Tea</t>
  </si>
  <si>
    <t>16 oz White Tea</t>
  </si>
  <si>
    <t>Cold Drinks</t>
  </si>
  <si>
    <t>16 oz Cold Press</t>
  </si>
  <si>
    <t>16 oz Coffee Smoothie</t>
  </si>
  <si>
    <t>16 oz Iced Americano</t>
  </si>
  <si>
    <t>16 oz Iced Latte</t>
  </si>
  <si>
    <t>16 oz Iced Breve</t>
  </si>
  <si>
    <t>16 oz Iced Cubano</t>
  </si>
  <si>
    <t>16 oz Iced Espresso</t>
  </si>
  <si>
    <t>16 oz Iced Miel</t>
  </si>
  <si>
    <t>16 oz Iced Mocha</t>
  </si>
  <si>
    <t>16 oz Iced White Mocha</t>
  </si>
  <si>
    <t>16 oz Iced Lavender Latte</t>
  </si>
  <si>
    <t>16 oz Iced Tumeric Latte</t>
  </si>
  <si>
    <t>16 oz Dirty Chai</t>
  </si>
  <si>
    <t>16 oz Iced Chai Latte</t>
  </si>
  <si>
    <t>16 oz Green Tea Latte</t>
  </si>
  <si>
    <t>16 oz Iced Tea</t>
  </si>
  <si>
    <t>16 oz Italian Soda</t>
  </si>
  <si>
    <t xml:space="preserve">16 oz French Soda </t>
  </si>
  <si>
    <t>16 oz Lemonade</t>
  </si>
  <si>
    <t>16 oz Arnold Palmer</t>
  </si>
  <si>
    <t>Fresh OJ</t>
  </si>
  <si>
    <t>Bottled Water</t>
  </si>
  <si>
    <t>Soda Can</t>
  </si>
  <si>
    <t>Juice Box</t>
  </si>
  <si>
    <t>Gatorade</t>
  </si>
  <si>
    <t>Balks per day</t>
  </si>
  <si>
    <t>Total Balks</t>
  </si>
  <si>
    <t>Days</t>
  </si>
  <si>
    <t>Binary</t>
  </si>
  <si>
    <t>Sums</t>
  </si>
  <si>
    <t>of all days:</t>
  </si>
  <si>
    <t>Max</t>
  </si>
  <si>
    <t>Cash Q</t>
  </si>
  <si>
    <t>Bar Q</t>
  </si>
  <si>
    <t>Average of St. Dev.:</t>
  </si>
  <si>
    <t>Avg of Avgs ^^</t>
  </si>
  <si>
    <t>Range:</t>
  </si>
  <si>
    <t>Table 1</t>
  </si>
  <si>
    <t>Parties Per Day</t>
  </si>
  <si>
    <t>Standard Deviation:</t>
  </si>
  <si>
    <t>Parties Per Day'</t>
  </si>
  <si>
    <t>Table 7</t>
  </si>
  <si>
    <t>Table 8</t>
  </si>
  <si>
    <t>8+</t>
  </si>
  <si>
    <t>Queue</t>
  </si>
  <si>
    <t>Table 9</t>
  </si>
  <si>
    <t>Table 10</t>
  </si>
  <si>
    <t>MIN</t>
  </si>
  <si>
    <t>MAX</t>
  </si>
  <si>
    <t>Coffee/Specialty:</t>
  </si>
  <si>
    <t>/w Food:</t>
  </si>
  <si>
    <t>Barista:</t>
  </si>
  <si>
    <t>Coffee/tea</t>
  </si>
  <si>
    <t>All</t>
  </si>
  <si>
    <t>Correlation to Balking</t>
  </si>
  <si>
    <t>Correlation</t>
  </si>
  <si>
    <t>r^2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</si>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</sst>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7" applyNumberFormat="0" applyFill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1"/>
    <xf numFmtId="0" fontId="1" fillId="2" borderId="0" xfId="1" applyFill="1"/>
    <xf numFmtId="0" fontId="1" fillId="0" borderId="1" xfId="1" applyBorder="1"/>
    <xf numFmtId="0" fontId="1" fillId="3" borderId="1" xfId="1" applyFill="1" applyBorder="1"/>
    <xf numFmtId="0" fontId="1" fillId="3" borderId="2" xfId="1" applyFill="1" applyBorder="1"/>
    <xf numFmtId="0" fontId="1" fillId="4" borderId="1" xfId="1" applyFill="1" applyBorder="1"/>
    <xf numFmtId="0" fontId="1" fillId="7" borderId="0" xfId="1" applyFill="1"/>
    <xf numFmtId="0" fontId="1" fillId="4" borderId="0" xfId="1" applyFill="1"/>
    <xf numFmtId="0" fontId="1" fillId="8" borderId="0" xfId="1" applyFill="1"/>
    <xf numFmtId="0" fontId="1" fillId="9" borderId="0" xfId="1" applyFill="1"/>
    <xf numFmtId="0" fontId="2" fillId="0" borderId="0" xfId="2"/>
    <xf numFmtId="0" fontId="2" fillId="0" borderId="0" xfId="2" quotePrefix="1"/>
    <xf numFmtId="0" fontId="0" fillId="0" borderId="0" xfId="0" quotePrefix="1"/>
    <xf numFmtId="49" fontId="1" fillId="0" borderId="0" xfId="1" applyNumberFormat="1"/>
    <xf numFmtId="2" fontId="1" fillId="0" borderId="0" xfId="1" applyNumberFormat="1"/>
    <xf numFmtId="164" fontId="0" fillId="0" borderId="0" xfId="5" applyNumberFormat="1" applyFont="1"/>
    <xf numFmtId="10" fontId="0" fillId="0" borderId="0" xfId="5" applyNumberFormat="1" applyFont="1"/>
    <xf numFmtId="0" fontId="5" fillId="0" borderId="0" xfId="1" applyFont="1"/>
    <xf numFmtId="0" fontId="0" fillId="10" borderId="0" xfId="0" applyFill="1"/>
    <xf numFmtId="0" fontId="0" fillId="11" borderId="0" xfId="0" applyFill="1"/>
    <xf numFmtId="0" fontId="0" fillId="2" borderId="0" xfId="0" applyFill="1"/>
    <xf numFmtId="14" fontId="7" fillId="0" borderId="1" xfId="0" applyNumberFormat="1" applyFont="1" applyBorder="1"/>
    <xf numFmtId="0" fontId="7" fillId="0" borderId="1" xfId="0" applyFont="1" applyBorder="1"/>
    <xf numFmtId="0" fontId="0" fillId="0" borderId="3" xfId="0" applyBorder="1"/>
    <xf numFmtId="0" fontId="0" fillId="6" borderId="3" xfId="0" applyFill="1" applyBorder="1"/>
    <xf numFmtId="0" fontId="0" fillId="5" borderId="3" xfId="0" applyFill="1" applyBorder="1"/>
    <xf numFmtId="0" fontId="0" fillId="12" borderId="0" xfId="0" applyFill="1"/>
    <xf numFmtId="0" fontId="0" fillId="13" borderId="0" xfId="0" applyFill="1"/>
    <xf numFmtId="14" fontId="0" fillId="13" borderId="3" xfId="0" applyNumberFormat="1" applyFill="1" applyBorder="1" applyAlignment="1">
      <alignment vertical="center"/>
    </xf>
    <xf numFmtId="0" fontId="7" fillId="3" borderId="1" xfId="0" applyFont="1" applyFill="1" applyBorder="1"/>
    <xf numFmtId="14" fontId="0" fillId="10" borderId="3" xfId="0" applyNumberFormat="1" applyFill="1" applyBorder="1" applyAlignment="1">
      <alignment vertical="center"/>
    </xf>
    <xf numFmtId="14" fontId="0" fillId="12" borderId="3" xfId="0" applyNumberFormat="1" applyFill="1" applyBorder="1" applyAlignment="1">
      <alignment vertical="center"/>
    </xf>
    <xf numFmtId="0" fontId="0" fillId="6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14" borderId="2" xfId="0" applyFill="1" applyBorder="1"/>
    <xf numFmtId="0" fontId="0" fillId="15" borderId="3" xfId="0" applyFill="1" applyBorder="1"/>
    <xf numFmtId="0" fontId="0" fillId="14" borderId="3" xfId="0" applyFill="1" applyBorder="1"/>
    <xf numFmtId="0" fontId="0" fillId="14" borderId="1" xfId="0" applyFill="1" applyBorder="1"/>
    <xf numFmtId="0" fontId="0" fillId="15" borderId="9" xfId="0" applyFill="1" applyBorder="1"/>
    <xf numFmtId="0" fontId="0" fillId="14" borderId="9" xfId="0" applyFill="1" applyBorder="1"/>
    <xf numFmtId="0" fontId="0" fillId="15" borderId="1" xfId="0" applyFill="1" applyBorder="1"/>
    <xf numFmtId="0" fontId="0" fillId="7" borderId="0" xfId="0" applyFill="1"/>
    <xf numFmtId="0" fontId="0" fillId="8" borderId="9" xfId="0" applyFill="1" applyBorder="1"/>
    <xf numFmtId="0" fontId="0" fillId="14" borderId="14" xfId="0" applyFill="1" applyBorder="1"/>
    <xf numFmtId="0" fontId="0" fillId="14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0" fillId="9" borderId="15" xfId="0" applyFill="1" applyBorder="1" applyAlignment="1">
      <alignment horizontal="right"/>
    </xf>
    <xf numFmtId="0" fontId="0" fillId="9" borderId="16" xfId="0" applyFill="1" applyBorder="1"/>
    <xf numFmtId="0" fontId="0" fillId="8" borderId="17" xfId="0" applyFill="1" applyBorder="1"/>
    <xf numFmtId="0" fontId="0" fillId="9" borderId="17" xfId="0" applyFill="1" applyBorder="1"/>
    <xf numFmtId="164" fontId="0" fillId="9" borderId="18" xfId="0" applyNumberFormat="1" applyFill="1" applyBorder="1"/>
    <xf numFmtId="0" fontId="0" fillId="9" borderId="16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2" xfId="0" applyFill="1" applyBorder="1"/>
    <xf numFmtId="0" fontId="0" fillId="8" borderId="12" xfId="0" applyFill="1" applyBorder="1"/>
    <xf numFmtId="0" fontId="0" fillId="9" borderId="12" xfId="0" applyFill="1" applyBorder="1"/>
    <xf numFmtId="164" fontId="0" fillId="9" borderId="13" xfId="0" applyNumberFormat="1" applyFill="1" applyBorder="1"/>
    <xf numFmtId="0" fontId="0" fillId="9" borderId="19" xfId="0" applyFill="1" applyBorder="1" applyAlignment="1">
      <alignment horizontal="right"/>
    </xf>
    <xf numFmtId="0" fontId="0" fillId="9" borderId="19" xfId="0" applyFill="1" applyBorder="1"/>
    <xf numFmtId="0" fontId="0" fillId="8" borderId="20" xfId="0" applyFill="1" applyBorder="1"/>
    <xf numFmtId="0" fontId="0" fillId="9" borderId="20" xfId="0" applyFill="1" applyBorder="1"/>
    <xf numFmtId="164" fontId="0" fillId="9" borderId="21" xfId="0" applyNumberFormat="1" applyFill="1" applyBorder="1"/>
    <xf numFmtId="0" fontId="0" fillId="16" borderId="0" xfId="0" applyFill="1"/>
    <xf numFmtId="0" fontId="1" fillId="0" borderId="16" xfId="1" applyBorder="1"/>
    <xf numFmtId="16" fontId="1" fillId="0" borderId="17" xfId="1" applyNumberFormat="1" applyBorder="1"/>
    <xf numFmtId="0" fontId="1" fillId="0" borderId="17" xfId="1" applyBorder="1"/>
    <xf numFmtId="0" fontId="1" fillId="0" borderId="18" xfId="1" applyBorder="1"/>
    <xf numFmtId="0" fontId="1" fillId="0" borderId="5" xfId="1" applyBorder="1"/>
    <xf numFmtId="0" fontId="1" fillId="0" borderId="15" xfId="1" applyBorder="1"/>
    <xf numFmtId="0" fontId="1" fillId="0" borderId="14" xfId="1" applyBorder="1"/>
    <xf numFmtId="0" fontId="1" fillId="0" borderId="8" xfId="1" applyBorder="1"/>
    <xf numFmtId="0" fontId="1" fillId="0" borderId="4" xfId="1" applyBorder="1"/>
    <xf numFmtId="0" fontId="1" fillId="0" borderId="6" xfId="1" applyBorder="1"/>
    <xf numFmtId="0" fontId="1" fillId="0" borderId="22" xfId="1" applyBorder="1"/>
    <xf numFmtId="0" fontId="1" fillId="0" borderId="23" xfId="1" applyBorder="1"/>
    <xf numFmtId="0" fontId="0" fillId="6" borderId="0" xfId="0" applyFill="1"/>
    <xf numFmtId="0" fontId="0" fillId="14" borderId="0" xfId="0" applyFill="1"/>
    <xf numFmtId="0" fontId="0" fillId="17" borderId="0" xfId="0" applyFill="1"/>
    <xf numFmtId="0" fontId="0" fillId="18" borderId="0" xfId="0" applyFill="1"/>
    <xf numFmtId="0" fontId="1" fillId="4" borderId="24" xfId="1" applyFill="1" applyBorder="1"/>
    <xf numFmtId="0" fontId="1" fillId="4" borderId="25" xfId="1" applyFill="1" applyBorder="1"/>
    <xf numFmtId="0" fontId="1" fillId="19" borderId="26" xfId="1" applyFill="1" applyBorder="1"/>
    <xf numFmtId="0" fontId="1" fillId="19" borderId="27" xfId="1" applyFill="1" applyBorder="1"/>
    <xf numFmtId="0" fontId="1" fillId="0" borderId="28" xfId="1" applyBorder="1"/>
    <xf numFmtId="0" fontId="1" fillId="0" borderId="25" xfId="1" applyBorder="1"/>
    <xf numFmtId="0" fontId="1" fillId="0" borderId="29" xfId="1" applyBorder="1"/>
    <xf numFmtId="0" fontId="1" fillId="0" borderId="30" xfId="1" applyBorder="1"/>
    <xf numFmtId="0" fontId="1" fillId="0" borderId="26" xfId="1" applyBorder="1"/>
    <xf numFmtId="0" fontId="1" fillId="0" borderId="31" xfId="1" applyBorder="1"/>
    <xf numFmtId="0" fontId="1" fillId="0" borderId="24" xfId="1" applyBorder="1"/>
    <xf numFmtId="0" fontId="1" fillId="0" borderId="27" xfId="1" applyBorder="1"/>
    <xf numFmtId="2" fontId="1" fillId="0" borderId="26" xfId="1" applyNumberFormat="1" applyBorder="1"/>
    <xf numFmtId="0" fontId="5" fillId="0" borderId="25" xfId="1" applyFont="1" applyBorder="1"/>
    <xf numFmtId="49" fontId="1" fillId="0" borderId="30" xfId="1" applyNumberFormat="1" applyBorder="1"/>
    <xf numFmtId="49" fontId="1" fillId="0" borderId="31" xfId="1" applyNumberFormat="1" applyBorder="1"/>
    <xf numFmtId="49" fontId="1" fillId="0" borderId="24" xfId="1" applyNumberFormat="1" applyBorder="1"/>
    <xf numFmtId="0" fontId="5" fillId="0" borderId="24" xfId="1" applyFont="1" applyBorder="1"/>
    <xf numFmtId="2" fontId="1" fillId="0" borderId="27" xfId="1" applyNumberFormat="1" applyBorder="1"/>
    <xf numFmtId="0" fontId="0" fillId="14" borderId="11" xfId="0" applyFill="1" applyBorder="1"/>
    <xf numFmtId="0" fontId="0" fillId="15" borderId="11" xfId="0" applyFill="1" applyBorder="1"/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31" xfId="0" applyBorder="1"/>
    <xf numFmtId="0" fontId="0" fillId="0" borderId="27" xfId="0" applyBorder="1"/>
    <xf numFmtId="10" fontId="0" fillId="15" borderId="3" xfId="3" applyNumberFormat="1" applyFont="1" applyFill="1" applyBorder="1"/>
    <xf numFmtId="10" fontId="0" fillId="15" borderId="9" xfId="3" applyNumberFormat="1" applyFont="1" applyFill="1" applyBorder="1"/>
    <xf numFmtId="10" fontId="0" fillId="15" borderId="1" xfId="3" applyNumberFormat="1" applyFont="1" applyFill="1" applyBorder="1"/>
    <xf numFmtId="0" fontId="0" fillId="0" borderId="8" xfId="0" applyBorder="1"/>
    <xf numFmtId="0" fontId="0" fillId="12" borderId="26" xfId="0" applyFill="1" applyBorder="1"/>
    <xf numFmtId="0" fontId="0" fillId="12" borderId="8" xfId="0" applyFill="1" applyBorder="1"/>
    <xf numFmtId="0" fontId="2" fillId="20" borderId="0" xfId="2" quotePrefix="1" applyFill="1"/>
    <xf numFmtId="0" fontId="2" fillId="0" borderId="25" xfId="2" quotePrefix="1" applyBorder="1"/>
    <xf numFmtId="0" fontId="2" fillId="0" borderId="0" xfId="2" quotePrefix="1" applyBorder="1"/>
    <xf numFmtId="0" fontId="2" fillId="0" borderId="0" xfId="2" applyBorder="1"/>
    <xf numFmtId="0" fontId="2" fillId="0" borderId="28" xfId="2" quotePrefix="1" applyBorder="1"/>
    <xf numFmtId="0" fontId="2" fillId="0" borderId="30" xfId="2" quotePrefix="1" applyBorder="1"/>
    <xf numFmtId="0" fontId="2" fillId="0" borderId="30" xfId="2" applyBorder="1"/>
    <xf numFmtId="0" fontId="1" fillId="5" borderId="30" xfId="1" applyFill="1" applyBorder="1"/>
    <xf numFmtId="0" fontId="1" fillId="5" borderId="0" xfId="1" applyFill="1"/>
    <xf numFmtId="0" fontId="1" fillId="5" borderId="26" xfId="1" applyFill="1" applyBorder="1"/>
    <xf numFmtId="49" fontId="1" fillId="5" borderId="30" xfId="1" applyNumberFormat="1" applyFill="1" applyBorder="1"/>
    <xf numFmtId="49" fontId="1" fillId="5" borderId="0" xfId="1" applyNumberFormat="1" applyFill="1"/>
    <xf numFmtId="0" fontId="5" fillId="5" borderId="0" xfId="1" applyFont="1" applyFill="1"/>
    <xf numFmtId="2" fontId="1" fillId="5" borderId="26" xfId="1" applyNumberFormat="1" applyFill="1" applyBorder="1"/>
    <xf numFmtId="0" fontId="1" fillId="5" borderId="31" xfId="1" applyFill="1" applyBorder="1"/>
    <xf numFmtId="0" fontId="1" fillId="5" borderId="24" xfId="1" applyFill="1" applyBorder="1"/>
    <xf numFmtId="0" fontId="1" fillId="5" borderId="27" xfId="1" applyFill="1" applyBorder="1"/>
    <xf numFmtId="0" fontId="8" fillId="14" borderId="3" xfId="1" applyFont="1" applyFill="1" applyBorder="1"/>
    <xf numFmtId="0" fontId="1" fillId="15" borderId="3" xfId="1" applyFill="1" applyBorder="1"/>
    <xf numFmtId="0" fontId="1" fillId="14" borderId="3" xfId="1" applyFill="1" applyBorder="1"/>
    <xf numFmtId="0" fontId="1" fillId="14" borderId="6" xfId="1" applyFill="1" applyBorder="1"/>
    <xf numFmtId="164" fontId="1" fillId="15" borderId="22" xfId="1" applyNumberFormat="1" applyFill="1" applyBorder="1"/>
    <xf numFmtId="164" fontId="1" fillId="14" borderId="23" xfId="1" applyNumberFormat="1" applyFill="1" applyBorder="1"/>
    <xf numFmtId="0" fontId="1" fillId="14" borderId="28" xfId="1" applyFill="1" applyBorder="1"/>
    <xf numFmtId="164" fontId="1" fillId="15" borderId="25" xfId="1" applyNumberFormat="1" applyFill="1" applyBorder="1"/>
    <xf numFmtId="164" fontId="1" fillId="14" borderId="29" xfId="1" applyNumberFormat="1" applyFill="1" applyBorder="1"/>
    <xf numFmtId="10" fontId="0" fillId="0" borderId="0" xfId="0" applyNumberFormat="1"/>
    <xf numFmtId="0" fontId="0" fillId="0" borderId="0" xfId="0" applyAlignment="1"/>
    <xf numFmtId="0" fontId="0" fillId="15" borderId="6" xfId="0" applyFill="1" applyBorder="1"/>
    <xf numFmtId="10" fontId="0" fillId="14" borderId="23" xfId="0" applyNumberFormat="1" applyFill="1" applyBorder="1"/>
    <xf numFmtId="0" fontId="0" fillId="15" borderId="28" xfId="0" applyFill="1" applyBorder="1"/>
    <xf numFmtId="10" fontId="0" fillId="14" borderId="29" xfId="0" applyNumberFormat="1" applyFill="1" applyBorder="1"/>
    <xf numFmtId="0" fontId="0" fillId="14" borderId="23" xfId="0" applyFill="1" applyBorder="1"/>
    <xf numFmtId="0" fontId="0" fillId="15" borderId="6" xfId="0" applyFill="1" applyBorder="1" applyAlignment="1">
      <alignment horizontal="right"/>
    </xf>
    <xf numFmtId="0" fontId="0" fillId="15" borderId="5" xfId="0" applyFill="1" applyBorder="1"/>
    <xf numFmtId="0" fontId="0" fillId="14" borderId="5" xfId="0" applyFill="1" applyBorder="1"/>
    <xf numFmtId="0" fontId="0" fillId="15" borderId="8" xfId="0" applyFill="1" applyBorder="1"/>
    <xf numFmtId="0" fontId="0" fillId="14" borderId="8" xfId="0" applyFill="1" applyBorder="1"/>
    <xf numFmtId="164" fontId="0" fillId="14" borderId="23" xfId="0" applyNumberFormat="1" applyFill="1" applyBorder="1"/>
    <xf numFmtId="0" fontId="9" fillId="14" borderId="5" xfId="0" applyFont="1" applyFill="1" applyBorder="1"/>
    <xf numFmtId="0" fontId="0" fillId="14" borderId="6" xfId="0" applyFill="1" applyBorder="1" applyAlignment="1">
      <alignment horizontal="right"/>
    </xf>
    <xf numFmtId="0" fontId="0" fillId="15" borderId="22" xfId="0" applyFill="1" applyBorder="1"/>
    <xf numFmtId="10" fontId="0" fillId="14" borderId="23" xfId="3" applyNumberFormat="1" applyFont="1" applyFill="1" applyBorder="1"/>
    <xf numFmtId="0" fontId="1" fillId="15" borderId="4" xfId="1" applyFill="1" applyBorder="1"/>
    <xf numFmtId="0" fontId="1" fillId="15" borderId="5" xfId="1" applyFill="1" applyBorder="1"/>
    <xf numFmtId="0" fontId="1" fillId="15" borderId="8" xfId="1" applyFill="1" applyBorder="1"/>
    <xf numFmtId="0" fontId="1" fillId="14" borderId="4" xfId="1" applyFill="1" applyBorder="1"/>
    <xf numFmtId="0" fontId="1" fillId="14" borderId="5" xfId="1" applyFill="1" applyBorder="1"/>
    <xf numFmtId="0" fontId="1" fillId="14" borderId="8" xfId="1" applyFill="1" applyBorder="1"/>
    <xf numFmtId="0" fontId="1" fillId="14" borderId="3" xfId="1" applyFill="1" applyBorder="1" applyAlignment="1">
      <alignment horizontal="right"/>
    </xf>
    <xf numFmtId="165" fontId="1" fillId="15" borderId="3" xfId="1" applyNumberFormat="1" applyFill="1" applyBorder="1" applyAlignment="1">
      <alignment horizontal="left" indent="1"/>
    </xf>
    <xf numFmtId="165" fontId="1" fillId="14" borderId="6" xfId="1" applyNumberFormat="1" applyFill="1" applyBorder="1" applyAlignment="1">
      <alignment horizontal="left" indent="1"/>
    </xf>
    <xf numFmtId="165" fontId="1" fillId="14" borderId="3" xfId="1" applyNumberFormat="1" applyFill="1" applyBorder="1" applyAlignment="1">
      <alignment horizontal="left" indent="1"/>
    </xf>
    <xf numFmtId="165" fontId="1" fillId="15" borderId="4" xfId="1" applyNumberFormat="1" applyFill="1" applyBorder="1" applyAlignment="1">
      <alignment horizontal="left" indent="1"/>
    </xf>
    <xf numFmtId="0" fontId="1" fillId="15" borderId="3" xfId="1" applyFill="1" applyBorder="1" applyAlignment="1">
      <alignment horizontal="center"/>
    </xf>
    <xf numFmtId="44" fontId="1" fillId="15" borderId="3" xfId="6" applyFont="1" applyFill="1" applyBorder="1"/>
    <xf numFmtId="44" fontId="1" fillId="14" borderId="3" xfId="6" applyFont="1" applyFill="1" applyBorder="1"/>
    <xf numFmtId="0" fontId="1" fillId="21" borderId="3" xfId="1" applyFill="1" applyBorder="1"/>
    <xf numFmtId="44" fontId="1" fillId="21" borderId="3" xfId="6" applyFont="1" applyFill="1" applyBorder="1"/>
    <xf numFmtId="0" fontId="0" fillId="0" borderId="0" xfId="0" applyAlignment="1">
      <alignment horizontal="center"/>
    </xf>
    <xf numFmtId="0" fontId="1" fillId="7" borderId="0" xfId="1" applyFill="1" applyAlignment="1">
      <alignment horizontal="center"/>
    </xf>
    <xf numFmtId="0" fontId="1" fillId="14" borderId="3" xfId="1" applyFill="1" applyBorder="1" applyAlignment="1">
      <alignment horizontal="center"/>
    </xf>
    <xf numFmtId="0" fontId="1" fillId="14" borderId="4" xfId="1" applyFill="1" applyBorder="1" applyAlignment="1">
      <alignment horizontal="center"/>
    </xf>
    <xf numFmtId="0" fontId="1" fillId="14" borderId="5" xfId="1" applyFill="1" applyBorder="1" applyAlignment="1">
      <alignment horizontal="center"/>
    </xf>
    <xf numFmtId="0" fontId="1" fillId="15" borderId="4" xfId="1" applyFill="1" applyBorder="1" applyAlignment="1">
      <alignment horizontal="center" wrapText="1"/>
    </xf>
    <xf numFmtId="0" fontId="1" fillId="15" borderId="3" xfId="1" applyFill="1" applyBorder="1" applyAlignment="1">
      <alignment horizontal="center" wrapText="1"/>
    </xf>
    <xf numFmtId="0" fontId="1" fillId="15" borderId="5" xfId="1" applyFill="1" applyBorder="1" applyAlignment="1">
      <alignment horizontal="center" wrapText="1"/>
    </xf>
    <xf numFmtId="0" fontId="1" fillId="14" borderId="4" xfId="1" applyFill="1" applyBorder="1" applyAlignment="1">
      <alignment horizontal="center" wrapText="1"/>
    </xf>
    <xf numFmtId="0" fontId="1" fillId="14" borderId="3" xfId="1" applyFill="1" applyBorder="1" applyAlignment="1">
      <alignment horizontal="center" wrapText="1"/>
    </xf>
    <xf numFmtId="0" fontId="1" fillId="14" borderId="5" xfId="1" applyFill="1" applyBorder="1" applyAlignment="1">
      <alignment horizontal="center" wrapText="1"/>
    </xf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0" fontId="8" fillId="14" borderId="6" xfId="1" applyFont="1" applyFill="1" applyBorder="1" applyAlignment="1">
      <alignment horizontal="center"/>
    </xf>
    <xf numFmtId="0" fontId="8" fillId="14" borderId="22" xfId="1" applyFont="1" applyFill="1" applyBorder="1" applyAlignment="1">
      <alignment horizontal="center"/>
    </xf>
    <xf numFmtId="0" fontId="8" fillId="14" borderId="23" xfId="1" applyFont="1" applyFill="1" applyBorder="1" applyAlignment="1">
      <alignment horizontal="center"/>
    </xf>
    <xf numFmtId="0" fontId="1" fillId="15" borderId="3" xfId="1" applyFont="1" applyFill="1" applyBorder="1" applyAlignment="1">
      <alignment horizontal="center"/>
    </xf>
    <xf numFmtId="0" fontId="1" fillId="15" borderId="3" xfId="1" applyFill="1" applyBorder="1" applyAlignment="1">
      <alignment horizontal="right"/>
    </xf>
    <xf numFmtId="0" fontId="4" fillId="0" borderId="7" xfId="4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14" fontId="0" fillId="11" borderId="3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13" borderId="5" xfId="0" applyNumberFormat="1" applyFill="1" applyBorder="1" applyAlignment="1">
      <alignment horizontal="center" vertical="center"/>
    </xf>
    <xf numFmtId="14" fontId="0" fillId="13" borderId="8" xfId="0" applyNumberForma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14" fontId="0" fillId="10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/>
    </xf>
    <xf numFmtId="0" fontId="1" fillId="0" borderId="20" xfId="1" applyBorder="1" applyAlignment="1">
      <alignment horizontal="center"/>
    </xf>
    <xf numFmtId="0" fontId="0" fillId="9" borderId="3" xfId="0" applyFill="1" applyBorder="1" applyAlignment="1">
      <alignment horizontal="center"/>
    </xf>
    <xf numFmtId="10" fontId="0" fillId="14" borderId="3" xfId="3" applyNumberFormat="1" applyFont="1" applyFill="1" applyBorder="1"/>
  </cellXfs>
  <cellStyles count="7">
    <cellStyle name="Currency" xfId="6" builtinId="4"/>
    <cellStyle name="Heading 1" xfId="4" builtinId="16"/>
    <cellStyle name="Hyperlink" xfId="2" builtinId="8"/>
    <cellStyle name="Normal" xfId="0" builtinId="0"/>
    <cellStyle name="Normal 2" xfId="1" xr:uid="{9D3EFDDA-A982-4AC2-B0FC-0EBEA91552B4}"/>
    <cellStyle name="Percent" xfId="3" builtinId="5"/>
    <cellStyle name="Percent 2" xfId="5" xr:uid="{28111107-0EE6-4CF3-B22F-F2BAE778EA12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Compiled Research.xlsx]Party Size by Day!PivotTable13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% by Day and Party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'Party Size by Day'!$B$3:$B$4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'Party Size by Day'!$A$5:$A$19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'Party Size by Day'!$B$5:$B$19</c:f>
              <c:numCache>
                <c:formatCode>0.00</c:formatCode>
                <c:ptCount val="15"/>
                <c:pt idx="0">
                  <c:v>0.30303030303030304</c:v>
                </c:pt>
                <c:pt idx="1">
                  <c:v>0.53125</c:v>
                </c:pt>
                <c:pt idx="2">
                  <c:v>0.17073170731707318</c:v>
                </c:pt>
                <c:pt idx="3">
                  <c:v>0.20689655172413793</c:v>
                </c:pt>
                <c:pt idx="4">
                  <c:v>0.20454545454545456</c:v>
                </c:pt>
                <c:pt idx="5">
                  <c:v>0.28000000000000003</c:v>
                </c:pt>
                <c:pt idx="6">
                  <c:v>0.31818181818181818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0.27500000000000002</c:v>
                </c:pt>
                <c:pt idx="10">
                  <c:v>0.36842105263157893</c:v>
                </c:pt>
                <c:pt idx="11">
                  <c:v>0.27027027027027029</c:v>
                </c:pt>
                <c:pt idx="12">
                  <c:v>0.37037037037037035</c:v>
                </c:pt>
                <c:pt idx="13">
                  <c:v>0.30303030303030304</c:v>
                </c:pt>
                <c:pt idx="1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723-A0E0-042B004B57D3}"/>
            </c:ext>
          </c:extLst>
        </c:ser>
        <c:ser>
          <c:idx val="1"/>
          <c:order val="1"/>
          <c:tx>
            <c:strRef>
              <c:f>'Party Size by Day'!$C$3:$C$4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'Party Size by Day'!$A$5:$A$19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'Party Size by Day'!$C$5:$C$19</c:f>
              <c:numCache>
                <c:formatCode>0.00</c:formatCode>
                <c:ptCount val="15"/>
                <c:pt idx="0">
                  <c:v>0.27272727272727271</c:v>
                </c:pt>
                <c:pt idx="1">
                  <c:v>0.1875</c:v>
                </c:pt>
                <c:pt idx="2">
                  <c:v>0.41463414634146339</c:v>
                </c:pt>
                <c:pt idx="3">
                  <c:v>0.51724137931034486</c:v>
                </c:pt>
                <c:pt idx="4">
                  <c:v>0.54545454545454541</c:v>
                </c:pt>
                <c:pt idx="5">
                  <c:v>0.4</c:v>
                </c:pt>
                <c:pt idx="6">
                  <c:v>0.36363636363636365</c:v>
                </c:pt>
                <c:pt idx="7">
                  <c:v>0.3235294117647059</c:v>
                </c:pt>
                <c:pt idx="8">
                  <c:v>0.3235294117647059</c:v>
                </c:pt>
                <c:pt idx="9">
                  <c:v>0.47499999999999998</c:v>
                </c:pt>
                <c:pt idx="10">
                  <c:v>0.42105263157894735</c:v>
                </c:pt>
                <c:pt idx="11">
                  <c:v>0.45945945945945948</c:v>
                </c:pt>
                <c:pt idx="12">
                  <c:v>0.33333333333333331</c:v>
                </c:pt>
                <c:pt idx="13">
                  <c:v>0.39393939393939392</c:v>
                </c:pt>
                <c:pt idx="14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3-4723-A0E0-042B004B57D3}"/>
            </c:ext>
          </c:extLst>
        </c:ser>
        <c:ser>
          <c:idx val="2"/>
          <c:order val="2"/>
          <c:tx>
            <c:strRef>
              <c:f>'Party Size by Day'!$D$3:$D$4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'Party Size by Day'!$A$5:$A$19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'Party Size by Day'!$D$5:$D$19</c:f>
              <c:numCache>
                <c:formatCode>0.00</c:formatCode>
                <c:ptCount val="15"/>
                <c:pt idx="0">
                  <c:v>0.33333333333333331</c:v>
                </c:pt>
                <c:pt idx="1">
                  <c:v>0.1875</c:v>
                </c:pt>
                <c:pt idx="2">
                  <c:v>0.31707317073170732</c:v>
                </c:pt>
                <c:pt idx="3">
                  <c:v>0.20689655172413793</c:v>
                </c:pt>
                <c:pt idx="4">
                  <c:v>0.13636363636363635</c:v>
                </c:pt>
                <c:pt idx="5">
                  <c:v>0.24</c:v>
                </c:pt>
                <c:pt idx="6">
                  <c:v>0.20454545454545456</c:v>
                </c:pt>
                <c:pt idx="7">
                  <c:v>0.3235294117647059</c:v>
                </c:pt>
                <c:pt idx="8">
                  <c:v>0.26470588235294118</c:v>
                </c:pt>
                <c:pt idx="9">
                  <c:v>0.17499999999999999</c:v>
                </c:pt>
                <c:pt idx="10">
                  <c:v>0.10526315789473684</c:v>
                </c:pt>
                <c:pt idx="11">
                  <c:v>0.21621621621621623</c:v>
                </c:pt>
                <c:pt idx="12">
                  <c:v>0.24074074074074073</c:v>
                </c:pt>
                <c:pt idx="13">
                  <c:v>0.27272727272727271</c:v>
                </c:pt>
                <c:pt idx="14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3-4723-A0E0-042B004B57D3}"/>
            </c:ext>
          </c:extLst>
        </c:ser>
        <c:ser>
          <c:idx val="3"/>
          <c:order val="3"/>
          <c:tx>
            <c:strRef>
              <c:f>'Party Size by Day'!$E$3:$E$4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'Party Size by Day'!$A$5:$A$19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'Party Size by Day'!$E$5:$E$19</c:f>
              <c:numCache>
                <c:formatCode>0.00</c:formatCode>
                <c:ptCount val="15"/>
                <c:pt idx="0">
                  <c:v>9.0909090909090912E-2</c:v>
                </c:pt>
                <c:pt idx="1">
                  <c:v>9.375E-2</c:v>
                </c:pt>
                <c:pt idx="2">
                  <c:v>9.7560975609756101E-2</c:v>
                </c:pt>
                <c:pt idx="3">
                  <c:v>6.8965517241379309E-2</c:v>
                </c:pt>
                <c:pt idx="4">
                  <c:v>0.11363636363636363</c:v>
                </c:pt>
                <c:pt idx="5">
                  <c:v>0.08</c:v>
                </c:pt>
                <c:pt idx="6">
                  <c:v>0.11363636363636363</c:v>
                </c:pt>
                <c:pt idx="7">
                  <c:v>0</c:v>
                </c:pt>
                <c:pt idx="8">
                  <c:v>5.8823529411764705E-2</c:v>
                </c:pt>
                <c:pt idx="9">
                  <c:v>7.4999999999999997E-2</c:v>
                </c:pt>
                <c:pt idx="10">
                  <c:v>0.10526315789473684</c:v>
                </c:pt>
                <c:pt idx="11">
                  <c:v>5.4054054054054057E-2</c:v>
                </c:pt>
                <c:pt idx="12">
                  <c:v>5.5555555555555552E-2</c:v>
                </c:pt>
                <c:pt idx="13">
                  <c:v>3.0303030303030304E-2</c:v>
                </c:pt>
                <c:pt idx="14">
                  <c:v>0.10416666666666667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3-4723-A0E0-042B004B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653679"/>
        <c:axId val="1873650767"/>
      </c:lineChart>
      <c:catAx>
        <c:axId val="18736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0767"/>
        <c:crosses val="autoZero"/>
        <c:auto val="1"/>
        <c:lblAlgn val="ctr"/>
        <c:lblOffset val="100"/>
        <c:noMultiLvlLbl val="0"/>
      </c:catAx>
      <c:valAx>
        <c:axId val="18736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Predictive Chart for val=7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5"/>
            <c:backward val="0.5"/>
            <c:dispRSqr val="0"/>
            <c:dispEq val="1"/>
            <c:trendlineLbl>
              <c:layout>
                <c:manualLayout>
                  <c:x val="-0.32361111111111113"/>
                  <c:y val="4.4009550889472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-0.0272x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+ 0.4583x - 0.9231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Frequencies!$H$12:$H$14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Frequencies!$I$12:$I$14</c:f>
              <c:numCache>
                <c:formatCode>General</c:formatCode>
                <c:ptCount val="3"/>
                <c:pt idx="0">
                  <c:v>0.6875</c:v>
                </c:pt>
                <c:pt idx="1">
                  <c:v>0.84615379999999996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5-4154-A6FC-39F24CD7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36903"/>
        <c:axId val="946961927"/>
      </c:scatterChart>
      <c:valAx>
        <c:axId val="258736903"/>
        <c:scaling>
          <c:orientation val="minMax"/>
          <c:max val="8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1927"/>
        <c:crosses val="autoZero"/>
        <c:crossBetween val="midCat"/>
      </c:valAx>
      <c:valAx>
        <c:axId val="946961927"/>
        <c:scaling>
          <c:orientation val="minMax"/>
          <c:max val="1.100000000000000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6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 of Order categories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'Order Types'!$A$3</c:f>
              <c:strCache>
                <c:ptCount val="1"/>
                <c:pt idx="0">
                  <c:v>Coffee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Types'!$B$2:$P$2</c:f>
              <c:strCache>
                <c:ptCount val="15"/>
                <c:pt idx="0">
                  <c:v>10-Mon</c:v>
                </c:pt>
                <c:pt idx="1">
                  <c:v>17-Mon</c:v>
                </c:pt>
                <c:pt idx="2">
                  <c:v>24-Mon</c:v>
                </c:pt>
                <c:pt idx="3">
                  <c:v>11-Tues</c:v>
                </c:pt>
                <c:pt idx="4">
                  <c:v>18-Tues</c:v>
                </c:pt>
                <c:pt idx="5">
                  <c:v>25-Tues</c:v>
                </c:pt>
                <c:pt idx="6">
                  <c:v>12-Weds</c:v>
                </c:pt>
                <c:pt idx="7">
                  <c:v>19-Weds</c:v>
                </c:pt>
                <c:pt idx="8">
                  <c:v>26-Weds</c:v>
                </c:pt>
                <c:pt idx="9">
                  <c:v>13-Thurs</c:v>
                </c:pt>
                <c:pt idx="10">
                  <c:v>20-Thurs</c:v>
                </c:pt>
                <c:pt idx="11">
                  <c:v>27-Thurs</c:v>
                </c:pt>
                <c:pt idx="12">
                  <c:v>14-Fri</c:v>
                </c:pt>
                <c:pt idx="13">
                  <c:v>21-Fri</c:v>
                </c:pt>
                <c:pt idx="14">
                  <c:v>28-Fri</c:v>
                </c:pt>
              </c:strCache>
            </c:strRef>
          </c:cat>
          <c:val>
            <c:numRef>
              <c:f>'Order Types'!$B$3:$P$3</c:f>
              <c:numCache>
                <c:formatCode>General</c:formatCode>
                <c:ptCount val="15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13</c:v>
                </c:pt>
                <c:pt idx="6">
                  <c:v>18</c:v>
                </c:pt>
                <c:pt idx="7">
                  <c:v>9</c:v>
                </c:pt>
                <c:pt idx="8">
                  <c:v>18</c:v>
                </c:pt>
                <c:pt idx="9">
                  <c:v>10</c:v>
                </c:pt>
                <c:pt idx="10">
                  <c:v>11</c:v>
                </c:pt>
                <c:pt idx="11">
                  <c:v>6</c:v>
                </c:pt>
                <c:pt idx="12">
                  <c:v>17</c:v>
                </c:pt>
                <c:pt idx="13">
                  <c:v>9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2-4B24-8AC1-9D72CC451A22}"/>
            </c:ext>
          </c:extLst>
        </c:ser>
        <c:ser>
          <c:idx val="1"/>
          <c:order val="1"/>
          <c:tx>
            <c:strRef>
              <c:f>'Order Types'!$A$4</c:f>
              <c:strCache>
                <c:ptCount val="1"/>
                <c:pt idx="0">
                  <c:v>Food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Types'!$B$2:$P$2</c:f>
              <c:strCache>
                <c:ptCount val="15"/>
                <c:pt idx="0">
                  <c:v>10-Mon</c:v>
                </c:pt>
                <c:pt idx="1">
                  <c:v>17-Mon</c:v>
                </c:pt>
                <c:pt idx="2">
                  <c:v>24-Mon</c:v>
                </c:pt>
                <c:pt idx="3">
                  <c:v>11-Tues</c:v>
                </c:pt>
                <c:pt idx="4">
                  <c:v>18-Tues</c:v>
                </c:pt>
                <c:pt idx="5">
                  <c:v>25-Tues</c:v>
                </c:pt>
                <c:pt idx="6">
                  <c:v>12-Weds</c:v>
                </c:pt>
                <c:pt idx="7">
                  <c:v>19-Weds</c:v>
                </c:pt>
                <c:pt idx="8">
                  <c:v>26-Weds</c:v>
                </c:pt>
                <c:pt idx="9">
                  <c:v>13-Thurs</c:v>
                </c:pt>
                <c:pt idx="10">
                  <c:v>20-Thurs</c:v>
                </c:pt>
                <c:pt idx="11">
                  <c:v>27-Thurs</c:v>
                </c:pt>
                <c:pt idx="12">
                  <c:v>14-Fri</c:v>
                </c:pt>
                <c:pt idx="13">
                  <c:v>21-Fri</c:v>
                </c:pt>
                <c:pt idx="14">
                  <c:v>28-Fri</c:v>
                </c:pt>
              </c:strCache>
            </c:strRef>
          </c:cat>
          <c:val>
            <c:numRef>
              <c:f>'Order Types'!$B$4:$P$4</c:f>
              <c:numCache>
                <c:formatCode>General</c:formatCode>
                <c:ptCount val="15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7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9</c:v>
                </c:pt>
                <c:pt idx="10">
                  <c:v>11</c:v>
                </c:pt>
                <c:pt idx="11">
                  <c:v>8</c:v>
                </c:pt>
                <c:pt idx="12">
                  <c:v>15</c:v>
                </c:pt>
                <c:pt idx="13">
                  <c:v>14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2-4B24-8AC1-9D72CC451A22}"/>
            </c:ext>
          </c:extLst>
        </c:ser>
        <c:ser>
          <c:idx val="2"/>
          <c:order val="2"/>
          <c:tx>
            <c:strRef>
              <c:f>'Order Types'!$A$5</c:f>
              <c:strCache>
                <c:ptCount val="1"/>
                <c:pt idx="0">
                  <c:v>Specialty Drink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Types'!$B$2:$P$2</c:f>
              <c:strCache>
                <c:ptCount val="15"/>
                <c:pt idx="0">
                  <c:v>10-Mon</c:v>
                </c:pt>
                <c:pt idx="1">
                  <c:v>17-Mon</c:v>
                </c:pt>
                <c:pt idx="2">
                  <c:v>24-Mon</c:v>
                </c:pt>
                <c:pt idx="3">
                  <c:v>11-Tues</c:v>
                </c:pt>
                <c:pt idx="4">
                  <c:v>18-Tues</c:v>
                </c:pt>
                <c:pt idx="5">
                  <c:v>25-Tues</c:v>
                </c:pt>
                <c:pt idx="6">
                  <c:v>12-Weds</c:v>
                </c:pt>
                <c:pt idx="7">
                  <c:v>19-Weds</c:v>
                </c:pt>
                <c:pt idx="8">
                  <c:v>26-Weds</c:v>
                </c:pt>
                <c:pt idx="9">
                  <c:v>13-Thurs</c:v>
                </c:pt>
                <c:pt idx="10">
                  <c:v>20-Thurs</c:v>
                </c:pt>
                <c:pt idx="11">
                  <c:v>27-Thurs</c:v>
                </c:pt>
                <c:pt idx="12">
                  <c:v>14-Fri</c:v>
                </c:pt>
                <c:pt idx="13">
                  <c:v>21-Fri</c:v>
                </c:pt>
                <c:pt idx="14">
                  <c:v>28-Fri</c:v>
                </c:pt>
              </c:strCache>
            </c:strRef>
          </c:cat>
          <c:val>
            <c:numRef>
              <c:f>'Order Types'!$B$5:$P$5</c:f>
              <c:numCache>
                <c:formatCode>General</c:formatCode>
                <c:ptCount val="15"/>
                <c:pt idx="0">
                  <c:v>23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27</c:v>
                </c:pt>
                <c:pt idx="5">
                  <c:v>31</c:v>
                </c:pt>
                <c:pt idx="6">
                  <c:v>19</c:v>
                </c:pt>
                <c:pt idx="7">
                  <c:v>18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25</c:v>
                </c:pt>
                <c:pt idx="13">
                  <c:v>29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2-4B24-8AC1-9D72CC451A22}"/>
            </c:ext>
          </c:extLst>
        </c:ser>
        <c:ser>
          <c:idx val="3"/>
          <c:order val="3"/>
          <c:tx>
            <c:strRef>
              <c:f>'Order Types'!$A$6</c:f>
              <c:strCache>
                <c:ptCount val="1"/>
                <c:pt idx="0">
                  <c:v>Food + Coffee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Types'!$B$2:$P$2</c:f>
              <c:strCache>
                <c:ptCount val="15"/>
                <c:pt idx="0">
                  <c:v>10-Mon</c:v>
                </c:pt>
                <c:pt idx="1">
                  <c:v>17-Mon</c:v>
                </c:pt>
                <c:pt idx="2">
                  <c:v>24-Mon</c:v>
                </c:pt>
                <c:pt idx="3">
                  <c:v>11-Tues</c:v>
                </c:pt>
                <c:pt idx="4">
                  <c:v>18-Tues</c:v>
                </c:pt>
                <c:pt idx="5">
                  <c:v>25-Tues</c:v>
                </c:pt>
                <c:pt idx="6">
                  <c:v>12-Weds</c:v>
                </c:pt>
                <c:pt idx="7">
                  <c:v>19-Weds</c:v>
                </c:pt>
                <c:pt idx="8">
                  <c:v>26-Weds</c:v>
                </c:pt>
                <c:pt idx="9">
                  <c:v>13-Thurs</c:v>
                </c:pt>
                <c:pt idx="10">
                  <c:v>20-Thurs</c:v>
                </c:pt>
                <c:pt idx="11">
                  <c:v>27-Thurs</c:v>
                </c:pt>
                <c:pt idx="12">
                  <c:v>14-Fri</c:v>
                </c:pt>
                <c:pt idx="13">
                  <c:v>21-Fri</c:v>
                </c:pt>
                <c:pt idx="14">
                  <c:v>28-Fri</c:v>
                </c:pt>
              </c:strCache>
            </c:strRef>
          </c:cat>
          <c:val>
            <c:numRef>
              <c:f>'Order Types'!$B$6:$P$6</c:f>
              <c:numCache>
                <c:formatCode>General</c:formatCode>
                <c:ptCount val="15"/>
                <c:pt idx="0">
                  <c:v>7</c:v>
                </c:pt>
                <c:pt idx="1">
                  <c:v>16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11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2-4B24-8AC1-9D72CC451A22}"/>
            </c:ext>
          </c:extLst>
        </c:ser>
        <c:ser>
          <c:idx val="4"/>
          <c:order val="4"/>
          <c:tx>
            <c:strRef>
              <c:f>'Order Types'!$A$7</c:f>
              <c:strCache>
                <c:ptCount val="1"/>
                <c:pt idx="0">
                  <c:v>Food + Specialty Drink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Types'!$B$2:$P$2</c:f>
              <c:strCache>
                <c:ptCount val="15"/>
                <c:pt idx="0">
                  <c:v>10-Mon</c:v>
                </c:pt>
                <c:pt idx="1">
                  <c:v>17-Mon</c:v>
                </c:pt>
                <c:pt idx="2">
                  <c:v>24-Mon</c:v>
                </c:pt>
                <c:pt idx="3">
                  <c:v>11-Tues</c:v>
                </c:pt>
                <c:pt idx="4">
                  <c:v>18-Tues</c:v>
                </c:pt>
                <c:pt idx="5">
                  <c:v>25-Tues</c:v>
                </c:pt>
                <c:pt idx="6">
                  <c:v>12-Weds</c:v>
                </c:pt>
                <c:pt idx="7">
                  <c:v>19-Weds</c:v>
                </c:pt>
                <c:pt idx="8">
                  <c:v>26-Weds</c:v>
                </c:pt>
                <c:pt idx="9">
                  <c:v>13-Thurs</c:v>
                </c:pt>
                <c:pt idx="10">
                  <c:v>20-Thurs</c:v>
                </c:pt>
                <c:pt idx="11">
                  <c:v>27-Thurs</c:v>
                </c:pt>
                <c:pt idx="12">
                  <c:v>14-Fri</c:v>
                </c:pt>
                <c:pt idx="13">
                  <c:v>21-Fri</c:v>
                </c:pt>
                <c:pt idx="14">
                  <c:v>28-Fri</c:v>
                </c:pt>
              </c:strCache>
            </c:strRef>
          </c:cat>
          <c:val>
            <c:numRef>
              <c:f>'Order Types'!$B$7:$P$7</c:f>
              <c:numCache>
                <c:formatCode>General</c:formatCode>
                <c:ptCount val="15"/>
                <c:pt idx="0">
                  <c:v>14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19</c:v>
                </c:pt>
                <c:pt idx="7">
                  <c:v>10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22</c:v>
                </c:pt>
                <c:pt idx="12">
                  <c:v>24</c:v>
                </c:pt>
                <c:pt idx="13">
                  <c:v>15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2-4B24-8AC1-9D72CC45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113885352"/>
        <c:axId val="298228455"/>
      </c:barChart>
      <c:catAx>
        <c:axId val="111388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28455"/>
        <c:crosses val="autoZero"/>
        <c:auto val="1"/>
        <c:lblAlgn val="ctr"/>
        <c:lblOffset val="100"/>
        <c:noMultiLvlLbl val="0"/>
      </c:catAx>
      <c:valAx>
        <c:axId val="298228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1/10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1/10</a:t>
          </a:r>
        </a:p>
      </cx:txPr>
    </cx:title>
    <cx:plotArea>
      <cx:plotAreaRegion>
        <cx:series layoutId="clusteredColumn" uniqueId="{2D9B9F44-263C-490D-B2B4-A392D79081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1/20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1/20</a:t>
          </a:r>
        </a:p>
      </cx:txPr>
    </cx:title>
    <cx:plotArea>
      <cx:plotAreaRegion>
        <cx:series layoutId="clusteredColumn" uniqueId="{4AF32B50-787B-774B-A1F2-D8ED61947B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1/27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1/27</a:t>
          </a:r>
        </a:p>
      </cx:txPr>
    </cx:title>
    <cx:plotArea>
      <cx:plotAreaRegion>
        <cx:series layoutId="clusteredColumn" uniqueId="{34F4908B-6118-174A-8455-97726D28D9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1/13</cx:v>
        </cx:txData>
      </cx:tx>
    </cx:title>
    <cx:plotArea>
      <cx:plotAreaRegion>
        <cx:series layoutId="clusteredColumn" uniqueId="{BFCA08B1-5AB6-4D54-883D-52AF866AE6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1/14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1/14</a:t>
          </a:r>
        </a:p>
      </cx:txPr>
    </cx:title>
    <cx:plotArea>
      <cx:plotAreaRegion>
        <cx:series layoutId="clusteredColumn" uniqueId="{6A216145-AFC5-4B49-8475-3372A0D2A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1/21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1/21</a:t>
          </a:r>
        </a:p>
      </cx:txPr>
    </cx:title>
    <cx:plotArea>
      <cx:plotAreaRegion>
        <cx:series layoutId="clusteredColumn" uniqueId="{4AF32B50-787B-774B-A1F2-D8ED61947B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1/28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1/28</a:t>
          </a:r>
        </a:p>
      </cx:txPr>
    </cx:title>
    <cx:plotArea>
      <cx:plotAreaRegion>
        <cx:series layoutId="clusteredColumn" uniqueId="{34F4908B-6118-174A-8455-97726D28D9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Party Sizes, All days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Party Sizes, All days</a:t>
          </a:r>
        </a:p>
      </cx:txPr>
    </cx:title>
    <cx:plotArea>
      <cx:plotAreaRegion>
        <cx:series layoutId="clusteredColumn" uniqueId="{9122C7BD-BC9A-425A-A338-A9FDD08875FE}">
          <cx:tx>
            <cx:txData>
              <cx:f>_xlchart.v1.15</cx:f>
              <cx:v>Party Size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349CE80-CBAE-4A7C-8F94-79C885520C4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</cx:chartData>
  <cx:chart>
    <cx:title pos="t" align="ctr" overlay="0">
      <cx:tx>
        <cx:txData>
          <cx:v>Coffee Only</cx:v>
        </cx:txData>
      </cx:tx>
    </cx:title>
    <cx:plotArea>
      <cx:plotAreaRegion>
        <cx:series layoutId="clusteredColumn" uniqueId="{0CDC9AF9-DC7B-4FF9-83E7-58FB55112BC4}">
          <cx:tx>
            <cx:txData>
              <cx:f>_xlchart.v1.20</cx:f>
              <cx:v>Coffee Only</cx:v>
            </cx:txData>
          </cx:tx>
          <cx:dataId val="0"/>
          <cx:layoutPr>
            <cx:binning intervalClosed="r" und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_xlchart.v1.23</cx:f>
      </cx:numDim>
    </cx:data>
  </cx:chartData>
  <cx:chart>
    <cx:title pos="t" align="ctr" overlay="0">
      <cx:tx>
        <cx:txData>
          <cx:v>Food Only</cx:v>
        </cx:txData>
      </cx:tx>
    </cx:title>
    <cx:plotArea>
      <cx:plotAreaRegion>
        <cx:series layoutId="clusteredColumn" uniqueId="{0FAAAE10-BCAF-4236-9A2F-7F5CD45856D0}">
          <cx:tx>
            <cx:txData>
              <cx:f>_xlchart.v1.22</cx:f>
              <cx:v>Food Only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</cx:chartData>
  <cx:chart>
    <cx:title pos="t" align="ctr" overlay="0">
      <cx:tx>
        <cx:txData>
          <cx:v>Specialty Drink Only</cx:v>
        </cx:txData>
      </cx:tx>
    </cx:title>
    <cx:plotArea>
      <cx:plotAreaRegion>
        <cx:series layoutId="clusteredColumn" uniqueId="{88232623-E41D-4D53-ACB6-5FB3E85E4BCC}">
          <cx:tx>
            <cx:txData>
              <cx:f>_xlchart.v1.18</cx:f>
              <cx:v>Specialty Drink Only</cx:v>
            </cx:txData>
          </cx:tx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1/17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1/17</a:t>
          </a:r>
        </a:p>
      </cx:txPr>
    </cx:title>
    <cx:plotArea>
      <cx:plotAreaRegion>
        <cx:series layoutId="clusteredColumn" uniqueId="{5F1BFE94-6338-4D38-8154-7199FFB1F3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</cx:chartData>
  <cx:chart>
    <cx:title pos="t" align="ctr" overlay="0">
      <cx:tx>
        <cx:txData>
          <cx:v>Food + Coffee</cx:v>
        </cx:txData>
      </cx:tx>
    </cx:title>
    <cx:plotArea>
      <cx:plotAreaRegion>
        <cx:series layoutId="clusteredColumn" uniqueId="{6D01F64F-EA09-49CA-B580-BE00714AC93D}">
          <cx:tx>
            <cx:txData>
              <cx:f>_xlchart.v1.24</cx:f>
              <cx:v>Food + Coffee</cx:v>
            </cx:txData>
          </cx:tx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</cx:chartData>
  <cx:chart>
    <cx:title pos="t" align="ctr" overlay="0">
      <cx:tx>
        <cx:txData>
          <cx:v>Food + Specialty Drink</cx:v>
        </cx:txData>
      </cx:tx>
    </cx:title>
    <cx:plotArea>
      <cx:plotAreaRegion>
        <cx:series layoutId="clusteredColumn" uniqueId="{708B116B-0556-4993-A5B1-50C34EAEFD52}">
          <cx:tx>
            <cx:txData>
              <cx:f>_xlchart.v1.26</cx:f>
              <cx:v>Food + Specialty Drink</cx:v>
            </cx:txData>
          </cx:tx>
          <cx:dataId val="0"/>
          <cx:layoutPr>
            <cx:binning intervalClosed="r">
              <cx:binSize val="1.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Coffee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Coffee Duration Distribution</a:t>
          </a:r>
        </a:p>
      </cx:txPr>
    </cx:title>
    <cx:plotArea>
      <cx:plotAreaRegion>
        <cx:series layoutId="clusteredColumn" uniqueId="{A5412C09-F868-44E4-B219-E609234AFA2B}">
          <cx:dataId val="0"/>
          <cx:layoutPr>
            <cx:binning intervalClosed="r">
              <cx:binSize val="0.06250000000000001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Food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Duration Distribution</a:t>
          </a:r>
        </a:p>
      </cx:txPr>
    </cx:title>
    <cx:plotArea>
      <cx:plotAreaRegion>
        <cx:series layoutId="clusteredColumn" uniqueId="{2136A5CC-1B54-486E-94E7-5E926B6E572C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Specialty Drink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Specialty Drink Duration Distribution</a:t>
          </a:r>
        </a:p>
      </cx:txPr>
    </cx:title>
    <cx:plotArea>
      <cx:plotAreaRegion>
        <cx:series layoutId="clusteredColumn" uniqueId="{9BA6446A-0806-4BA7-8565-9AFBB10B0C5A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Food + Coffee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+ Coffee Duration Distribution</a:t>
          </a:r>
        </a:p>
      </cx:txPr>
    </cx:title>
    <cx:plotArea>
      <cx:plotAreaRegion>
        <cx:series layoutId="clusteredColumn" uniqueId="{D7C95F27-C6B9-4FA4-9579-2613A0ACE337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Food + Specialty Duration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+ Specialty Duration Distribution</a:t>
          </a:r>
        </a:p>
      </cx:txPr>
    </cx:title>
    <cx:plotArea>
      <cx:plotAreaRegion>
        <cx:series layoutId="clusteredColumn" uniqueId="{BEF2BA69-4DCE-4068-B520-CE8E463ECD63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1/24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1/24</a:t>
          </a:r>
        </a:p>
      </cx:txPr>
    </cx:title>
    <cx:plotArea>
      <cx:plotAreaRegion>
        <cx:series layoutId="clusteredColumn" uniqueId="{4F60BE80-CC08-4244-B014-453E1A09F82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1/11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1/11</a:t>
          </a:r>
        </a:p>
      </cx:txPr>
    </cx:title>
    <cx:plotArea>
      <cx:plotAreaRegion>
        <cx:series layoutId="clusteredColumn" uniqueId="{6A216145-AFC5-4B49-8475-3372A0D2A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1/18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1/18</a:t>
          </a:r>
        </a:p>
      </cx:txPr>
    </cx:title>
    <cx:plotArea>
      <cx:plotAreaRegion>
        <cx:series layoutId="clusteredColumn" uniqueId="{4AF32B50-787B-774B-A1F2-D8ED61947B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1/25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1/25</a:t>
          </a:r>
        </a:p>
      </cx:txPr>
    </cx:title>
    <cx:plotArea>
      <cx:plotAreaRegion>
        <cx:series layoutId="clusteredColumn" uniqueId="{34F4908B-6118-174A-8455-97726D28D9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1/12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1/12</a:t>
          </a:r>
        </a:p>
      </cx:txPr>
    </cx:title>
    <cx:plotArea>
      <cx:plotAreaRegion>
        <cx:series layoutId="clusteredColumn" uniqueId="{6A216145-AFC5-4B49-8475-3372A0D2A2B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1/19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1/19</a:t>
          </a:r>
        </a:p>
      </cx:txPr>
    </cx:title>
    <cx:plotArea>
      <cx:plotAreaRegion>
        <cx:series layoutId="clusteredColumn" uniqueId="{4AF32B50-787B-774B-A1F2-D8ED61947BB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1/26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1/26</a:t>
          </a:r>
        </a:p>
      </cx:txPr>
    </cx:title>
    <cx:plotArea>
      <cx:plotAreaRegion>
        <cx:series layoutId="clusteredColumn" uniqueId="{34F4908B-6118-174A-8455-97726D28D9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19.xml"/><Relationship Id="rId2" Type="http://schemas.microsoft.com/office/2014/relationships/chartEx" Target="../charts/chartEx18.xml"/><Relationship Id="rId1" Type="http://schemas.microsoft.com/office/2014/relationships/chartEx" Target="../charts/chartEx17.xml"/><Relationship Id="rId6" Type="http://schemas.openxmlformats.org/officeDocument/2006/relationships/chart" Target="../charts/chart3.xml"/><Relationship Id="rId5" Type="http://schemas.microsoft.com/office/2014/relationships/chartEx" Target="../charts/chartEx21.xml"/><Relationship Id="rId4" Type="http://schemas.microsoft.com/office/2014/relationships/chartEx" Target="../charts/chartEx20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24.xml"/><Relationship Id="rId2" Type="http://schemas.microsoft.com/office/2014/relationships/chartEx" Target="../charts/chartEx23.xml"/><Relationship Id="rId1" Type="http://schemas.microsoft.com/office/2014/relationships/chartEx" Target="../charts/chartEx22.xml"/><Relationship Id="rId5" Type="http://schemas.microsoft.com/office/2014/relationships/chartEx" Target="../charts/chartEx26.xml"/><Relationship Id="rId4" Type="http://schemas.microsoft.com/office/2014/relationships/chartEx" Target="../charts/chartEx2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23</xdr:col>
      <xdr:colOff>466725</xdr:colOff>
      <xdr:row>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20D3ED-C8EB-42A1-80B3-371D9B745E07}"/>
            </a:ext>
          </a:extLst>
        </xdr:cNvPr>
        <xdr:cNvSpPr txBox="1"/>
      </xdr:nvSpPr>
      <xdr:spPr>
        <a:xfrm>
          <a:off x="5372100" y="0"/>
          <a:ext cx="11439525" cy="325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Our</a:t>
          </a:r>
          <a:r>
            <a:rPr lang="en-US" sz="1400" baseline="0"/>
            <a:t> goal is to create a model capable of providing similar results to an average day at the Swede Hollow Cafe. </a:t>
          </a:r>
        </a:p>
        <a:p>
          <a:r>
            <a:rPr lang="en-US" sz="1400" baseline="0"/>
            <a:t>To do this we will determine the best way to model the independent variables: Arrival Times, Party Size, Balk Probability, Order Type, Order Duration, and Pricing using stochastic processes to generate random values within expected ranges.</a:t>
          </a:r>
        </a:p>
        <a:p>
          <a:endParaRPr lang="en-US" sz="1400" baseline="0"/>
        </a:p>
        <a:p>
          <a:r>
            <a:rPr lang="en-US" sz="1400" baseline="0"/>
            <a:t>This spreadsheet is a compilation of the research done for these independent variables. Below is a Table of Contents containing Hyperlinks to the corresponding sheets. </a:t>
          </a:r>
        </a:p>
        <a:p>
          <a:r>
            <a:rPr lang="en-US" sz="1400" baseline="0"/>
            <a:t>Note: </a:t>
          </a:r>
        </a:p>
        <a:p>
          <a:r>
            <a:rPr lang="en-US" sz="1400" baseline="0"/>
            <a:t>Cell V1 contains a hyperlink back to this Table of Contents.</a:t>
          </a:r>
        </a:p>
        <a:p>
          <a:r>
            <a:rPr lang="en-US" sz="1400" baseline="0"/>
            <a:t>Sheets are color coded to match Sheet Tab color and Table of Contents cell color.</a:t>
          </a:r>
        </a:p>
        <a:p>
          <a:endParaRPr lang="en-US" sz="1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8</xdr:row>
      <xdr:rowOff>38100</xdr:rowOff>
    </xdr:from>
    <xdr:to>
      <xdr:col>17</xdr:col>
      <xdr:colOff>495300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4C554-02DA-4802-B8A7-11396E6A9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589258</xdr:colOff>
      <xdr:row>23</xdr:row>
      <xdr:rowOff>48432</xdr:rowOff>
    </xdr:from>
    <xdr:to>
      <xdr:col>16</xdr:col>
      <xdr:colOff>573115</xdr:colOff>
      <xdr:row>29</xdr:row>
      <xdr:rowOff>88792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CE9B81-1321-4B3A-839E-0BC117C0B5D2}"/>
            </a:ext>
          </a:extLst>
        </xdr:cNvPr>
        <xdr:cNvSpPr txBox="1"/>
      </xdr:nvSpPr>
      <xdr:spPr>
        <a:xfrm>
          <a:off x="8152754" y="4504195"/>
          <a:ext cx="3664704" cy="1202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Due to the illogical dip in balk chance at queue</a:t>
          </a:r>
          <a:r>
            <a:rPr lang="en-US" sz="1400" baseline="0"/>
            <a:t> length of 7, we created a quadratic formula using neighboring estimates to determine a more likely balk chance.</a:t>
          </a:r>
          <a:endParaRPr lang="en-US" sz="1400"/>
        </a:p>
      </xdr:txBody>
    </xdr:sp>
    <xdr:clientData/>
  </xdr:twoCellAnchor>
  <xdr:twoCellAnchor>
    <xdr:from>
      <xdr:col>5</xdr:col>
      <xdr:colOff>274448</xdr:colOff>
      <xdr:row>17</xdr:row>
      <xdr:rowOff>169512</xdr:rowOff>
    </xdr:from>
    <xdr:to>
      <xdr:col>8</xdr:col>
      <xdr:colOff>1574046</xdr:colOff>
      <xdr:row>27</xdr:row>
      <xdr:rowOff>56504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669DCA-2ECF-4CC1-9F78-7E796F183342}"/>
            </a:ext>
          </a:extLst>
        </xdr:cNvPr>
        <xdr:cNvSpPr txBox="1"/>
      </xdr:nvSpPr>
      <xdr:spPr>
        <a:xfrm>
          <a:off x="3503262" y="3462902"/>
          <a:ext cx="3140021" cy="1824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</a:t>
          </a:r>
          <a:r>
            <a:rPr lang="en-US" sz="1400" baseline="0"/>
            <a:t> table to the left is every instance of a party arriving while the Cashier queue is above 4 from all days.</a:t>
          </a:r>
        </a:p>
        <a:p>
          <a:endParaRPr lang="en-US" sz="1400" baseline="0"/>
        </a:p>
        <a:p>
          <a:r>
            <a:rPr lang="en-US" sz="1400" baseline="0"/>
            <a:t>Table 6 creates percentages of balks at each Queue length.</a:t>
          </a:r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95250</xdr:rowOff>
    </xdr:from>
    <xdr:to>
      <xdr:col>5</xdr:col>
      <xdr:colOff>447675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09D1CE-076B-4E95-99F1-26F38C85F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295525"/>
              <a:ext cx="4267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476250</xdr:colOff>
      <xdr:row>11</xdr:row>
      <xdr:rowOff>95250</xdr:rowOff>
    </xdr:from>
    <xdr:to>
      <xdr:col>12</xdr:col>
      <xdr:colOff>247650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35CDA96-A892-4A7C-867D-1BC6E0655BD0}"/>
                </a:ext>
                <a:ext uri="{147F2762-F138-4A5C-976F-8EAC2B608ADB}">
                  <a16:predDERef xmlns:a16="http://schemas.microsoft.com/office/drawing/2014/main" pred="{28CF60B5-2739-4E9F-8AE4-F203A541C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2295525"/>
              <a:ext cx="4038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11</xdr:row>
      <xdr:rowOff>76200</xdr:rowOff>
    </xdr:from>
    <xdr:to>
      <xdr:col>19</xdr:col>
      <xdr:colOff>76200</xdr:colOff>
      <xdr:row>25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42C77B8-3BDB-45CC-A890-9903AA1AF381}"/>
                </a:ext>
                <a:ext uri="{147F2762-F138-4A5C-976F-8EAC2B608ADB}">
                  <a16:predDERef xmlns:a16="http://schemas.microsoft.com/office/drawing/2014/main" pred="{D84AC9A2-16B3-4A83-9CD8-D47253D0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0" y="2276475"/>
              <a:ext cx="4533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25</xdr:row>
      <xdr:rowOff>28575</xdr:rowOff>
    </xdr:from>
    <xdr:to>
      <xdr:col>5</xdr:col>
      <xdr:colOff>400050</xdr:colOff>
      <xdr:row>38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D62FD6-2007-46CF-9686-701848718ACF}"/>
                </a:ext>
                <a:ext uri="{147F2762-F138-4A5C-976F-8EAC2B608ADB}">
                  <a16:predDERef xmlns:a16="http://schemas.microsoft.com/office/drawing/2014/main" pred="{7F78EEAA-9816-4B72-A2FB-A48CAED104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029200"/>
              <a:ext cx="4267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447675</xdr:colOff>
      <xdr:row>25</xdr:row>
      <xdr:rowOff>104775</xdr:rowOff>
    </xdr:from>
    <xdr:to>
      <xdr:col>12</xdr:col>
      <xdr:colOff>219075</xdr:colOff>
      <xdr:row>39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9C1781F-FD45-4EEE-B8A3-9254CE5629EA}"/>
                </a:ext>
                <a:ext uri="{147F2762-F138-4A5C-976F-8EAC2B608ADB}">
                  <a16:predDERef xmlns:a16="http://schemas.microsoft.com/office/drawing/2014/main" pred="{AAD625D8-9228-4255-9EE0-F217E1F80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2925" y="5105400"/>
              <a:ext cx="4038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142875</xdr:colOff>
      <xdr:row>40</xdr:row>
      <xdr:rowOff>0</xdr:rowOff>
    </xdr:from>
    <xdr:to>
      <xdr:col>13</xdr:col>
      <xdr:colOff>352425</xdr:colOff>
      <xdr:row>64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CC2985-BAD5-4B13-8688-083DB1E9A31C}"/>
            </a:ext>
            <a:ext uri="{147F2762-F138-4A5C-976F-8EAC2B608ADB}">
              <a16:predDERef xmlns:a16="http://schemas.microsoft.com/office/drawing/2014/main" pred="{C435ECAE-22D6-4116-83AF-51B3C25FF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209550</xdr:colOff>
      <xdr:row>1</xdr:row>
      <xdr:rowOff>180974</xdr:rowOff>
    </xdr:from>
    <xdr:to>
      <xdr:col>24</xdr:col>
      <xdr:colOff>19050</xdr:colOff>
      <xdr:row>21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61B713-A196-4653-A05D-017B88DDC46E}"/>
            </a:ext>
          </a:extLst>
        </xdr:cNvPr>
        <xdr:cNvSpPr txBox="1"/>
      </xdr:nvSpPr>
      <xdr:spPr>
        <a:xfrm>
          <a:off x="14020800" y="380999"/>
          <a:ext cx="3238500" cy="38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Counts are pulled directly from each day.</a:t>
          </a:r>
          <a:r>
            <a:rPr lang="en-US" sz="1400" baseline="0"/>
            <a:t> Found totals were compared to total number of non-balking customers to ensure accuracy.</a:t>
          </a:r>
        </a:p>
        <a:p>
          <a:endParaRPr lang="en-US" sz="1400" baseline="0"/>
        </a:p>
        <a:p>
          <a:r>
            <a:rPr lang="en-US" sz="1400"/>
            <a:t>Histograms</a:t>
          </a:r>
          <a:r>
            <a:rPr lang="en-US" sz="1400" baseline="0"/>
            <a:t> were constructed for each order type to display counts of days that fell within the 8 bins. A 100% stacked column chart is included.</a:t>
          </a:r>
        </a:p>
        <a:p>
          <a:endParaRPr lang="en-US" sz="1400" baseline="0"/>
        </a:p>
        <a:p>
          <a:r>
            <a:rPr lang="en-US" sz="1400" baseline="0"/>
            <a:t>The lack of any pattern between days indicates customer choice is highly random.</a:t>
          </a:r>
          <a:endParaRPr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738187</xdr:colOff>
      <xdr:row>8</xdr:row>
      <xdr:rowOff>100012</xdr:rowOff>
    </xdr:from>
    <xdr:to>
      <xdr:col>11</xdr:col>
      <xdr:colOff>328612</xdr:colOff>
      <xdr:row>22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C36753-8FB9-4CE0-9D71-34891DA97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5462" y="1624012"/>
              <a:ext cx="3390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704850</xdr:colOff>
      <xdr:row>24</xdr:row>
      <xdr:rowOff>14287</xdr:rowOff>
    </xdr:from>
    <xdr:to>
      <xdr:col>11</xdr:col>
      <xdr:colOff>295275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9A0C8D-2BC7-476E-A519-A6A3CBBA7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4586287"/>
              <a:ext cx="3390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714375</xdr:colOff>
      <xdr:row>39</xdr:row>
      <xdr:rowOff>109537</xdr:rowOff>
    </xdr:from>
    <xdr:to>
      <xdr:col>11</xdr:col>
      <xdr:colOff>304800</xdr:colOff>
      <xdr:row>53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B908B5-14B2-4E6D-B292-FD32669FB4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7539037"/>
              <a:ext cx="3390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723900</xdr:colOff>
      <xdr:row>54</xdr:row>
      <xdr:rowOff>185737</xdr:rowOff>
    </xdr:from>
    <xdr:to>
      <xdr:col>11</xdr:col>
      <xdr:colOff>314325</xdr:colOff>
      <xdr:row>69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2DDEB9-315F-476E-98EF-E2DB5CB342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1175" y="10472737"/>
              <a:ext cx="3390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704850</xdr:colOff>
      <xdr:row>70</xdr:row>
      <xdr:rowOff>61912</xdr:rowOff>
    </xdr:from>
    <xdr:to>
      <xdr:col>11</xdr:col>
      <xdr:colOff>295275</xdr:colOff>
      <xdr:row>84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63BFE2-7323-496F-BBDB-AB23F6E0F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13396912"/>
              <a:ext cx="3390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314325</xdr:colOff>
      <xdr:row>1</xdr:row>
      <xdr:rowOff>19049</xdr:rowOff>
    </xdr:from>
    <xdr:to>
      <xdr:col>19</xdr:col>
      <xdr:colOff>190500</xdr:colOff>
      <xdr:row>14</xdr:row>
      <xdr:rowOff>142874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BB8A36-69B6-4C31-9386-509B6391947D}"/>
            </a:ext>
          </a:extLst>
        </xdr:cNvPr>
        <xdr:cNvSpPr txBox="1"/>
      </xdr:nvSpPr>
      <xdr:spPr>
        <a:xfrm>
          <a:off x="9667875" y="209549"/>
          <a:ext cx="4143375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Using the data</a:t>
          </a:r>
          <a:r>
            <a:rPr lang="en-US" sz="1400" baseline="0"/>
            <a:t> from sheet "Order Data Sorted", the far left table is truncated of false results.</a:t>
          </a:r>
        </a:p>
        <a:p>
          <a:endParaRPr lang="en-US" sz="1400" baseline="0"/>
        </a:p>
        <a:p>
          <a:r>
            <a:rPr lang="en-US" sz="1400" baseline="0"/>
            <a:t>Table 4 is summary statistics of the 5 columns.</a:t>
          </a:r>
        </a:p>
        <a:p>
          <a:endParaRPr lang="en-US" sz="1400" baseline="0"/>
        </a:p>
        <a:p>
          <a:r>
            <a:rPr lang="en-US" sz="1400" baseline="0"/>
            <a:t>Histograms are below visualizing moderately strong uniform distribution in each order type.</a:t>
          </a:r>
        </a:p>
        <a:p>
          <a:endParaRPr lang="en-US" sz="1400" baseline="0"/>
        </a:p>
        <a:p>
          <a:r>
            <a:rPr lang="en-US" sz="1400" baseline="0"/>
            <a:t>As such order duration will be modeled by random values between the min and max for the corresponding order types.</a:t>
          </a:r>
        </a:p>
        <a:p>
          <a:endParaRPr lang="en-US" sz="14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180975</xdr:rowOff>
    </xdr:from>
    <xdr:to>
      <xdr:col>20</xdr:col>
      <xdr:colOff>542925</xdr:colOff>
      <xdr:row>13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0CAC0F-DA1A-4B2C-879D-83923DF2EA33}"/>
            </a:ext>
          </a:extLst>
        </xdr:cNvPr>
        <xdr:cNvSpPr txBox="1"/>
      </xdr:nvSpPr>
      <xdr:spPr>
        <a:xfrm>
          <a:off x="10877550" y="180975"/>
          <a:ext cx="419100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This sheet is</a:t>
          </a:r>
          <a:r>
            <a:rPr lang="en-US" sz="1400" baseline="0"/>
            <a:t> a compilation of order types.</a:t>
          </a:r>
        </a:p>
        <a:p>
          <a:endParaRPr lang="en-US" sz="1400" baseline="0"/>
        </a:p>
        <a:p>
          <a:r>
            <a:rPr lang="en-US" sz="1400"/>
            <a:t>First: On</a:t>
          </a:r>
          <a:r>
            <a:rPr lang="en-US" sz="1400" baseline="0"/>
            <a:t> the far left, each column of order types and the corresponding order duration are stacked for each day. Order does not matter.</a:t>
          </a:r>
        </a:p>
        <a:p>
          <a:endParaRPr lang="en-US" sz="1400" baseline="0"/>
        </a:p>
        <a:p>
          <a:r>
            <a:rPr lang="en-US" sz="1400" baseline="0"/>
            <a:t>Second: Each entry in the first step is then sorted and outputs the corresponding order duration in the appropriate column based order type.</a:t>
          </a:r>
          <a:endParaRPr lang="en-US" sz="14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9525</xdr:rowOff>
    </xdr:from>
    <xdr:to>
      <xdr:col>12</xdr:col>
      <xdr:colOff>552450</xdr:colOff>
      <xdr:row>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4F238-EEAB-4A05-B3FC-35D4B05ED6BA}"/>
            </a:ext>
          </a:extLst>
        </xdr:cNvPr>
        <xdr:cNvSpPr txBox="1"/>
      </xdr:nvSpPr>
      <xdr:spPr>
        <a:xfrm>
          <a:off x="8239125" y="209550"/>
          <a:ext cx="253365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menu has been converted into this table manually. Human errors is always a possibility.</a:t>
          </a:r>
        </a:p>
        <a:p>
          <a:endParaRPr lang="en-US" sz="1100" baseline="0"/>
        </a:p>
        <a:p>
          <a:r>
            <a:rPr lang="en-US" sz="1100"/>
            <a:t>The</a:t>
          </a:r>
          <a:r>
            <a:rPr lang="en-US" sz="1100" baseline="0"/>
            <a:t> results found here are simple averages. They can work with order data to determine what kind of orders are likely and calculate a estimated loss should a balk happen.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0</xdr:rowOff>
    </xdr:from>
    <xdr:to>
      <xdr:col>13</xdr:col>
      <xdr:colOff>495300</xdr:colOff>
      <xdr:row>3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2E593B-9C60-4028-B55A-F9E63F99FC82}"/>
                </a:ext>
              </a:extLst>
            </xdr:cNvPr>
            <xdr:cNvSpPr txBox="1"/>
          </xdr:nvSpPr>
          <xdr:spPr>
            <a:xfrm>
              <a:off x="7077075" y="0"/>
              <a:ext cx="5276850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/>
                <a:t>The first table compiles the average interarrival times.</a:t>
              </a:r>
            </a:p>
            <a:p>
              <a:r>
                <a:rPr lang="en-US" sz="1600"/>
                <a:t>The inverse is</a:t>
              </a:r>
              <a:r>
                <a:rPr lang="en-US" sz="1600" baseline="0"/>
                <a:t> used to determine an estimate of </a:t>
              </a:r>
              <a14:m>
                <m:oMath xmlns:m="http://schemas.openxmlformats.org/officeDocument/2006/math">
                  <m:r>
                    <a:rPr lang="en-US" sz="1600" b="0" i="1" baseline="0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600"/>
                <a:t> in Table</a:t>
              </a:r>
              <a:r>
                <a:rPr lang="en-US" sz="1600" baseline="0"/>
                <a:t> 2 column 2</a:t>
              </a:r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2E593B-9C60-4028-B55A-F9E63F99FC82}"/>
                </a:ext>
              </a:extLst>
            </xdr:cNvPr>
            <xdr:cNvSpPr txBox="1"/>
          </xdr:nvSpPr>
          <xdr:spPr>
            <a:xfrm>
              <a:off x="7077075" y="0"/>
              <a:ext cx="5276850" cy="714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/>
                <a:t>The first table compiles the average interarrival times.</a:t>
              </a:r>
            </a:p>
            <a:p>
              <a:r>
                <a:rPr lang="en-US" sz="1600"/>
                <a:t>The inverse is</a:t>
              </a:r>
              <a:r>
                <a:rPr lang="en-US" sz="1600" baseline="0"/>
                <a:t> used to determine an estimate of </a:t>
              </a:r>
              <a:r>
                <a:rPr lang="en-US" sz="1600" b="0" i="0" baseline="0">
                  <a:latin typeface="Cambria Math" panose="02040503050406030204" pitchFamily="18" charset="0"/>
                </a:rPr>
                <a:t>𝜆</a:t>
              </a:r>
              <a:r>
                <a:rPr lang="en-US" sz="1600"/>
                <a:t> in Table</a:t>
              </a:r>
              <a:r>
                <a:rPr lang="en-US" sz="1600" baseline="0"/>
                <a:t> 2 column 2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6</xdr:col>
      <xdr:colOff>114300</xdr:colOff>
      <xdr:row>9</xdr:row>
      <xdr:rowOff>28575</xdr:rowOff>
    </xdr:from>
    <xdr:to>
      <xdr:col>8</xdr:col>
      <xdr:colOff>323850</xdr:colOff>
      <xdr:row>23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CE29E2-25BA-498B-A5BD-7432BCAAEF72}"/>
                </a:ext>
              </a:extLst>
            </xdr:cNvPr>
            <xdr:cNvSpPr txBox="1"/>
          </xdr:nvSpPr>
          <xdr:spPr>
            <a:xfrm>
              <a:off x="6781800" y="2228850"/>
              <a:ext cx="2171700" cy="2933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The left table contains counts of the number of customers in each time period.</a:t>
              </a:r>
            </a:p>
            <a:p>
              <a:endParaRPr lang="en-US" sz="1400"/>
            </a:p>
            <a:p>
              <a:r>
                <a:rPr lang="en-US" sz="1400"/>
                <a:t>This is used in the table below to determine</a:t>
              </a:r>
              <a:r>
                <a:rPr lang="en-US" sz="1400" baseline="0"/>
                <a:t> the observed</a:t>
              </a:r>
              <a:r>
                <a:rPr lang="en-US" sz="1400"/>
                <a:t>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400"/>
                <a:t> per half hour,</a:t>
              </a:r>
              <a:r>
                <a:rPr lang="en-US" sz="1400" baseline="0"/>
                <a:t> then scaled from half hour intervals to 1 minute intervals.</a:t>
              </a:r>
              <a:endParaRPr lang="en-US" sz="1400"/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CE29E2-25BA-498B-A5BD-7432BCAAEF72}"/>
                </a:ext>
              </a:extLst>
            </xdr:cNvPr>
            <xdr:cNvSpPr txBox="1"/>
          </xdr:nvSpPr>
          <xdr:spPr>
            <a:xfrm>
              <a:off x="6781800" y="2228850"/>
              <a:ext cx="2171700" cy="2933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The left table contains counts of the number of customers in each time period.</a:t>
              </a:r>
            </a:p>
            <a:p>
              <a:endParaRPr lang="en-US" sz="1400"/>
            </a:p>
            <a:p>
              <a:r>
                <a:rPr lang="en-US" sz="1400"/>
                <a:t>This is used in the table below to determine</a:t>
              </a:r>
              <a:r>
                <a:rPr lang="en-US" sz="1400" baseline="0"/>
                <a:t> the observed</a:t>
              </a:r>
              <a:r>
                <a:rPr lang="en-US" sz="1400"/>
                <a:t> </a:t>
              </a:r>
              <a:r>
                <a:rPr lang="en-US" sz="1400" b="0" i="0">
                  <a:latin typeface="Cambria Math" panose="02040503050406030204" pitchFamily="18" charset="0"/>
                </a:rPr>
                <a:t>𝜆</a:t>
              </a:r>
              <a:r>
                <a:rPr lang="en-US" sz="1400"/>
                <a:t> per half hour,</a:t>
              </a:r>
              <a:r>
                <a:rPr lang="en-US" sz="1400" baseline="0"/>
                <a:t> then scaled from half hour intervals to 1 minute intervals.</a:t>
              </a:r>
              <a:endParaRPr lang="en-US" sz="1400"/>
            </a:p>
            <a:p>
              <a:endParaRPr lang="en-US" sz="1400"/>
            </a:p>
          </xdr:txBody>
        </xdr:sp>
      </mc:Fallback>
    </mc:AlternateContent>
    <xdr:clientData/>
  </xdr:twoCellAnchor>
  <xdr:twoCellAnchor>
    <xdr:from>
      <xdr:col>11</xdr:col>
      <xdr:colOff>581025</xdr:colOff>
      <xdr:row>15</xdr:row>
      <xdr:rowOff>28575</xdr:rowOff>
    </xdr:from>
    <xdr:to>
      <xdr:col>15</xdr:col>
      <xdr:colOff>438150</xdr:colOff>
      <xdr:row>26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FAA0C8-F244-41D7-B9DB-3129C8DCFCDB}"/>
                </a:ext>
              </a:extLst>
            </xdr:cNvPr>
            <xdr:cNvSpPr txBox="1"/>
          </xdr:nvSpPr>
          <xdr:spPr>
            <a:xfrm>
              <a:off x="11029950" y="3429000"/>
              <a:ext cx="2295525" cy="2181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Table 2</a:t>
              </a:r>
              <a:r>
                <a:rPr lang="en-US" sz="1400" baseline="0"/>
                <a:t> is a comparison of the estimated and determined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𝜆</m:t>
                  </m:r>
                </m:oMath>
              </a14:m>
              <a:r>
                <a:rPr lang="en-US" sz="1400"/>
                <a:t> values.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7FAA0C8-F244-41D7-B9DB-3129C8DCFCDB}"/>
                </a:ext>
              </a:extLst>
            </xdr:cNvPr>
            <xdr:cNvSpPr txBox="1"/>
          </xdr:nvSpPr>
          <xdr:spPr>
            <a:xfrm>
              <a:off x="11029950" y="3429000"/>
              <a:ext cx="2295525" cy="21812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Table 2</a:t>
              </a:r>
              <a:r>
                <a:rPr lang="en-US" sz="1400" baseline="0"/>
                <a:t> is a comparison of the estimated and determined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𝜆</a:t>
              </a:r>
              <a:r>
                <a:rPr lang="en-US" sz="1400"/>
                <a:t> values.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66675</xdr:rowOff>
    </xdr:from>
    <xdr:to>
      <xdr:col>13</xdr:col>
      <xdr:colOff>42862</xdr:colOff>
      <xdr:row>17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79866A-55B4-402C-BF5E-5ADB938F69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7737" y="666750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276225</xdr:colOff>
      <xdr:row>3</xdr:row>
      <xdr:rowOff>85725</xdr:rowOff>
    </xdr:from>
    <xdr:to>
      <xdr:col>20</xdr:col>
      <xdr:colOff>47625</xdr:colOff>
      <xdr:row>17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744BFC-A193-4F8B-8F5A-DF16EBDD4F30}"/>
                </a:ext>
                <a:ext uri="{147F2762-F138-4A5C-976F-8EAC2B608ADB}">
                  <a16:predDERef xmlns:a16="http://schemas.microsoft.com/office/drawing/2014/main" pred="{FD6AEFE6-27A7-4426-BBB2-3385D8F86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6425" y="685800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276225</xdr:colOff>
      <xdr:row>18</xdr:row>
      <xdr:rowOff>0</xdr:rowOff>
    </xdr:from>
    <xdr:to>
      <xdr:col>13</xdr:col>
      <xdr:colOff>47625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A6915D-37AA-4BC5-B3B9-91C066F535F4}"/>
                </a:ext>
                <a:ext uri="{147F2762-F138-4A5C-976F-8EAC2B608ADB}">
                  <a16:predDERef xmlns:a16="http://schemas.microsoft.com/office/drawing/2014/main" pred="{68E10AB6-DF5F-48E4-9461-BE3B2A70E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0" y="3600450"/>
              <a:ext cx="4505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299357</xdr:colOff>
      <xdr:row>1</xdr:row>
      <xdr:rowOff>34471</xdr:rowOff>
    </xdr:from>
    <xdr:to>
      <xdr:col>13</xdr:col>
      <xdr:colOff>172357</xdr:colOff>
      <xdr:row>14</xdr:row>
      <xdr:rowOff>183242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E46D78-0702-4B0E-AE26-2B07F2212C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2807" y="234496"/>
              <a:ext cx="4606925" cy="2749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15</xdr:row>
      <xdr:rowOff>70757</xdr:rowOff>
    </xdr:from>
    <xdr:to>
      <xdr:col>13</xdr:col>
      <xdr:colOff>176893</xdr:colOff>
      <xdr:row>29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000BC5-8C4B-4A66-90A0-565252C98E33}"/>
                </a:ext>
                <a:ext uri="{147F2762-F138-4A5C-976F-8EAC2B608ADB}">
                  <a16:predDERef xmlns:a16="http://schemas.microsoft.com/office/drawing/2014/main" pred="{18230128-842F-F04D-9A29-9E6D663AC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3071132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29</xdr:row>
      <xdr:rowOff>88901</xdr:rowOff>
    </xdr:from>
    <xdr:to>
      <xdr:col>13</xdr:col>
      <xdr:colOff>176893</xdr:colOff>
      <xdr:row>43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9657EEC-45F7-4992-B8B6-70093F12D2EC}"/>
                </a:ext>
                <a:ext uri="{147F2762-F138-4A5C-976F-8EAC2B608ADB}">
                  <a16:predDERef xmlns:a16="http://schemas.microsoft.com/office/drawing/2014/main" pred="{7C3CCF56-5C05-8847-8A9F-9C82FD0F7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5889626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299357</xdr:colOff>
      <xdr:row>1</xdr:row>
      <xdr:rowOff>34471</xdr:rowOff>
    </xdr:from>
    <xdr:to>
      <xdr:col>13</xdr:col>
      <xdr:colOff>172357</xdr:colOff>
      <xdr:row>14</xdr:row>
      <xdr:rowOff>183242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1538D6-6CA4-4B9A-BDE2-A98591287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2807" y="234496"/>
              <a:ext cx="4606925" cy="2749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15</xdr:row>
      <xdr:rowOff>70757</xdr:rowOff>
    </xdr:from>
    <xdr:to>
      <xdr:col>13</xdr:col>
      <xdr:colOff>176893</xdr:colOff>
      <xdr:row>29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9871EA-D139-4FBA-BF30-E448E884A249}"/>
                </a:ext>
                <a:ext uri="{147F2762-F138-4A5C-976F-8EAC2B608ADB}">
                  <a16:predDERef xmlns:a16="http://schemas.microsoft.com/office/drawing/2014/main" pred="{45C7B72B-045C-BD4C-8FDB-AA473CCC3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3071132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29</xdr:row>
      <xdr:rowOff>88901</xdr:rowOff>
    </xdr:from>
    <xdr:to>
      <xdr:col>13</xdr:col>
      <xdr:colOff>176893</xdr:colOff>
      <xdr:row>43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63EE427-0107-4E95-AF49-8C92D7A592A3}"/>
                </a:ext>
                <a:ext uri="{147F2762-F138-4A5C-976F-8EAC2B608ADB}">
                  <a16:predDERef xmlns:a16="http://schemas.microsoft.com/office/drawing/2014/main" pred="{5A510620-F678-3F40-92A8-7A0E998C0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5889626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303893</xdr:colOff>
      <xdr:row>15</xdr:row>
      <xdr:rowOff>70757</xdr:rowOff>
    </xdr:from>
    <xdr:to>
      <xdr:col>13</xdr:col>
      <xdr:colOff>176893</xdr:colOff>
      <xdr:row>29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FD3D44-E3E4-482E-AB38-DFA05F361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3071132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29</xdr:row>
      <xdr:rowOff>88901</xdr:rowOff>
    </xdr:from>
    <xdr:to>
      <xdr:col>13</xdr:col>
      <xdr:colOff>176893</xdr:colOff>
      <xdr:row>43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DB78BB-301F-4852-8FE2-2A2336A914D3}"/>
                </a:ext>
                <a:ext uri="{147F2762-F138-4A5C-976F-8EAC2B608ADB}">
                  <a16:predDERef xmlns:a16="http://schemas.microsoft.com/office/drawing/2014/main" pred="{AB37D508-0CD9-8A45-8DC0-B01C433990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5889626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1</xdr:row>
      <xdr:rowOff>0</xdr:rowOff>
    </xdr:from>
    <xdr:to>
      <xdr:col>13</xdr:col>
      <xdr:colOff>104775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534CEF-1530-4551-ABBC-7BCE3A15660B}"/>
                </a:ext>
                <a:ext uri="{147F2762-F138-4A5C-976F-8EAC2B608ADB}">
                  <a16:predDERef xmlns:a16="http://schemas.microsoft.com/office/drawing/2014/main" pred="{09A15874-BC6F-DF4D-8F5F-465DE549C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299357</xdr:colOff>
      <xdr:row>1</xdr:row>
      <xdr:rowOff>34471</xdr:rowOff>
    </xdr:from>
    <xdr:to>
      <xdr:col>13</xdr:col>
      <xdr:colOff>172357</xdr:colOff>
      <xdr:row>14</xdr:row>
      <xdr:rowOff>183242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BA3F91-B090-40E1-AA4E-1305F6503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2807" y="234496"/>
              <a:ext cx="4606925" cy="27490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15</xdr:row>
      <xdr:rowOff>70757</xdr:rowOff>
    </xdr:from>
    <xdr:to>
      <xdr:col>13</xdr:col>
      <xdr:colOff>176893</xdr:colOff>
      <xdr:row>29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D0156A6-3F5F-4062-8F1E-A5A93FA3F29C}"/>
                </a:ext>
                <a:ext uri="{147F2762-F138-4A5C-976F-8EAC2B608ADB}">
                  <a16:predDERef xmlns:a16="http://schemas.microsoft.com/office/drawing/2014/main" pred="{FA3F713B-AAF5-E842-974B-0D44F099D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3071132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303893</xdr:colOff>
      <xdr:row>29</xdr:row>
      <xdr:rowOff>88901</xdr:rowOff>
    </xdr:from>
    <xdr:to>
      <xdr:col>13</xdr:col>
      <xdr:colOff>176893</xdr:colOff>
      <xdr:row>43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72D2AFA-1DD2-44C2-A5D8-F21440ABCCE6}"/>
                </a:ext>
                <a:ext uri="{147F2762-F138-4A5C-976F-8EAC2B608ADB}">
                  <a16:predDERef xmlns:a16="http://schemas.microsoft.com/office/drawing/2014/main" pred="{F5B3019E-B05E-B349-A8E3-E5E048FF9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7343" y="5889626"/>
              <a:ext cx="4606925" cy="274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681036</xdr:colOff>
      <xdr:row>0</xdr:row>
      <xdr:rowOff>190500</xdr:rowOff>
    </xdr:from>
    <xdr:to>
      <xdr:col>17</xdr:col>
      <xdr:colOff>647699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2C61F-A972-4BBC-9011-44CA0217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22</xdr:row>
      <xdr:rowOff>104774</xdr:rowOff>
    </xdr:from>
    <xdr:to>
      <xdr:col>17</xdr:col>
      <xdr:colOff>361950</xdr:colOff>
      <xdr:row>33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E45923-93AD-488A-A980-AD7F1B040D00}"/>
            </a:ext>
          </a:extLst>
        </xdr:cNvPr>
        <xdr:cNvSpPr txBox="1"/>
      </xdr:nvSpPr>
      <xdr:spPr>
        <a:xfrm>
          <a:off x="6505575" y="4505324"/>
          <a:ext cx="5534025" cy="2143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table is from the "Party</a:t>
          </a:r>
          <a:r>
            <a:rPr lang="en-US" sz="1400" baseline="0"/>
            <a:t> Size - </a:t>
          </a:r>
          <a:r>
            <a:rPr lang="en-US" sz="1400"/>
            <a:t>All Days" sheet,</a:t>
          </a:r>
          <a:r>
            <a:rPr lang="en-US" sz="1400" baseline="0"/>
            <a:t> organized using a pivot chart. Included are the accompanying averages which coincide with previously found data.</a:t>
          </a:r>
        </a:p>
        <a:p>
          <a:endParaRPr lang="en-US" sz="1400" baseline="0"/>
        </a:p>
        <a:p>
          <a:r>
            <a:rPr lang="en-US" sz="1400" baseline="0"/>
            <a:t>The results are visualized above. As we can see, party size 1 and 2 have great variability. For model simplicity, each line could be argued to be uniform. As such we will use a discrete random distribution utilizing the averages as weights.</a:t>
          </a:r>
          <a:endParaRPr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363682</xdr:colOff>
      <xdr:row>15</xdr:row>
      <xdr:rowOff>91785</xdr:rowOff>
    </xdr:from>
    <xdr:to>
      <xdr:col>30</xdr:col>
      <xdr:colOff>432955</xdr:colOff>
      <xdr:row>28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C732D1-FE22-4AD0-BA2F-ED6BCCBF29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2957" y="3092160"/>
              <a:ext cx="4231698" cy="2641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1246909</xdr:colOff>
      <xdr:row>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744CD2F-F9B3-4E6E-8C07-878AFF942521}"/>
            </a:ext>
          </a:extLst>
        </xdr:cNvPr>
        <xdr:cNvSpPr txBox="1"/>
      </xdr:nvSpPr>
      <xdr:spPr>
        <a:xfrm>
          <a:off x="0" y="0"/>
          <a:ext cx="599035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This is all the data of the days compiled in chronological order.</a:t>
          </a:r>
          <a:r>
            <a:rPr lang="en-US" sz="1400" baseline="0"/>
            <a:t> There is a new column to indicate which day to be able to distinguish between days.</a:t>
          </a:r>
        </a:p>
        <a:p>
          <a:r>
            <a:rPr lang="en-US" sz="1400" baseline="0"/>
            <a:t>Far to the right is some more work.</a:t>
          </a:r>
          <a:endParaRPr lang="en-US" sz="1400"/>
        </a:p>
      </xdr:txBody>
    </xdr:sp>
    <xdr:clientData/>
  </xdr:twoCellAnchor>
  <xdr:twoCellAnchor>
    <xdr:from>
      <xdr:col>31</xdr:col>
      <xdr:colOff>676646</xdr:colOff>
      <xdr:row>7</xdr:row>
      <xdr:rowOff>149678</xdr:rowOff>
    </xdr:from>
    <xdr:to>
      <xdr:col>36</xdr:col>
      <xdr:colOff>243691</xdr:colOff>
      <xdr:row>28</xdr:row>
      <xdr:rowOff>204105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0AD8EF-865F-47F1-BD76-742FE1916FE6}"/>
            </a:ext>
          </a:extLst>
        </xdr:cNvPr>
        <xdr:cNvSpPr txBox="1"/>
      </xdr:nvSpPr>
      <xdr:spPr>
        <a:xfrm>
          <a:off x="22665789" y="1578428"/>
          <a:ext cx="3703616" cy="43406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first</a:t>
          </a:r>
          <a:r>
            <a:rPr lang="en-US" sz="1400" baseline="0"/>
            <a:t> table is simply counting how many parties were of what size and calculating percentages.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r>
            <a:rPr lang="en-US" sz="1400" baseline="0"/>
            <a:t>Here's a graph visualizing it. Note numerical order with the exception of 1 and 2 being reversed. This is indicative of a poisson distribution.</a:t>
          </a:r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endParaRPr lang="en-US" sz="1400" baseline="0"/>
        </a:p>
        <a:p>
          <a:r>
            <a:rPr lang="en-US" sz="1400" baseline="0"/>
            <a:t>The table below is a more rigorous dive into the distribution of party size. Which is utilized on the prior sheet "Party Size by Day".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nscu.sharepoint.com/teams/METRO-Math430Spring2022-Team-TeamCMT/Shared%20Documents/Team%20CMT/Interarrival%20Ti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nscu.sharepoint.com/teams/METRO-Math430Spring2022-Team-TeamCMT/Shared%20Documents/Team%20CMT/Swede%20Hollow%20-%20Party%20Size%20&amp;%20Price%20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ed"/>
      <sheetName val="Monday Arrivals"/>
      <sheetName val="Monday 1.10.22"/>
      <sheetName val="Monday 1.17.22"/>
      <sheetName val="Monday 1.24.22"/>
      <sheetName val="Tuesday Arrivals"/>
      <sheetName val="Tuesday 1.11.22"/>
      <sheetName val="Tuesday 1.18.22"/>
      <sheetName val="Tuesday 1.25.22"/>
      <sheetName val="Wednesday Arrivals"/>
      <sheetName val="Wednesday 1.12.22"/>
      <sheetName val="Wednesday 1.19.22"/>
      <sheetName val="Wednesday 1.26.22"/>
      <sheetName val="Thursday Arrivals"/>
      <sheetName val="Thursday 1.13.22"/>
      <sheetName val="Thursday 1.20.22"/>
      <sheetName val="Thursday 1.27.22"/>
      <sheetName val="Friday Arrivals"/>
      <sheetName val="Friday 1.14.22"/>
      <sheetName val="Friday 1.21.22"/>
      <sheetName val="Friday 1.28.22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>
            <v>0</v>
          </cell>
        </row>
        <row r="6">
          <cell r="B6">
            <v>0.65</v>
          </cell>
        </row>
        <row r="7">
          <cell r="B7">
            <v>5.86</v>
          </cell>
        </row>
        <row r="8">
          <cell r="B8">
            <v>17.850000000000001</v>
          </cell>
        </row>
        <row r="9">
          <cell r="B9">
            <v>19.96</v>
          </cell>
        </row>
        <row r="10">
          <cell r="B10">
            <v>29.770000000000003</v>
          </cell>
        </row>
        <row r="11">
          <cell r="B11">
            <v>35.300000000000004</v>
          </cell>
        </row>
        <row r="12">
          <cell r="B12">
            <v>39.03</v>
          </cell>
        </row>
        <row r="13">
          <cell r="B13">
            <v>53.8</v>
          </cell>
        </row>
        <row r="14">
          <cell r="B14">
            <v>62.099999999999994</v>
          </cell>
        </row>
        <row r="15">
          <cell r="B15">
            <v>63.789999999999992</v>
          </cell>
        </row>
        <row r="16">
          <cell r="B16">
            <v>68.819999999999993</v>
          </cell>
        </row>
        <row r="17">
          <cell r="B17">
            <v>73.099999999999994</v>
          </cell>
        </row>
        <row r="18">
          <cell r="B18">
            <v>77.8</v>
          </cell>
        </row>
        <row r="19">
          <cell r="B19">
            <v>79.599999999999994</v>
          </cell>
        </row>
        <row r="20">
          <cell r="B20">
            <v>86.47</v>
          </cell>
        </row>
        <row r="21">
          <cell r="B21">
            <v>87.8</v>
          </cell>
        </row>
        <row r="22">
          <cell r="B22">
            <v>89.99</v>
          </cell>
        </row>
        <row r="23">
          <cell r="B23">
            <v>90.02</v>
          </cell>
        </row>
        <row r="24">
          <cell r="B24">
            <v>90.25</v>
          </cell>
        </row>
        <row r="25">
          <cell r="B25">
            <v>94.62</v>
          </cell>
        </row>
        <row r="26">
          <cell r="B26">
            <v>97.89</v>
          </cell>
        </row>
        <row r="27">
          <cell r="B27">
            <v>103.6</v>
          </cell>
        </row>
        <row r="28">
          <cell r="B28">
            <v>116.56</v>
          </cell>
        </row>
        <row r="29">
          <cell r="B29">
            <v>128.53</v>
          </cell>
        </row>
        <row r="30">
          <cell r="B30">
            <v>131.07</v>
          </cell>
        </row>
        <row r="31">
          <cell r="B31">
            <v>134.82999999999998</v>
          </cell>
        </row>
        <row r="32">
          <cell r="B32">
            <v>137.22999999999999</v>
          </cell>
        </row>
        <row r="33">
          <cell r="B33">
            <v>137.76</v>
          </cell>
        </row>
        <row r="34">
          <cell r="B34">
            <v>146.38</v>
          </cell>
        </row>
        <row r="35">
          <cell r="B35">
            <v>149.26</v>
          </cell>
        </row>
        <row r="36">
          <cell r="B36">
            <v>149.72</v>
          </cell>
        </row>
      </sheetData>
      <sheetData sheetId="7">
        <row r="5">
          <cell r="B5">
            <v>0</v>
          </cell>
        </row>
        <row r="6">
          <cell r="B6">
            <v>0.09</v>
          </cell>
        </row>
        <row r="7">
          <cell r="B7">
            <v>0.72</v>
          </cell>
        </row>
        <row r="8">
          <cell r="B8">
            <v>12.64</v>
          </cell>
        </row>
        <row r="9">
          <cell r="B9">
            <v>15.55</v>
          </cell>
        </row>
        <row r="10">
          <cell r="B10">
            <v>21.87</v>
          </cell>
        </row>
        <row r="11">
          <cell r="B11">
            <v>22.41</v>
          </cell>
        </row>
        <row r="12">
          <cell r="B12">
            <v>27.59</v>
          </cell>
        </row>
        <row r="13">
          <cell r="B13">
            <v>27.9</v>
          </cell>
        </row>
        <row r="14">
          <cell r="B14">
            <v>30.36</v>
          </cell>
        </row>
        <row r="15">
          <cell r="B15">
            <v>54.230000000000004</v>
          </cell>
        </row>
        <row r="16">
          <cell r="B16">
            <v>57.800000000000004</v>
          </cell>
        </row>
        <row r="17">
          <cell r="B17">
            <v>61.230000000000004</v>
          </cell>
        </row>
        <row r="18">
          <cell r="B18">
            <v>64.850000000000009</v>
          </cell>
        </row>
        <row r="19">
          <cell r="B19">
            <v>74.56</v>
          </cell>
        </row>
        <row r="20">
          <cell r="B20">
            <v>74.88</v>
          </cell>
        </row>
        <row r="21">
          <cell r="B21">
            <v>77.039999999999992</v>
          </cell>
        </row>
        <row r="22">
          <cell r="B22">
            <v>79.759999999999991</v>
          </cell>
        </row>
        <row r="23">
          <cell r="B23">
            <v>81.849999999999994</v>
          </cell>
        </row>
        <row r="24">
          <cell r="B24">
            <v>84.949999999999989</v>
          </cell>
        </row>
        <row r="25">
          <cell r="B25">
            <v>89.24</v>
          </cell>
        </row>
        <row r="26">
          <cell r="B26">
            <v>94.35</v>
          </cell>
        </row>
        <row r="27">
          <cell r="B27">
            <v>95.25</v>
          </cell>
        </row>
        <row r="28">
          <cell r="B28">
            <v>97.3</v>
          </cell>
        </row>
        <row r="29">
          <cell r="B29">
            <v>97.539999999999992</v>
          </cell>
        </row>
        <row r="30">
          <cell r="B30">
            <v>99.33</v>
          </cell>
        </row>
        <row r="31">
          <cell r="B31">
            <v>99.59</v>
          </cell>
        </row>
        <row r="32">
          <cell r="B32">
            <v>100.09</v>
          </cell>
        </row>
        <row r="33">
          <cell r="B33">
            <v>107.95</v>
          </cell>
        </row>
        <row r="34">
          <cell r="B34">
            <v>109.16</v>
          </cell>
        </row>
        <row r="35">
          <cell r="B35">
            <v>110.99</v>
          </cell>
        </row>
        <row r="36">
          <cell r="B36">
            <v>114.28999999999999</v>
          </cell>
        </row>
        <row r="37">
          <cell r="B37">
            <v>117.67999999999999</v>
          </cell>
        </row>
        <row r="38">
          <cell r="B38">
            <v>118.35</v>
          </cell>
        </row>
        <row r="39">
          <cell r="B39">
            <v>122.00999999999999</v>
          </cell>
        </row>
        <row r="40">
          <cell r="B40">
            <v>125.07999999999998</v>
          </cell>
        </row>
        <row r="41">
          <cell r="B41">
            <v>129.23999999999998</v>
          </cell>
        </row>
        <row r="42">
          <cell r="B42">
            <v>133.01</v>
          </cell>
        </row>
        <row r="43">
          <cell r="B43">
            <v>135.23999999999998</v>
          </cell>
        </row>
        <row r="44">
          <cell r="B44">
            <v>138.20999999999998</v>
          </cell>
        </row>
        <row r="45">
          <cell r="B45">
            <v>142.94999999999999</v>
          </cell>
        </row>
        <row r="46">
          <cell r="B46">
            <v>146.06</v>
          </cell>
        </row>
        <row r="47">
          <cell r="B47">
            <v>146.19999999999999</v>
          </cell>
        </row>
        <row r="48">
          <cell r="B48">
            <v>149.22999999999999</v>
          </cell>
        </row>
      </sheetData>
      <sheetData sheetId="8">
        <row r="5">
          <cell r="B5">
            <v>0</v>
          </cell>
        </row>
        <row r="6">
          <cell r="B6">
            <v>3.3</v>
          </cell>
        </row>
        <row r="7">
          <cell r="B7">
            <v>6.57</v>
          </cell>
        </row>
        <row r="8">
          <cell r="B8">
            <v>15.93</v>
          </cell>
        </row>
        <row r="9">
          <cell r="B9">
            <v>20.5</v>
          </cell>
        </row>
        <row r="10">
          <cell r="B10">
            <v>21.49</v>
          </cell>
        </row>
        <row r="11">
          <cell r="B11">
            <v>22.759999999999998</v>
          </cell>
        </row>
        <row r="12">
          <cell r="B12">
            <v>23.599999999999998</v>
          </cell>
        </row>
        <row r="13">
          <cell r="B13">
            <v>29.08</v>
          </cell>
        </row>
        <row r="14">
          <cell r="B14">
            <v>30.25</v>
          </cell>
        </row>
        <row r="15">
          <cell r="B15">
            <v>34.119999999999997</v>
          </cell>
        </row>
        <row r="16">
          <cell r="B16">
            <v>38.209999999999994</v>
          </cell>
        </row>
        <row r="17">
          <cell r="B17">
            <v>50.279999999999994</v>
          </cell>
        </row>
        <row r="18">
          <cell r="B18">
            <v>54.849999999999994</v>
          </cell>
        </row>
        <row r="19">
          <cell r="B19">
            <v>57.109999999999992</v>
          </cell>
        </row>
        <row r="20">
          <cell r="B20">
            <v>71.86999999999999</v>
          </cell>
        </row>
        <row r="21">
          <cell r="B21">
            <v>72.739999999999995</v>
          </cell>
        </row>
        <row r="22">
          <cell r="B22">
            <v>75.72999999999999</v>
          </cell>
        </row>
        <row r="23">
          <cell r="B23">
            <v>76.049999999999983</v>
          </cell>
        </row>
        <row r="24">
          <cell r="B24">
            <v>78.179999999999978</v>
          </cell>
        </row>
        <row r="25">
          <cell r="B25">
            <v>81.529999999999973</v>
          </cell>
        </row>
        <row r="26">
          <cell r="B26">
            <v>82.749999999999972</v>
          </cell>
        </row>
        <row r="27">
          <cell r="B27">
            <v>90.359999999999971</v>
          </cell>
        </row>
        <row r="28">
          <cell r="B28">
            <v>93.739999999999966</v>
          </cell>
        </row>
        <row r="29">
          <cell r="B29">
            <v>97.07999999999997</v>
          </cell>
        </row>
        <row r="30">
          <cell r="B30">
            <v>99.459999999999965</v>
          </cell>
        </row>
        <row r="31">
          <cell r="B31">
            <v>107.88999999999996</v>
          </cell>
        </row>
        <row r="32">
          <cell r="B32">
            <v>112.96999999999996</v>
          </cell>
        </row>
        <row r="33">
          <cell r="B33">
            <v>116.52999999999996</v>
          </cell>
        </row>
        <row r="34">
          <cell r="B34">
            <v>117.22999999999996</v>
          </cell>
        </row>
        <row r="35">
          <cell r="B35">
            <v>120.66999999999996</v>
          </cell>
        </row>
        <row r="36">
          <cell r="B36">
            <v>122.73999999999995</v>
          </cell>
        </row>
        <row r="37">
          <cell r="B37">
            <v>123.27999999999996</v>
          </cell>
        </row>
        <row r="38">
          <cell r="B38">
            <v>138.86999999999995</v>
          </cell>
        </row>
        <row r="39">
          <cell r="B39">
            <v>139.09999999999994</v>
          </cell>
        </row>
        <row r="40">
          <cell r="B40">
            <v>141.48999999999992</v>
          </cell>
        </row>
        <row r="41">
          <cell r="B41">
            <v>149.18999999999991</v>
          </cell>
        </row>
      </sheetData>
      <sheetData sheetId="9">
        <row r="39">
          <cell r="D39">
            <v>4.5009090909090901</v>
          </cell>
        </row>
        <row r="46">
          <cell r="B46">
            <v>3.6834999999999996</v>
          </cell>
        </row>
        <row r="48">
          <cell r="B48">
            <v>3.5529365079365061</v>
          </cell>
        </row>
        <row r="59">
          <cell r="F59">
            <v>2.864150943396226</v>
          </cell>
        </row>
      </sheetData>
      <sheetData sheetId="10">
        <row r="5">
          <cell r="B5">
            <v>0</v>
          </cell>
        </row>
        <row r="6">
          <cell r="B6">
            <v>0.49</v>
          </cell>
        </row>
        <row r="7">
          <cell r="B7">
            <v>7.7</v>
          </cell>
        </row>
        <row r="8">
          <cell r="B8">
            <v>8.68</v>
          </cell>
        </row>
        <row r="9">
          <cell r="B9">
            <v>13.09</v>
          </cell>
        </row>
        <row r="10">
          <cell r="B10">
            <v>19.189999999999998</v>
          </cell>
        </row>
        <row r="11">
          <cell r="B11">
            <v>27.639999999999997</v>
          </cell>
        </row>
        <row r="12">
          <cell r="B12">
            <v>34.779999999999994</v>
          </cell>
        </row>
        <row r="13">
          <cell r="B13">
            <v>35.989999999999995</v>
          </cell>
        </row>
        <row r="14">
          <cell r="B14">
            <v>38.679999999999993</v>
          </cell>
        </row>
        <row r="15">
          <cell r="B15">
            <v>42.279999999999994</v>
          </cell>
        </row>
        <row r="16">
          <cell r="B16">
            <v>43.489999999999995</v>
          </cell>
        </row>
        <row r="17">
          <cell r="B17">
            <v>44.029999999999994</v>
          </cell>
        </row>
        <row r="18">
          <cell r="B18">
            <v>44.37</v>
          </cell>
        </row>
        <row r="19">
          <cell r="B19">
            <v>45.029999999999994</v>
          </cell>
        </row>
        <row r="20">
          <cell r="B20">
            <v>47.649999999999991</v>
          </cell>
        </row>
        <row r="21">
          <cell r="B21">
            <v>47.79999999999999</v>
          </cell>
        </row>
        <row r="22">
          <cell r="B22">
            <v>56.04999999999999</v>
          </cell>
        </row>
        <row r="23">
          <cell r="B23">
            <v>56.789999999999992</v>
          </cell>
        </row>
        <row r="24">
          <cell r="B24">
            <v>72.139999999999986</v>
          </cell>
        </row>
        <row r="25">
          <cell r="B25">
            <v>77.999999999999986</v>
          </cell>
        </row>
        <row r="26">
          <cell r="B26">
            <v>82.169999999999987</v>
          </cell>
        </row>
        <row r="27">
          <cell r="B27">
            <v>82.429999999999993</v>
          </cell>
        </row>
        <row r="28">
          <cell r="B28">
            <v>85.499999999999986</v>
          </cell>
        </row>
        <row r="29">
          <cell r="B29">
            <v>86.139999999999986</v>
          </cell>
        </row>
        <row r="30">
          <cell r="B30">
            <v>95.739999999999981</v>
          </cell>
        </row>
        <row r="31">
          <cell r="B31">
            <v>96.609999999999985</v>
          </cell>
        </row>
        <row r="32">
          <cell r="B32">
            <v>101.43999999999998</v>
          </cell>
        </row>
        <row r="33">
          <cell r="B33">
            <v>102.17999999999998</v>
          </cell>
        </row>
        <row r="34">
          <cell r="B34">
            <v>102.73999999999998</v>
          </cell>
        </row>
        <row r="35">
          <cell r="B35">
            <v>105.13999999999999</v>
          </cell>
        </row>
        <row r="36">
          <cell r="B36">
            <v>105.76999999999998</v>
          </cell>
        </row>
        <row r="37">
          <cell r="B37">
            <v>109.60999999999999</v>
          </cell>
        </row>
        <row r="38">
          <cell r="B38">
            <v>116.98999999999998</v>
          </cell>
        </row>
        <row r="39">
          <cell r="B39">
            <v>121.62999999999998</v>
          </cell>
        </row>
        <row r="40">
          <cell r="B40">
            <v>122.17999999999998</v>
          </cell>
        </row>
        <row r="41">
          <cell r="B41">
            <v>125.83999999999997</v>
          </cell>
        </row>
        <row r="42">
          <cell r="B42">
            <v>126.18999999999997</v>
          </cell>
        </row>
        <row r="43">
          <cell r="B43">
            <v>136.97999999999996</v>
          </cell>
        </row>
        <row r="44">
          <cell r="B44">
            <v>143.18999999999997</v>
          </cell>
        </row>
        <row r="45">
          <cell r="B45">
            <v>147.33999999999997</v>
          </cell>
        </row>
      </sheetData>
      <sheetData sheetId="11">
        <row r="5">
          <cell r="B5">
            <v>0</v>
          </cell>
        </row>
        <row r="6">
          <cell r="B6">
            <v>4.2699999999999996</v>
          </cell>
        </row>
        <row r="7">
          <cell r="B7">
            <v>5.76</v>
          </cell>
        </row>
        <row r="8">
          <cell r="B8">
            <v>24.229999999999997</v>
          </cell>
        </row>
        <row r="9">
          <cell r="B9">
            <v>28.339999999999996</v>
          </cell>
        </row>
        <row r="10">
          <cell r="B10">
            <v>34.799999999999997</v>
          </cell>
        </row>
        <row r="11">
          <cell r="B11">
            <v>39.699999999999996</v>
          </cell>
        </row>
        <row r="12">
          <cell r="B12">
            <v>48.639999999999993</v>
          </cell>
        </row>
        <row r="13">
          <cell r="B13">
            <v>52.149999999999991</v>
          </cell>
        </row>
        <row r="14">
          <cell r="B14">
            <v>52.449999999999989</v>
          </cell>
        </row>
        <row r="15">
          <cell r="B15">
            <v>66.089999999999989</v>
          </cell>
        </row>
        <row r="16">
          <cell r="B16">
            <v>75.599999999999994</v>
          </cell>
        </row>
        <row r="17">
          <cell r="B17">
            <v>76.419999999999987</v>
          </cell>
        </row>
        <row r="18">
          <cell r="B18">
            <v>76.779999999999987</v>
          </cell>
        </row>
        <row r="19">
          <cell r="B19">
            <v>80.709999999999994</v>
          </cell>
        </row>
        <row r="20">
          <cell r="B20">
            <v>81.789999999999992</v>
          </cell>
        </row>
        <row r="21">
          <cell r="B21">
            <v>84.089999999999989</v>
          </cell>
        </row>
        <row r="22">
          <cell r="B22">
            <v>84.609999999999985</v>
          </cell>
        </row>
        <row r="23">
          <cell r="B23">
            <v>89.429999999999978</v>
          </cell>
        </row>
        <row r="24">
          <cell r="B24">
            <v>89.559999999999974</v>
          </cell>
        </row>
        <row r="25">
          <cell r="B25">
            <v>92.629999999999967</v>
          </cell>
        </row>
        <row r="26">
          <cell r="B26">
            <v>97.909999999999968</v>
          </cell>
        </row>
        <row r="27">
          <cell r="B27">
            <v>118.05999999999997</v>
          </cell>
        </row>
        <row r="28">
          <cell r="B28">
            <v>122.23999999999998</v>
          </cell>
        </row>
        <row r="29">
          <cell r="B29">
            <v>122.54999999999998</v>
          </cell>
        </row>
        <row r="30">
          <cell r="B30">
            <v>124.09999999999998</v>
          </cell>
        </row>
        <row r="31">
          <cell r="B31">
            <v>129.05999999999997</v>
          </cell>
        </row>
        <row r="32">
          <cell r="B32">
            <v>133.12999999999997</v>
          </cell>
        </row>
        <row r="33">
          <cell r="B33">
            <v>135.79999999999995</v>
          </cell>
        </row>
        <row r="34">
          <cell r="B34">
            <v>137.56999999999996</v>
          </cell>
        </row>
        <row r="35">
          <cell r="B35">
            <v>138.98999999999995</v>
          </cell>
        </row>
        <row r="36">
          <cell r="B36">
            <v>146.81999999999996</v>
          </cell>
        </row>
        <row r="37">
          <cell r="B37">
            <v>147.92999999999998</v>
          </cell>
        </row>
        <row r="38">
          <cell r="B38">
            <v>148.52999999999997</v>
          </cell>
        </row>
      </sheetData>
      <sheetData sheetId="12">
        <row r="5">
          <cell r="B5">
            <v>0</v>
          </cell>
        </row>
        <row r="6">
          <cell r="B6">
            <v>4.1900000000000004</v>
          </cell>
        </row>
        <row r="7">
          <cell r="B7">
            <v>9.64</v>
          </cell>
        </row>
        <row r="8">
          <cell r="B8">
            <v>15.280000000000001</v>
          </cell>
        </row>
        <row r="9">
          <cell r="B9">
            <v>26.67</v>
          </cell>
        </row>
        <row r="10">
          <cell r="B10">
            <v>33.630000000000003</v>
          </cell>
        </row>
        <row r="11">
          <cell r="B11">
            <v>36.46</v>
          </cell>
        </row>
        <row r="12">
          <cell r="B12">
            <v>40.75</v>
          </cell>
        </row>
        <row r="13">
          <cell r="B13">
            <v>42.15</v>
          </cell>
        </row>
        <row r="14">
          <cell r="B14">
            <v>42.35</v>
          </cell>
        </row>
        <row r="15">
          <cell r="B15">
            <v>49.230000000000004</v>
          </cell>
        </row>
        <row r="16">
          <cell r="B16">
            <v>49.870000000000005</v>
          </cell>
        </row>
        <row r="17">
          <cell r="B17">
            <v>51.95</v>
          </cell>
        </row>
        <row r="18">
          <cell r="B18">
            <v>52.34</v>
          </cell>
        </row>
        <row r="19">
          <cell r="B19">
            <v>52.85</v>
          </cell>
        </row>
        <row r="20">
          <cell r="B20">
            <v>55.35</v>
          </cell>
        </row>
        <row r="21">
          <cell r="B21">
            <v>55.89</v>
          </cell>
        </row>
        <row r="22">
          <cell r="B22">
            <v>55.980000000000004</v>
          </cell>
        </row>
        <row r="23">
          <cell r="B23">
            <v>57.110000000000007</v>
          </cell>
        </row>
        <row r="24">
          <cell r="B24">
            <v>58.88000000000001</v>
          </cell>
        </row>
        <row r="25">
          <cell r="B25">
            <v>60.20000000000001</v>
          </cell>
        </row>
        <row r="26">
          <cell r="B26">
            <v>61.38000000000001</v>
          </cell>
        </row>
        <row r="27">
          <cell r="B27">
            <v>61.500000000000007</v>
          </cell>
        </row>
        <row r="28">
          <cell r="B28">
            <v>62.430000000000007</v>
          </cell>
        </row>
        <row r="29">
          <cell r="B29">
            <v>68.190000000000012</v>
          </cell>
        </row>
        <row r="30">
          <cell r="B30">
            <v>68.390000000000015</v>
          </cell>
        </row>
        <row r="31">
          <cell r="B31">
            <v>69.600000000000009</v>
          </cell>
        </row>
        <row r="32">
          <cell r="B32">
            <v>71.210000000000008</v>
          </cell>
        </row>
        <row r="33">
          <cell r="B33">
            <v>72.900000000000006</v>
          </cell>
        </row>
        <row r="34">
          <cell r="B34">
            <v>73.02000000000001</v>
          </cell>
        </row>
        <row r="35">
          <cell r="B35">
            <v>76.240000000000009</v>
          </cell>
        </row>
        <row r="36">
          <cell r="B36">
            <v>77.98</v>
          </cell>
        </row>
        <row r="37">
          <cell r="B37">
            <v>81.42</v>
          </cell>
        </row>
        <row r="38">
          <cell r="B38">
            <v>83.54</v>
          </cell>
        </row>
        <row r="39">
          <cell r="B39">
            <v>83.98</v>
          </cell>
        </row>
        <row r="40">
          <cell r="B40">
            <v>88.06</v>
          </cell>
        </row>
        <row r="41">
          <cell r="B41">
            <v>94.7</v>
          </cell>
        </row>
        <row r="42">
          <cell r="B42">
            <v>98.69</v>
          </cell>
        </row>
        <row r="43">
          <cell r="B43">
            <v>98.899999999999991</v>
          </cell>
        </row>
        <row r="44">
          <cell r="B44">
            <v>101.24999999999999</v>
          </cell>
        </row>
        <row r="45">
          <cell r="B45">
            <v>101.67999999999999</v>
          </cell>
        </row>
        <row r="46">
          <cell r="B46">
            <v>107.24</v>
          </cell>
        </row>
        <row r="47">
          <cell r="B47">
            <v>107.36999999999999</v>
          </cell>
        </row>
        <row r="48">
          <cell r="B48">
            <v>116.99</v>
          </cell>
        </row>
        <row r="49">
          <cell r="B49">
            <v>127.07</v>
          </cell>
        </row>
        <row r="50">
          <cell r="B50">
            <v>127.52999999999999</v>
          </cell>
        </row>
        <row r="51">
          <cell r="B51">
            <v>132.38</v>
          </cell>
        </row>
        <row r="52">
          <cell r="B52">
            <v>133.91</v>
          </cell>
        </row>
        <row r="53">
          <cell r="B53">
            <v>134.41999999999999</v>
          </cell>
        </row>
        <row r="54">
          <cell r="B54">
            <v>134.72</v>
          </cell>
        </row>
        <row r="55">
          <cell r="B55">
            <v>135.04</v>
          </cell>
        </row>
        <row r="56">
          <cell r="B56">
            <v>136.44999999999999</v>
          </cell>
        </row>
        <row r="57">
          <cell r="B57">
            <v>147.35999999999999</v>
          </cell>
        </row>
        <row r="58">
          <cell r="B58">
            <v>151.79999999999998</v>
          </cell>
        </row>
      </sheetData>
      <sheetData sheetId="13"/>
      <sheetData sheetId="14">
        <row r="5">
          <cell r="B5">
            <v>0</v>
          </cell>
        </row>
        <row r="6">
          <cell r="B6">
            <v>3.09</v>
          </cell>
        </row>
        <row r="7">
          <cell r="B7">
            <v>13.36</v>
          </cell>
        </row>
        <row r="8">
          <cell r="B8">
            <v>24.63</v>
          </cell>
        </row>
        <row r="9">
          <cell r="B9">
            <v>25.41</v>
          </cell>
        </row>
        <row r="10">
          <cell r="B10">
            <v>34.81</v>
          </cell>
        </row>
        <row r="11">
          <cell r="B11">
            <v>35.86</v>
          </cell>
        </row>
        <row r="12">
          <cell r="B12">
            <v>42.1</v>
          </cell>
        </row>
        <row r="13">
          <cell r="B13">
            <v>52.42</v>
          </cell>
        </row>
        <row r="14">
          <cell r="B14">
            <v>57.14</v>
          </cell>
        </row>
        <row r="15">
          <cell r="B15">
            <v>62.77</v>
          </cell>
        </row>
        <row r="16">
          <cell r="B16">
            <v>64.210000000000008</v>
          </cell>
        </row>
        <row r="17">
          <cell r="B17">
            <v>69.930000000000007</v>
          </cell>
        </row>
        <row r="18">
          <cell r="B18">
            <v>70.940000000000012</v>
          </cell>
        </row>
        <row r="19">
          <cell r="B19">
            <v>74.360000000000014</v>
          </cell>
        </row>
        <row r="20">
          <cell r="B20">
            <v>83.720000000000013</v>
          </cell>
        </row>
        <row r="21">
          <cell r="B21">
            <v>85.700000000000017</v>
          </cell>
        </row>
        <row r="22">
          <cell r="B22">
            <v>99.010000000000019</v>
          </cell>
        </row>
        <row r="23">
          <cell r="B23">
            <v>104.07000000000002</v>
          </cell>
        </row>
        <row r="24">
          <cell r="B24">
            <v>106.15000000000002</v>
          </cell>
        </row>
        <row r="25">
          <cell r="B25">
            <v>109.48000000000002</v>
          </cell>
        </row>
        <row r="26">
          <cell r="B26">
            <v>111.98000000000002</v>
          </cell>
        </row>
        <row r="27">
          <cell r="B27">
            <v>113.75000000000001</v>
          </cell>
        </row>
        <row r="28">
          <cell r="B28">
            <v>117.66000000000001</v>
          </cell>
        </row>
        <row r="29">
          <cell r="B29">
            <v>124.08000000000001</v>
          </cell>
        </row>
        <row r="30">
          <cell r="B30">
            <v>126.00000000000001</v>
          </cell>
        </row>
        <row r="31">
          <cell r="B31">
            <v>128.23000000000002</v>
          </cell>
        </row>
        <row r="32">
          <cell r="B32">
            <v>134.67000000000002</v>
          </cell>
        </row>
        <row r="33">
          <cell r="B33">
            <v>144.49</v>
          </cell>
        </row>
      </sheetData>
      <sheetData sheetId="15">
        <row r="5">
          <cell r="B5">
            <v>0</v>
          </cell>
        </row>
        <row r="6">
          <cell r="B6">
            <v>9.2200000000000006</v>
          </cell>
        </row>
        <row r="7">
          <cell r="B7">
            <v>13.63</v>
          </cell>
        </row>
        <row r="8">
          <cell r="B8">
            <v>16.900000000000002</v>
          </cell>
        </row>
        <row r="9">
          <cell r="B9">
            <v>26.370000000000005</v>
          </cell>
        </row>
        <row r="10">
          <cell r="B10">
            <v>28.420000000000005</v>
          </cell>
        </row>
        <row r="11">
          <cell r="B11">
            <v>35.370000000000005</v>
          </cell>
        </row>
        <row r="12">
          <cell r="B12">
            <v>43.52</v>
          </cell>
        </row>
        <row r="13">
          <cell r="B13">
            <v>50.220000000000006</v>
          </cell>
        </row>
        <row r="14">
          <cell r="B14">
            <v>51.040000000000006</v>
          </cell>
        </row>
        <row r="15">
          <cell r="B15">
            <v>53.7</v>
          </cell>
        </row>
        <row r="16">
          <cell r="B16">
            <v>58.39</v>
          </cell>
        </row>
        <row r="17">
          <cell r="B17">
            <v>61.79</v>
          </cell>
        </row>
        <row r="18">
          <cell r="B18">
            <v>62.4</v>
          </cell>
        </row>
        <row r="19">
          <cell r="B19">
            <v>63.129999999999995</v>
          </cell>
        </row>
        <row r="20">
          <cell r="B20">
            <v>63.23</v>
          </cell>
        </row>
        <row r="21">
          <cell r="B21">
            <v>65.72999999999999</v>
          </cell>
        </row>
        <row r="22">
          <cell r="B22">
            <v>67.02</v>
          </cell>
        </row>
        <row r="23">
          <cell r="B23">
            <v>74.52</v>
          </cell>
        </row>
        <row r="24">
          <cell r="B24">
            <v>74.56</v>
          </cell>
        </row>
        <row r="25">
          <cell r="B25">
            <v>79.11</v>
          </cell>
        </row>
        <row r="26">
          <cell r="B26">
            <v>79.63</v>
          </cell>
        </row>
        <row r="27">
          <cell r="B27">
            <v>89.039999999999992</v>
          </cell>
        </row>
        <row r="28">
          <cell r="B28">
            <v>90.039999999999992</v>
          </cell>
        </row>
        <row r="29">
          <cell r="B29">
            <v>111.32</v>
          </cell>
        </row>
        <row r="30">
          <cell r="B30">
            <v>116.71</v>
          </cell>
        </row>
        <row r="31">
          <cell r="B31">
            <v>121.05999999999999</v>
          </cell>
        </row>
        <row r="32">
          <cell r="B32">
            <v>121.24</v>
          </cell>
        </row>
        <row r="33">
          <cell r="B33">
            <v>124.11999999999999</v>
          </cell>
        </row>
        <row r="34">
          <cell r="B34">
            <v>132.17999999999998</v>
          </cell>
        </row>
        <row r="35">
          <cell r="B35">
            <v>133.70999999999998</v>
          </cell>
        </row>
        <row r="36">
          <cell r="B36">
            <v>139.07</v>
          </cell>
        </row>
        <row r="37">
          <cell r="B37">
            <v>139.32</v>
          </cell>
        </row>
        <row r="38">
          <cell r="B38">
            <v>145.73999999999998</v>
          </cell>
        </row>
      </sheetData>
      <sheetData sheetId="16">
        <row r="5">
          <cell r="B5">
            <v>0</v>
          </cell>
        </row>
        <row r="6">
          <cell r="B6">
            <v>7.92</v>
          </cell>
        </row>
        <row r="7">
          <cell r="B7">
            <v>12.24</v>
          </cell>
        </row>
        <row r="8">
          <cell r="B8">
            <v>16.98</v>
          </cell>
        </row>
        <row r="9">
          <cell r="B9">
            <v>21.07</v>
          </cell>
        </row>
        <row r="10">
          <cell r="B10">
            <v>26.19</v>
          </cell>
        </row>
        <row r="11">
          <cell r="B11">
            <v>29.740000000000002</v>
          </cell>
        </row>
        <row r="12">
          <cell r="B12">
            <v>31.14</v>
          </cell>
        </row>
        <row r="13">
          <cell r="B13">
            <v>36.770000000000003</v>
          </cell>
        </row>
        <row r="14">
          <cell r="B14">
            <v>39.040000000000006</v>
          </cell>
        </row>
        <row r="15">
          <cell r="B15">
            <v>40.290000000000006</v>
          </cell>
        </row>
        <row r="16">
          <cell r="B16">
            <v>47.59</v>
          </cell>
        </row>
        <row r="17">
          <cell r="B17">
            <v>51.84</v>
          </cell>
        </row>
        <row r="18">
          <cell r="B18">
            <v>54.03</v>
          </cell>
        </row>
        <row r="19">
          <cell r="B19">
            <v>62.11</v>
          </cell>
        </row>
        <row r="20">
          <cell r="B20">
            <v>71.73</v>
          </cell>
        </row>
        <row r="21">
          <cell r="B21">
            <v>77.77000000000001</v>
          </cell>
        </row>
        <row r="22">
          <cell r="B22">
            <v>78.070000000000007</v>
          </cell>
        </row>
        <row r="23">
          <cell r="B23">
            <v>88.550000000000011</v>
          </cell>
        </row>
        <row r="24">
          <cell r="B24">
            <v>94.140000000000015</v>
          </cell>
        </row>
        <row r="25">
          <cell r="B25">
            <v>100.29000000000002</v>
          </cell>
        </row>
        <row r="26">
          <cell r="B26">
            <v>103.33000000000003</v>
          </cell>
        </row>
        <row r="27">
          <cell r="B27">
            <v>103.37000000000003</v>
          </cell>
        </row>
        <row r="28">
          <cell r="B28">
            <v>105.64000000000003</v>
          </cell>
        </row>
        <row r="29">
          <cell r="B29">
            <v>110.76000000000003</v>
          </cell>
        </row>
        <row r="30">
          <cell r="B30">
            <v>111.77000000000004</v>
          </cell>
        </row>
        <row r="31">
          <cell r="B31">
            <v>113.64000000000004</v>
          </cell>
        </row>
        <row r="32">
          <cell r="B32">
            <v>119.14000000000004</v>
          </cell>
        </row>
        <row r="33">
          <cell r="B33">
            <v>130.09000000000003</v>
          </cell>
        </row>
        <row r="34">
          <cell r="B34">
            <v>132.60000000000002</v>
          </cell>
        </row>
        <row r="35">
          <cell r="B35">
            <v>135.78000000000003</v>
          </cell>
        </row>
        <row r="36">
          <cell r="B36">
            <v>138.58000000000004</v>
          </cell>
        </row>
        <row r="37">
          <cell r="B37">
            <v>140.50000000000003</v>
          </cell>
        </row>
      </sheetData>
      <sheetData sheetId="17">
        <row r="45">
          <cell r="D45">
            <v>3.7769230769230782</v>
          </cell>
        </row>
        <row r="49">
          <cell r="B49">
            <v>3.4865116279069772</v>
          </cell>
        </row>
        <row r="52">
          <cell r="B52">
            <v>3.4625581395348832</v>
          </cell>
        </row>
        <row r="53">
          <cell r="F53">
            <v>3.1797872340425544</v>
          </cell>
        </row>
      </sheetData>
      <sheetData sheetId="18">
        <row r="5">
          <cell r="B5">
            <v>0</v>
          </cell>
        </row>
        <row r="6">
          <cell r="B6">
            <v>2.4500000000000002</v>
          </cell>
        </row>
        <row r="7">
          <cell r="B7">
            <v>6.11</v>
          </cell>
        </row>
        <row r="8">
          <cell r="B8">
            <v>8.32</v>
          </cell>
        </row>
        <row r="9">
          <cell r="B9">
            <v>10.41</v>
          </cell>
        </row>
        <row r="10">
          <cell r="B10">
            <v>14.15</v>
          </cell>
        </row>
        <row r="11">
          <cell r="B11">
            <v>16.14</v>
          </cell>
        </row>
        <row r="12">
          <cell r="B12">
            <v>19.39</v>
          </cell>
        </row>
        <row r="13">
          <cell r="B13">
            <v>24.23</v>
          </cell>
        </row>
        <row r="14">
          <cell r="B14">
            <v>25.67</v>
          </cell>
        </row>
        <row r="15">
          <cell r="B15">
            <v>28.270000000000003</v>
          </cell>
        </row>
        <row r="16">
          <cell r="B16">
            <v>28.320000000000004</v>
          </cell>
        </row>
        <row r="17">
          <cell r="B17">
            <v>34.85</v>
          </cell>
        </row>
        <row r="18">
          <cell r="B18">
            <v>35.71</v>
          </cell>
        </row>
        <row r="19">
          <cell r="B19">
            <v>40.96</v>
          </cell>
        </row>
        <row r="20">
          <cell r="B20">
            <v>42.97</v>
          </cell>
        </row>
        <row r="21">
          <cell r="B21">
            <v>44.37</v>
          </cell>
        </row>
        <row r="22">
          <cell r="B22">
            <v>46.26</v>
          </cell>
        </row>
        <row r="23">
          <cell r="B23">
            <v>55.3</v>
          </cell>
        </row>
        <row r="24">
          <cell r="B24">
            <v>61.03</v>
          </cell>
        </row>
        <row r="25">
          <cell r="B25">
            <v>61.11</v>
          </cell>
        </row>
        <row r="26">
          <cell r="B26">
            <v>67.680000000000007</v>
          </cell>
        </row>
        <row r="27">
          <cell r="B27">
            <v>70.09</v>
          </cell>
        </row>
        <row r="28">
          <cell r="B28">
            <v>83.29</v>
          </cell>
        </row>
        <row r="29">
          <cell r="B29">
            <v>85.600000000000009</v>
          </cell>
        </row>
        <row r="30">
          <cell r="B30">
            <v>89.51</v>
          </cell>
        </row>
        <row r="31">
          <cell r="B31">
            <v>90.240000000000009</v>
          </cell>
        </row>
        <row r="32">
          <cell r="B32">
            <v>93.18</v>
          </cell>
        </row>
        <row r="33">
          <cell r="B33">
            <v>101.09</v>
          </cell>
        </row>
        <row r="34">
          <cell r="B34">
            <v>105.42</v>
          </cell>
        </row>
        <row r="35">
          <cell r="B35">
            <v>114.33</v>
          </cell>
        </row>
        <row r="36">
          <cell r="B36">
            <v>115.51</v>
          </cell>
        </row>
        <row r="37">
          <cell r="B37">
            <v>126.57000000000001</v>
          </cell>
        </row>
        <row r="38">
          <cell r="B38">
            <v>129.20000000000002</v>
          </cell>
        </row>
        <row r="39">
          <cell r="B39">
            <v>130.39000000000001</v>
          </cell>
        </row>
        <row r="40">
          <cell r="B40">
            <v>131.26000000000002</v>
          </cell>
        </row>
        <row r="41">
          <cell r="B41">
            <v>132.05000000000001</v>
          </cell>
        </row>
        <row r="42">
          <cell r="B42">
            <v>132.52000000000001</v>
          </cell>
        </row>
        <row r="43">
          <cell r="B43">
            <v>136.05000000000001</v>
          </cell>
        </row>
        <row r="44">
          <cell r="B44">
            <v>136.63000000000002</v>
          </cell>
        </row>
        <row r="45">
          <cell r="B45">
            <v>141.77000000000001</v>
          </cell>
        </row>
        <row r="46">
          <cell r="B46">
            <v>145.49</v>
          </cell>
        </row>
        <row r="47">
          <cell r="B47">
            <v>146.20000000000002</v>
          </cell>
        </row>
        <row r="48">
          <cell r="B48">
            <v>149.92000000000002</v>
          </cell>
        </row>
      </sheetData>
      <sheetData sheetId="19">
        <row r="5">
          <cell r="B5">
            <v>0</v>
          </cell>
        </row>
        <row r="6">
          <cell r="B6">
            <v>4.9400000000000004</v>
          </cell>
        </row>
        <row r="7">
          <cell r="B7">
            <v>4.99</v>
          </cell>
        </row>
        <row r="8">
          <cell r="B8">
            <v>12.72</v>
          </cell>
        </row>
        <row r="9">
          <cell r="B9">
            <v>13.89</v>
          </cell>
        </row>
        <row r="10">
          <cell r="B10">
            <v>17.399999999999999</v>
          </cell>
        </row>
        <row r="11">
          <cell r="B11">
            <v>33.53</v>
          </cell>
        </row>
        <row r="12">
          <cell r="B12">
            <v>41.760000000000005</v>
          </cell>
        </row>
        <row r="13">
          <cell r="B13">
            <v>45.010000000000005</v>
          </cell>
        </row>
        <row r="14">
          <cell r="B14">
            <v>45.2</v>
          </cell>
        </row>
        <row r="15">
          <cell r="B15">
            <v>45.57</v>
          </cell>
        </row>
        <row r="16">
          <cell r="B16">
            <v>49.42</v>
          </cell>
        </row>
        <row r="17">
          <cell r="B17">
            <v>50.99</v>
          </cell>
        </row>
        <row r="18">
          <cell r="B18">
            <v>55.370000000000005</v>
          </cell>
        </row>
        <row r="19">
          <cell r="B19">
            <v>59.330000000000005</v>
          </cell>
        </row>
        <row r="20">
          <cell r="B20">
            <v>66.77000000000001</v>
          </cell>
        </row>
        <row r="21">
          <cell r="B21">
            <v>70.140000000000015</v>
          </cell>
        </row>
        <row r="22">
          <cell r="B22">
            <v>70.420000000000016</v>
          </cell>
        </row>
        <row r="23">
          <cell r="B23">
            <v>76.38000000000001</v>
          </cell>
        </row>
        <row r="24">
          <cell r="B24">
            <v>86.640000000000015</v>
          </cell>
        </row>
        <row r="25">
          <cell r="B25">
            <v>87.29000000000002</v>
          </cell>
        </row>
        <row r="26">
          <cell r="B26">
            <v>90.920000000000016</v>
          </cell>
        </row>
        <row r="27">
          <cell r="B27">
            <v>101.17000000000002</v>
          </cell>
        </row>
        <row r="28">
          <cell r="B28">
            <v>101.29000000000002</v>
          </cell>
        </row>
        <row r="29">
          <cell r="B29">
            <v>104.04000000000002</v>
          </cell>
        </row>
        <row r="30">
          <cell r="B30">
            <v>106.27000000000002</v>
          </cell>
        </row>
        <row r="31">
          <cell r="B31">
            <v>111.51000000000002</v>
          </cell>
        </row>
        <row r="32">
          <cell r="B32">
            <v>113.36000000000001</v>
          </cell>
        </row>
        <row r="33">
          <cell r="B33">
            <v>115.22000000000001</v>
          </cell>
        </row>
        <row r="34">
          <cell r="B34">
            <v>121.19000000000001</v>
          </cell>
        </row>
        <row r="35">
          <cell r="B35">
            <v>122.81000000000002</v>
          </cell>
        </row>
        <row r="36">
          <cell r="B36">
            <v>123.35000000000002</v>
          </cell>
        </row>
        <row r="37">
          <cell r="B37">
            <v>123.83000000000003</v>
          </cell>
        </row>
        <row r="38">
          <cell r="B38">
            <v>124.53000000000003</v>
          </cell>
        </row>
        <row r="39">
          <cell r="B39">
            <v>131.73000000000002</v>
          </cell>
        </row>
        <row r="40">
          <cell r="B40">
            <v>132.94000000000003</v>
          </cell>
        </row>
        <row r="41">
          <cell r="B41">
            <v>133.26000000000002</v>
          </cell>
        </row>
        <row r="42">
          <cell r="B42">
            <v>141.32000000000002</v>
          </cell>
        </row>
        <row r="43">
          <cell r="B43">
            <v>142.68000000000004</v>
          </cell>
        </row>
        <row r="44">
          <cell r="B44">
            <v>147.30000000000004</v>
          </cell>
        </row>
      </sheetData>
      <sheetData sheetId="20">
        <row r="5">
          <cell r="B5">
            <v>0</v>
          </cell>
        </row>
        <row r="6">
          <cell r="B6">
            <v>1.07</v>
          </cell>
        </row>
        <row r="7">
          <cell r="B7">
            <v>1.44</v>
          </cell>
        </row>
        <row r="8">
          <cell r="B8">
            <v>2.06</v>
          </cell>
        </row>
        <row r="9">
          <cell r="B9">
            <v>5.15</v>
          </cell>
        </row>
        <row r="10">
          <cell r="B10">
            <v>7.8000000000000007</v>
          </cell>
        </row>
        <row r="11">
          <cell r="B11">
            <v>12.36</v>
          </cell>
        </row>
        <row r="12">
          <cell r="B12">
            <v>17.649999999999999</v>
          </cell>
        </row>
        <row r="13">
          <cell r="B13">
            <v>18.41</v>
          </cell>
        </row>
        <row r="14">
          <cell r="B14">
            <v>18.670000000000002</v>
          </cell>
        </row>
        <row r="15">
          <cell r="B15">
            <v>22.26</v>
          </cell>
        </row>
        <row r="16">
          <cell r="B16">
            <v>23.98</v>
          </cell>
        </row>
        <row r="17">
          <cell r="B17">
            <v>39.25</v>
          </cell>
        </row>
        <row r="18">
          <cell r="B18">
            <v>39.619999999999997</v>
          </cell>
        </row>
        <row r="19">
          <cell r="B19">
            <v>39.97</v>
          </cell>
        </row>
        <row r="20">
          <cell r="B20">
            <v>56.28</v>
          </cell>
        </row>
        <row r="21">
          <cell r="B21">
            <v>66.92</v>
          </cell>
        </row>
        <row r="22">
          <cell r="B22">
            <v>69.14</v>
          </cell>
        </row>
        <row r="23">
          <cell r="B23">
            <v>72.59</v>
          </cell>
        </row>
        <row r="24">
          <cell r="B24">
            <v>73.17</v>
          </cell>
        </row>
        <row r="25">
          <cell r="B25">
            <v>76.290000000000006</v>
          </cell>
        </row>
        <row r="26">
          <cell r="B26">
            <v>82.330000000000013</v>
          </cell>
        </row>
        <row r="27">
          <cell r="B27">
            <v>90.010000000000019</v>
          </cell>
        </row>
        <row r="28">
          <cell r="B28">
            <v>90.210000000000022</v>
          </cell>
        </row>
        <row r="29">
          <cell r="B29">
            <v>94.04000000000002</v>
          </cell>
        </row>
        <row r="30">
          <cell r="B30">
            <v>95.160000000000025</v>
          </cell>
        </row>
        <row r="31">
          <cell r="B31">
            <v>97.070000000000022</v>
          </cell>
        </row>
        <row r="32">
          <cell r="B32">
            <v>102.57000000000002</v>
          </cell>
        </row>
        <row r="33">
          <cell r="B33">
            <v>103.33000000000003</v>
          </cell>
        </row>
        <row r="34">
          <cell r="B34">
            <v>112.03000000000003</v>
          </cell>
        </row>
        <row r="35">
          <cell r="B35">
            <v>112.34000000000003</v>
          </cell>
        </row>
        <row r="36">
          <cell r="B36">
            <v>115.45000000000003</v>
          </cell>
        </row>
        <row r="37">
          <cell r="B37">
            <v>116.99000000000004</v>
          </cell>
        </row>
        <row r="38">
          <cell r="B38">
            <v>118.38000000000004</v>
          </cell>
        </row>
        <row r="39">
          <cell r="B39">
            <v>126.63000000000004</v>
          </cell>
        </row>
        <row r="40">
          <cell r="B40">
            <v>127.62000000000003</v>
          </cell>
        </row>
        <row r="41">
          <cell r="B41">
            <v>128.68000000000004</v>
          </cell>
        </row>
        <row r="42">
          <cell r="B42">
            <v>130.46000000000004</v>
          </cell>
        </row>
        <row r="43">
          <cell r="B43">
            <v>134.14000000000004</v>
          </cell>
        </row>
        <row r="44">
          <cell r="B44">
            <v>134.31000000000003</v>
          </cell>
        </row>
        <row r="45">
          <cell r="B45">
            <v>135.74000000000004</v>
          </cell>
        </row>
        <row r="46">
          <cell r="B46">
            <v>141.74000000000004</v>
          </cell>
        </row>
        <row r="47">
          <cell r="B47">
            <v>145.01000000000005</v>
          </cell>
        </row>
        <row r="48">
          <cell r="B48">
            <v>145.06000000000006</v>
          </cell>
        </row>
        <row r="49">
          <cell r="B49">
            <v>145.43000000000006</v>
          </cell>
        </row>
        <row r="50">
          <cell r="B50">
            <v>147.97000000000006</v>
          </cell>
        </row>
        <row r="51">
          <cell r="B51">
            <v>149.23000000000005</v>
          </cell>
        </row>
        <row r="52">
          <cell r="B52">
            <v>149.45000000000005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y Size - All Days"/>
      <sheetName val="Party Size by day"/>
      <sheetName val="Parties Per Day"/>
      <sheetName val="Price Data"/>
      <sheetName val="Monday 1.10.22"/>
      <sheetName val="Monday 1.17.22"/>
      <sheetName val="Monday 1.24.22"/>
      <sheetName val="Tuesday 1.11.22"/>
      <sheetName val="Tuesday 1.18.22"/>
      <sheetName val="Tuesday 1.25.22"/>
      <sheetName val="Wednesday 1.12.22"/>
      <sheetName val="Wednesday 1.19.22"/>
      <sheetName val="Wednesday 1.26.22"/>
      <sheetName val="Thursday 1.13.22"/>
      <sheetName val="Thursday 1.20.22"/>
      <sheetName val="Thursday 1.27.22"/>
      <sheetName val="Friday 1.14.22"/>
      <sheetName val="Friday 1.21.22"/>
      <sheetName val="Friday 1.28.22"/>
    </sheetNames>
    <sheetDataSet>
      <sheetData sheetId="0"/>
      <sheetData sheetId="1"/>
      <sheetData sheetId="2"/>
      <sheetData sheetId="3"/>
      <sheetData sheetId="4">
        <row r="37">
          <cell r="A37">
            <v>33</v>
          </cell>
        </row>
      </sheetData>
      <sheetData sheetId="5">
        <row r="54">
          <cell r="A54">
            <v>50</v>
          </cell>
        </row>
      </sheetData>
      <sheetData sheetId="6">
        <row r="42">
          <cell r="A42">
            <v>38</v>
          </cell>
        </row>
      </sheetData>
      <sheetData sheetId="7">
        <row r="36">
          <cell r="A36">
            <v>32</v>
          </cell>
        </row>
      </sheetData>
      <sheetData sheetId="8">
        <row r="48">
          <cell r="A48">
            <v>44</v>
          </cell>
        </row>
      </sheetData>
      <sheetData sheetId="9">
        <row r="41">
          <cell r="A41">
            <v>37</v>
          </cell>
        </row>
      </sheetData>
      <sheetData sheetId="10">
        <row r="45">
          <cell r="A45">
            <v>41</v>
          </cell>
        </row>
      </sheetData>
      <sheetData sheetId="11">
        <row r="38">
          <cell r="A38">
            <v>34</v>
          </cell>
        </row>
      </sheetData>
      <sheetData sheetId="12">
        <row r="58">
          <cell r="A58">
            <v>54</v>
          </cell>
        </row>
      </sheetData>
      <sheetData sheetId="13">
        <row r="33">
          <cell r="A33">
            <v>29</v>
          </cell>
        </row>
      </sheetData>
      <sheetData sheetId="14">
        <row r="38">
          <cell r="A38">
            <v>34</v>
          </cell>
        </row>
      </sheetData>
      <sheetData sheetId="15">
        <row r="37">
          <cell r="A37">
            <v>33</v>
          </cell>
        </row>
      </sheetData>
      <sheetData sheetId="16">
        <row r="48">
          <cell r="A48">
            <v>44</v>
          </cell>
        </row>
      </sheetData>
      <sheetData sheetId="17">
        <row r="44">
          <cell r="A44">
            <v>40</v>
          </cell>
        </row>
      </sheetData>
      <sheetData sheetId="18">
        <row r="52">
          <cell r="A52">
            <v>48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nscu.sharepoint.com/teams/METRO-Math430Spring2022-Team-TeamCMT/Shared%20Documents/Team%20CMT/Swede%20Hollow%20-%20Party%20Size%20&amp;%20Price%20data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oy Rodriguez" refreshedDate="44620.179906018515" createdVersion="7" refreshedVersion="7" minRefreshableVersion="3" recordCount="60" xr:uid="{BB8D5A6C-C9B8-4A2E-9F6B-8D9E1FAA2D7B}">
  <cacheSource type="worksheet">
    <worksheetSource ref="W29:Z89" sheet="Party Size - All Days" r:id="rId2"/>
  </cacheSource>
  <cacheFields count="5">
    <cacheField name="Day" numFmtId="49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arty Size" numFmtId="49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0" maxValue="24"/>
    </cacheField>
    <cacheField name="%" numFmtId="2">
      <sharedItems containsSemiMixedTypes="0" containsString="0" containsNumber="1" minValue="0" maxValue="0.54545454545454541"/>
    </cacheField>
    <cacheField name="Parties" numFmtId="0">
      <sharedItems containsSemiMixedTypes="0" containsString="0" containsNumber="1" containsInteger="1" minValue="29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10"/>
    <n v="0.30303030303030304"/>
    <n v="33"/>
  </r>
  <r>
    <x v="0"/>
    <x v="1"/>
    <n v="9"/>
    <n v="0.27272727272727271"/>
    <n v="33"/>
  </r>
  <r>
    <x v="0"/>
    <x v="2"/>
    <n v="11"/>
    <n v="0.33333333333333331"/>
    <n v="33"/>
  </r>
  <r>
    <x v="0"/>
    <x v="3"/>
    <n v="3"/>
    <n v="9.0909090909090912E-2"/>
    <n v="33"/>
  </r>
  <r>
    <x v="1"/>
    <x v="0"/>
    <n v="17"/>
    <n v="0.53125"/>
    <n v="32"/>
  </r>
  <r>
    <x v="1"/>
    <x v="1"/>
    <n v="6"/>
    <n v="0.1875"/>
    <n v="32"/>
  </r>
  <r>
    <x v="1"/>
    <x v="2"/>
    <n v="6"/>
    <n v="0.1875"/>
    <n v="32"/>
  </r>
  <r>
    <x v="1"/>
    <x v="3"/>
    <n v="3"/>
    <n v="9.375E-2"/>
    <n v="32"/>
  </r>
  <r>
    <x v="2"/>
    <x v="0"/>
    <n v="7"/>
    <n v="0.17073170731707318"/>
    <n v="41"/>
  </r>
  <r>
    <x v="2"/>
    <x v="1"/>
    <n v="17"/>
    <n v="0.41463414634146339"/>
    <n v="41"/>
  </r>
  <r>
    <x v="2"/>
    <x v="2"/>
    <n v="13"/>
    <n v="0.31707317073170732"/>
    <n v="41"/>
  </r>
  <r>
    <x v="2"/>
    <x v="3"/>
    <n v="4"/>
    <n v="9.7560975609756101E-2"/>
    <n v="41"/>
  </r>
  <r>
    <x v="3"/>
    <x v="0"/>
    <n v="6"/>
    <n v="0.20689655172413793"/>
    <n v="29"/>
  </r>
  <r>
    <x v="3"/>
    <x v="1"/>
    <n v="15"/>
    <n v="0.51724137931034486"/>
    <n v="29"/>
  </r>
  <r>
    <x v="3"/>
    <x v="2"/>
    <n v="6"/>
    <n v="0.20689655172413793"/>
    <n v="29"/>
  </r>
  <r>
    <x v="3"/>
    <x v="3"/>
    <n v="2"/>
    <n v="6.8965517241379309E-2"/>
    <n v="29"/>
  </r>
  <r>
    <x v="4"/>
    <x v="0"/>
    <n v="9"/>
    <n v="0.20454545454545456"/>
    <n v="44"/>
  </r>
  <r>
    <x v="4"/>
    <x v="1"/>
    <n v="24"/>
    <n v="0.54545454545454541"/>
    <n v="44"/>
  </r>
  <r>
    <x v="4"/>
    <x v="2"/>
    <n v="6"/>
    <n v="0.13636363636363635"/>
    <n v="44"/>
  </r>
  <r>
    <x v="4"/>
    <x v="3"/>
    <n v="5"/>
    <n v="0.11363636363636363"/>
    <n v="44"/>
  </r>
  <r>
    <x v="5"/>
    <x v="0"/>
    <n v="14"/>
    <n v="0.28000000000000003"/>
    <n v="50"/>
  </r>
  <r>
    <x v="5"/>
    <x v="1"/>
    <n v="20"/>
    <n v="0.4"/>
    <n v="50"/>
  </r>
  <r>
    <x v="5"/>
    <x v="2"/>
    <n v="12"/>
    <n v="0.24"/>
    <n v="50"/>
  </r>
  <r>
    <x v="5"/>
    <x v="3"/>
    <n v="4"/>
    <n v="0.08"/>
    <n v="50"/>
  </r>
  <r>
    <x v="6"/>
    <x v="0"/>
    <n v="14"/>
    <n v="0.31818181818181818"/>
    <n v="44"/>
  </r>
  <r>
    <x v="6"/>
    <x v="1"/>
    <n v="16"/>
    <n v="0.36363636363636365"/>
    <n v="44"/>
  </r>
  <r>
    <x v="6"/>
    <x v="2"/>
    <n v="9"/>
    <n v="0.20454545454545456"/>
    <n v="44"/>
  </r>
  <r>
    <x v="6"/>
    <x v="3"/>
    <n v="5"/>
    <n v="0.11363636363636363"/>
    <n v="44"/>
  </r>
  <r>
    <x v="7"/>
    <x v="0"/>
    <n v="12"/>
    <n v="0.35294117647058826"/>
    <n v="34"/>
  </r>
  <r>
    <x v="7"/>
    <x v="1"/>
    <n v="11"/>
    <n v="0.3235294117647059"/>
    <n v="34"/>
  </r>
  <r>
    <x v="7"/>
    <x v="2"/>
    <n v="11"/>
    <n v="0.3235294117647059"/>
    <n v="34"/>
  </r>
  <r>
    <x v="7"/>
    <x v="3"/>
    <n v="0"/>
    <n v="0"/>
    <n v="34"/>
  </r>
  <r>
    <x v="8"/>
    <x v="0"/>
    <n v="12"/>
    <n v="0.35294117647058826"/>
    <n v="34"/>
  </r>
  <r>
    <x v="8"/>
    <x v="1"/>
    <n v="11"/>
    <n v="0.3235294117647059"/>
    <n v="34"/>
  </r>
  <r>
    <x v="8"/>
    <x v="2"/>
    <n v="9"/>
    <n v="0.26470588235294118"/>
    <n v="34"/>
  </r>
  <r>
    <x v="8"/>
    <x v="3"/>
    <n v="2"/>
    <n v="5.8823529411764705E-2"/>
    <n v="34"/>
  </r>
  <r>
    <x v="9"/>
    <x v="0"/>
    <n v="11"/>
    <n v="0.27500000000000002"/>
    <n v="40"/>
  </r>
  <r>
    <x v="9"/>
    <x v="1"/>
    <n v="19"/>
    <n v="0.47499999999999998"/>
    <n v="40"/>
  </r>
  <r>
    <x v="9"/>
    <x v="2"/>
    <n v="7"/>
    <n v="0.17499999999999999"/>
    <n v="40"/>
  </r>
  <r>
    <x v="9"/>
    <x v="3"/>
    <n v="3"/>
    <n v="7.4999999999999997E-2"/>
    <n v="40"/>
  </r>
  <r>
    <x v="10"/>
    <x v="0"/>
    <n v="14"/>
    <n v="0.36842105263157893"/>
    <n v="38"/>
  </r>
  <r>
    <x v="10"/>
    <x v="1"/>
    <n v="16"/>
    <n v="0.42105263157894735"/>
    <n v="38"/>
  </r>
  <r>
    <x v="10"/>
    <x v="2"/>
    <n v="4"/>
    <n v="0.10526315789473684"/>
    <n v="38"/>
  </r>
  <r>
    <x v="10"/>
    <x v="3"/>
    <n v="4"/>
    <n v="0.10526315789473684"/>
    <n v="38"/>
  </r>
  <r>
    <x v="11"/>
    <x v="0"/>
    <n v="10"/>
    <n v="0.27027027027027029"/>
    <n v="37"/>
  </r>
  <r>
    <x v="11"/>
    <x v="1"/>
    <n v="17"/>
    <n v="0.45945945945945948"/>
    <n v="37"/>
  </r>
  <r>
    <x v="11"/>
    <x v="2"/>
    <n v="8"/>
    <n v="0.21621621621621623"/>
    <n v="37"/>
  </r>
  <r>
    <x v="11"/>
    <x v="3"/>
    <n v="2"/>
    <n v="5.4054054054054057E-2"/>
    <n v="37"/>
  </r>
  <r>
    <x v="12"/>
    <x v="0"/>
    <n v="20"/>
    <n v="0.37037037037037035"/>
    <n v="54"/>
  </r>
  <r>
    <x v="12"/>
    <x v="1"/>
    <n v="18"/>
    <n v="0.33333333333333331"/>
    <n v="54"/>
  </r>
  <r>
    <x v="12"/>
    <x v="2"/>
    <n v="13"/>
    <n v="0.24074074074074073"/>
    <n v="54"/>
  </r>
  <r>
    <x v="12"/>
    <x v="3"/>
    <n v="3"/>
    <n v="5.5555555555555552E-2"/>
    <n v="54"/>
  </r>
  <r>
    <x v="13"/>
    <x v="0"/>
    <n v="10"/>
    <n v="0.30303030303030304"/>
    <n v="33"/>
  </r>
  <r>
    <x v="13"/>
    <x v="1"/>
    <n v="13"/>
    <n v="0.39393939393939392"/>
    <n v="33"/>
  </r>
  <r>
    <x v="13"/>
    <x v="2"/>
    <n v="9"/>
    <n v="0.27272727272727271"/>
    <n v="33"/>
  </r>
  <r>
    <x v="13"/>
    <x v="3"/>
    <n v="1"/>
    <n v="3.0303030303030304E-2"/>
    <n v="33"/>
  </r>
  <r>
    <x v="14"/>
    <x v="0"/>
    <n v="15"/>
    <n v="0.3125"/>
    <n v="48"/>
  </r>
  <r>
    <x v="14"/>
    <x v="1"/>
    <n v="20"/>
    <n v="0.41666666666666669"/>
    <n v="48"/>
  </r>
  <r>
    <x v="14"/>
    <x v="2"/>
    <n v="8"/>
    <n v="0.16666666666666666"/>
    <n v="48"/>
  </r>
  <r>
    <x v="14"/>
    <x v="3"/>
    <n v="5"/>
    <n v="0.10416666666666667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A35FA-59C9-407F-AF06-1BCEBCE24262}" name="PivotTable1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6">
  <location ref="A3:E19" firstHeaderRow="1" firstDataRow="2" firstDataCol="1"/>
  <pivotFields count="5">
    <pivotField axis="axisRow" compact="0" numFmtId="49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49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%" fld="3" baseField="0" baseItem="0" numFmtId="2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0C4D-B757-4C5E-8C2C-5C539FEE5BE2}">
  <sheetPr codeName="Sheet1">
    <tabColor theme="7"/>
  </sheetPr>
  <dimension ref="A1:M18"/>
  <sheetViews>
    <sheetView workbookViewId="0">
      <selection activeCell="C11" sqref="C11"/>
    </sheetView>
  </sheetViews>
  <sheetFormatPr defaultRowHeight="15" x14ac:dyDescent="0.25"/>
  <cols>
    <col min="1" max="1" width="22.28515625" bestFit="1" customWidth="1"/>
    <col min="2" max="2" width="22.42578125" bestFit="1" customWidth="1"/>
    <col min="3" max="3" width="19.28515625" bestFit="1" customWidth="1"/>
  </cols>
  <sheetData>
    <row r="1" spans="1:13" s="176" customFormat="1" ht="144" customHeight="1" x14ac:dyDescent="0.25"/>
    <row r="2" spans="1:13" x14ac:dyDescent="0.25">
      <c r="B2" t="s">
        <v>0</v>
      </c>
      <c r="C2" t="s">
        <v>1</v>
      </c>
      <c r="D2" s="11"/>
    </row>
    <row r="3" spans="1:13" x14ac:dyDescent="0.25">
      <c r="A3" s="77" t="s">
        <v>2</v>
      </c>
      <c r="B3" s="121" t="s">
        <v>3</v>
      </c>
      <c r="C3" s="118" t="s">
        <v>4</v>
      </c>
      <c r="D3" s="11"/>
      <c r="E3" s="12"/>
    </row>
    <row r="4" spans="1:13" x14ac:dyDescent="0.25">
      <c r="B4" s="107"/>
      <c r="C4" s="119" t="s">
        <v>5</v>
      </c>
    </row>
    <row r="5" spans="1:13" x14ac:dyDescent="0.25">
      <c r="B5" s="107"/>
      <c r="C5" s="119" t="s">
        <v>6</v>
      </c>
    </row>
    <row r="6" spans="1:13" x14ac:dyDescent="0.25">
      <c r="B6" s="107"/>
      <c r="C6" s="119" t="s">
        <v>7</v>
      </c>
    </row>
    <row r="7" spans="1:13" x14ac:dyDescent="0.25">
      <c r="B7" s="107"/>
      <c r="C7" s="119" t="s">
        <v>8</v>
      </c>
      <c r="M7" s="13"/>
    </row>
    <row r="8" spans="1:13" x14ac:dyDescent="0.25">
      <c r="B8" s="107"/>
    </row>
    <row r="9" spans="1:13" x14ac:dyDescent="0.25">
      <c r="A9" s="80" t="s">
        <v>9</v>
      </c>
      <c r="B9" s="122" t="s">
        <v>10</v>
      </c>
      <c r="C9" s="119" t="s">
        <v>11</v>
      </c>
    </row>
    <row r="10" spans="1:13" x14ac:dyDescent="0.25">
      <c r="A10" s="80"/>
      <c r="B10" s="122"/>
      <c r="C10" s="119" t="s">
        <v>270</v>
      </c>
    </row>
    <row r="11" spans="1:13" x14ac:dyDescent="0.25">
      <c r="B11" s="107"/>
    </row>
    <row r="12" spans="1:13" x14ac:dyDescent="0.25">
      <c r="A12" s="78" t="s">
        <v>12</v>
      </c>
      <c r="B12" s="123" t="s">
        <v>13</v>
      </c>
      <c r="C12" s="120" t="s">
        <v>14</v>
      </c>
    </row>
    <row r="13" spans="1:13" x14ac:dyDescent="0.25">
      <c r="B13" s="107"/>
    </row>
    <row r="14" spans="1:13" x14ac:dyDescent="0.25">
      <c r="A14" t="s">
        <v>15</v>
      </c>
      <c r="B14" s="122" t="s">
        <v>16</v>
      </c>
    </row>
    <row r="15" spans="1:13" x14ac:dyDescent="0.25">
      <c r="B15" s="107"/>
    </row>
    <row r="16" spans="1:13" x14ac:dyDescent="0.25">
      <c r="A16" s="79" t="s">
        <v>17</v>
      </c>
      <c r="B16" s="122" t="s">
        <v>18</v>
      </c>
      <c r="C16" s="119" t="s">
        <v>19</v>
      </c>
    </row>
    <row r="17" spans="1:2" x14ac:dyDescent="0.25">
      <c r="B17" s="107"/>
    </row>
    <row r="18" spans="1:2" x14ac:dyDescent="0.25">
      <c r="A18" t="s">
        <v>20</v>
      </c>
      <c r="B18" s="122" t="s">
        <v>21</v>
      </c>
    </row>
  </sheetData>
  <mergeCells count="1">
    <mergeCell ref="A1:XFD1"/>
  </mergeCells>
  <hyperlinks>
    <hyperlink ref="C3" location="'Monday Arrivals'!A1" display="'Monday Arrivals'!A1" xr:uid="{3D1F5129-4816-4532-B75E-779DB86BC236}"/>
    <hyperlink ref="C4" location="'Tuesday Arrivals'!A1" display="Tuesday Arrivals" xr:uid="{4E959FB5-5AAF-4D0C-B54E-5FA608D2AA53}"/>
    <hyperlink ref="C5" location="'Wednesday Arrivals'!A1" display="'Wednesday Arrivals'" xr:uid="{3B0148C4-1F60-4A80-91CD-C4A55FCF479E}"/>
    <hyperlink ref="C6" location="'Thursday Arrivals'!A1" display="'Thursday Arrivals'" xr:uid="{9F777191-FA2E-43E1-A571-469F9FEEF4BD}"/>
    <hyperlink ref="C7" location="'Friday Arrivals'!A1" display="'Friday Arrivals'" xr:uid="{D9C4F4F7-EC8A-4F1E-B446-A8425D2F1E08}"/>
    <hyperlink ref="B3" location="'Arrivals Compiled'!A1" display="'Arrivals Compiled'" xr:uid="{5CB34FB7-331D-4D4F-8FE9-061A6873F161}"/>
    <hyperlink ref="B9" location="'Party Size by day'!A1" display="'Party Size by day'!A1" xr:uid="{DBC06C94-A49B-442E-A155-6B273F7D0EA2}"/>
    <hyperlink ref="C9" location="'Party Size - All Days'!A1" display="'Party Size - All Days'!A1" xr:uid="{980C93DF-246B-48D0-839D-79D818AEC660}"/>
    <hyperlink ref="C12" location="Correlations!A1" display="Correlations!A1" xr:uid="{E6AFA4BC-FE82-4E73-9F26-31E8F26BB364}"/>
    <hyperlink ref="B12" location="Frequencies!A1" display="Frequencies!A1" xr:uid="{39B378E8-250F-4FF5-AC72-46986BE5858B}"/>
    <hyperlink ref="C16" location="'Order Data Sorted'!A1" display="'Order Data Sorted'!A1" xr:uid="{5F37E40B-BF7A-498A-A5D6-95FD58FA94CC}"/>
    <hyperlink ref="B16" location="'Order Data Distribution'!A1" display="'Order Data Distribution'!A1" xr:uid="{10CBE604-9C9E-4554-84C2-2302A243260F}"/>
    <hyperlink ref="B14" location="'Order types'!A1" display="'Order types'!A1" xr:uid="{46C46C58-249A-4255-A4B2-75506021BB9F}"/>
    <hyperlink ref="B18" location="'Price Data'!A1" display="'Price Data'" xr:uid="{8C3026EF-EC49-44BE-BCF8-DFB564374E7B}"/>
    <hyperlink ref="C10" location="'Parties Per Day'!A1" display="'Parties Per Day'!A1" xr:uid="{62BA1C0B-54DE-475F-9736-1DD6240DF73A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0D18-16D6-40E7-BBF9-7B604A91D917}">
  <sheetPr codeName="Sheet1">
    <tabColor theme="0"/>
  </sheetPr>
  <dimension ref="A1:AG605"/>
  <sheetViews>
    <sheetView tabSelected="1" topLeftCell="A7" zoomScale="70" zoomScaleNormal="70" workbookViewId="0">
      <selection activeCell="Q16" sqref="Q16"/>
    </sheetView>
  </sheetViews>
  <sheetFormatPr defaultRowHeight="15.75" x14ac:dyDescent="0.25"/>
  <cols>
    <col min="1" max="1" width="9.140625" style="1"/>
    <col min="2" max="2" width="8.28515625" style="1" bestFit="1" customWidth="1"/>
    <col min="3" max="3" width="7.85546875" style="1" bestFit="1" customWidth="1"/>
    <col min="4" max="4" width="10.85546875" style="1" bestFit="1" customWidth="1"/>
    <col min="5" max="6" width="8.28515625" style="1" bestFit="1" customWidth="1"/>
    <col min="7" max="7" width="7" style="1" bestFit="1" customWidth="1"/>
    <col min="8" max="8" width="9.140625" style="1"/>
    <col min="9" max="9" width="11.5703125" style="1" bestFit="1" customWidth="1"/>
    <col min="10" max="14" width="9.140625" style="1"/>
    <col min="15" max="15" width="21.7109375" style="1" bestFit="1" customWidth="1"/>
    <col min="16" max="16" width="11.5703125" style="1" bestFit="1" customWidth="1"/>
    <col min="17" max="17" width="21.7109375" style="1" bestFit="1" customWidth="1"/>
    <col min="18" max="18" width="11.5703125" style="1" bestFit="1" customWidth="1"/>
    <col min="19" max="19" width="21.7109375" style="1" bestFit="1" customWidth="1"/>
    <col min="20" max="20" width="11.5703125" style="1" bestFit="1" customWidth="1"/>
    <col min="21" max="21" width="21.7109375" style="1" bestFit="1" customWidth="1"/>
    <col min="22" max="22" width="11.5703125" style="1" bestFit="1" customWidth="1"/>
    <col min="23" max="23" width="17.28515625" style="1" bestFit="1" customWidth="1"/>
    <col min="24" max="24" width="11.7109375" style="1" bestFit="1" customWidth="1"/>
    <col min="25" max="25" width="13" style="1" bestFit="1" customWidth="1"/>
    <col min="26" max="26" width="11.7109375" style="1" bestFit="1" customWidth="1"/>
    <col min="27" max="28" width="9.140625" style="1"/>
    <col min="29" max="29" width="21.42578125" style="1" bestFit="1" customWidth="1"/>
    <col min="30" max="30" width="22.7109375" style="1" bestFit="1" customWidth="1"/>
    <col min="31" max="32" width="12.85546875" style="1" bestFit="1" customWidth="1"/>
    <col min="33" max="33" width="12.85546875" style="18" bestFit="1" customWidth="1"/>
    <col min="34" max="34" width="18" style="1" bestFit="1" customWidth="1"/>
    <col min="35" max="16384" width="9.140625" style="1"/>
  </cols>
  <sheetData>
    <row r="1" spans="1:33" x14ac:dyDescent="0.25">
      <c r="AB1" s="117" t="s">
        <v>28</v>
      </c>
    </row>
    <row r="7" spans="1:33" x14ac:dyDescent="0.2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 t="s">
        <v>67</v>
      </c>
      <c r="O7" s="86"/>
      <c r="P7" s="86"/>
      <c r="Q7" s="86"/>
      <c r="R7" s="86"/>
      <c r="S7" s="86"/>
      <c r="T7" s="86"/>
      <c r="U7" s="86"/>
      <c r="V7" s="86" t="s">
        <v>68</v>
      </c>
      <c r="W7" s="86"/>
      <c r="X7" s="86"/>
      <c r="Y7" s="87"/>
      <c r="AB7" s="1" t="s">
        <v>69</v>
      </c>
      <c r="AC7" s="1">
        <f>1*0.31+2*0.39+3*0.22+4*0.08</f>
        <v>2.0699999999999998</v>
      </c>
    </row>
    <row r="8" spans="1:33" x14ac:dyDescent="0.25">
      <c r="A8" s="88"/>
      <c r="N8" s="1" t="s">
        <v>70</v>
      </c>
      <c r="O8" s="1" t="s">
        <v>70</v>
      </c>
      <c r="P8" s="1" t="s">
        <v>71</v>
      </c>
      <c r="Q8" s="1" t="s">
        <v>71</v>
      </c>
      <c r="R8" s="1" t="s">
        <v>72</v>
      </c>
      <c r="S8" s="1" t="s">
        <v>72</v>
      </c>
      <c r="T8" s="1" t="s">
        <v>73</v>
      </c>
      <c r="U8" s="1" t="s">
        <v>73</v>
      </c>
      <c r="V8" s="1" t="s">
        <v>70</v>
      </c>
      <c r="W8" s="1" t="s">
        <v>71</v>
      </c>
      <c r="X8" s="1" t="s">
        <v>72</v>
      </c>
      <c r="Y8" s="89" t="s">
        <v>73</v>
      </c>
    </row>
    <row r="9" spans="1:33" x14ac:dyDescent="0.25">
      <c r="A9" s="88" t="s">
        <v>64</v>
      </c>
      <c r="B9" s="1" t="s">
        <v>74</v>
      </c>
      <c r="C9" s="1" t="s">
        <v>53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109</v>
      </c>
      <c r="I9" s="1" t="s">
        <v>109</v>
      </c>
      <c r="J9" s="1" t="s">
        <v>109</v>
      </c>
      <c r="K9" s="1" t="s">
        <v>261</v>
      </c>
      <c r="L9" s="1" t="s">
        <v>261</v>
      </c>
      <c r="N9" s="1" t="s">
        <v>79</v>
      </c>
      <c r="O9" s="1" t="s">
        <v>80</v>
      </c>
      <c r="P9" s="1" t="s">
        <v>79</v>
      </c>
      <c r="Q9" s="1" t="s">
        <v>80</v>
      </c>
      <c r="R9" s="1" t="s">
        <v>79</v>
      </c>
      <c r="S9" s="1" t="s">
        <v>80</v>
      </c>
      <c r="T9" s="1" t="s">
        <v>79</v>
      </c>
      <c r="U9" s="1" t="s">
        <v>80</v>
      </c>
      <c r="V9" s="1" t="s">
        <v>81</v>
      </c>
      <c r="W9" s="1" t="s">
        <v>81</v>
      </c>
      <c r="X9" s="1" t="s">
        <v>81</v>
      </c>
      <c r="Y9" s="89" t="s">
        <v>81</v>
      </c>
    </row>
    <row r="10" spans="1:33" x14ac:dyDescent="0.25">
      <c r="A10" s="88"/>
      <c r="B10" s="1" t="s">
        <v>82</v>
      </c>
      <c r="C10" s="1" t="s">
        <v>54</v>
      </c>
      <c r="D10" s="1" t="s">
        <v>83</v>
      </c>
      <c r="E10" s="1" t="s">
        <v>84</v>
      </c>
      <c r="F10" s="1" t="s">
        <v>84</v>
      </c>
      <c r="G10" s="1" t="s">
        <v>85</v>
      </c>
      <c r="H10" s="1" t="s">
        <v>258</v>
      </c>
      <c r="I10" s="1" t="s">
        <v>259</v>
      </c>
      <c r="J10" s="1" t="s">
        <v>66</v>
      </c>
      <c r="K10" s="1" t="s">
        <v>262</v>
      </c>
      <c r="L10" s="1" t="s">
        <v>263</v>
      </c>
      <c r="N10" s="1" t="s">
        <v>86</v>
      </c>
      <c r="O10" s="1" t="s">
        <v>87</v>
      </c>
      <c r="P10" s="1" t="s">
        <v>86</v>
      </c>
      <c r="Q10" s="1" t="s">
        <v>87</v>
      </c>
      <c r="R10" s="1" t="s">
        <v>86</v>
      </c>
      <c r="S10" s="1" t="s">
        <v>87</v>
      </c>
      <c r="T10" s="1" t="s">
        <v>86</v>
      </c>
      <c r="U10" s="1" t="s">
        <v>87</v>
      </c>
      <c r="V10" s="1" t="s">
        <v>87</v>
      </c>
      <c r="W10" s="1" t="s">
        <v>87</v>
      </c>
      <c r="X10" s="1" t="s">
        <v>87</v>
      </c>
      <c r="Y10" s="89" t="s">
        <v>87</v>
      </c>
      <c r="AB10" s="85" t="s">
        <v>9</v>
      </c>
      <c r="AC10" s="86" t="s">
        <v>88</v>
      </c>
      <c r="AD10" s="87" t="s">
        <v>89</v>
      </c>
    </row>
    <row r="11" spans="1:33" x14ac:dyDescent="0.25">
      <c r="A11" s="88">
        <v>1</v>
      </c>
      <c r="B11" s="1">
        <v>1</v>
      </c>
      <c r="C11" s="1">
        <v>0</v>
      </c>
      <c r="D11" s="1">
        <v>3</v>
      </c>
      <c r="E11" s="1">
        <v>0</v>
      </c>
      <c r="F11" s="1">
        <v>0</v>
      </c>
      <c r="G11" s="1" t="s">
        <v>90</v>
      </c>
      <c r="H11" s="1">
        <f t="shared" ref="H11:H74" si="0">IF(G11="NO", 0, 1)</f>
        <v>0</v>
      </c>
      <c r="I11" s="1">
        <f t="shared" ref="I11:I20" si="1">H11</f>
        <v>0</v>
      </c>
      <c r="N11" s="1" t="s">
        <v>91</v>
      </c>
      <c r="O11" s="1">
        <v>0.51</v>
      </c>
      <c r="P11" s="1" t="s">
        <v>92</v>
      </c>
      <c r="Q11" s="1">
        <v>0.98</v>
      </c>
      <c r="R11" s="1" t="s">
        <v>93</v>
      </c>
      <c r="S11" s="1">
        <v>1.3</v>
      </c>
      <c r="T11" s="1" t="s">
        <v>94</v>
      </c>
      <c r="U11" s="1">
        <v>0</v>
      </c>
      <c r="V11" s="1">
        <v>1.18</v>
      </c>
      <c r="W11" s="1">
        <v>0</v>
      </c>
      <c r="X11" s="1">
        <v>0</v>
      </c>
      <c r="Y11" s="89">
        <v>0</v>
      </c>
      <c r="AB11" s="88">
        <v>1</v>
      </c>
      <c r="AC11" s="1">
        <f>COUNTIF($D$11:$D$601,"1")</f>
        <v>181</v>
      </c>
      <c r="AD11" s="93">
        <f>AC11/$AC$15</f>
        <v>0.30626057529610828</v>
      </c>
      <c r="AF11" s="18"/>
      <c r="AG11" s="1"/>
    </row>
    <row r="12" spans="1:33" x14ac:dyDescent="0.25">
      <c r="A12" s="88">
        <v>1</v>
      </c>
      <c r="B12" s="1">
        <v>2</v>
      </c>
      <c r="C12" s="1">
        <v>3.1</v>
      </c>
      <c r="D12" s="1">
        <v>1</v>
      </c>
      <c r="E12" s="1">
        <v>0</v>
      </c>
      <c r="F12" s="1">
        <v>0</v>
      </c>
      <c r="G12" s="1" t="s">
        <v>90</v>
      </c>
      <c r="H12" s="1">
        <f t="shared" si="0"/>
        <v>0</v>
      </c>
      <c r="I12" s="1">
        <f t="shared" si="1"/>
        <v>0</v>
      </c>
      <c r="N12" s="1" t="s">
        <v>91</v>
      </c>
      <c r="O12" s="1">
        <v>0.56000000000000005</v>
      </c>
      <c r="P12" s="1" t="s">
        <v>94</v>
      </c>
      <c r="Q12" s="1">
        <v>0</v>
      </c>
      <c r="R12" s="1" t="s">
        <v>94</v>
      </c>
      <c r="S12" s="1">
        <v>0</v>
      </c>
      <c r="T12" s="1" t="s">
        <v>94</v>
      </c>
      <c r="U12" s="1">
        <v>0</v>
      </c>
      <c r="V12" s="1">
        <v>0.85</v>
      </c>
      <c r="W12" s="1">
        <v>0</v>
      </c>
      <c r="X12" s="1">
        <v>0</v>
      </c>
      <c r="Y12" s="89">
        <v>0</v>
      </c>
      <c r="AB12" s="88">
        <v>2</v>
      </c>
      <c r="AC12" s="1">
        <f>COUNTIF($D$11:$D$601,"2")</f>
        <v>232</v>
      </c>
      <c r="AD12" s="93">
        <f t="shared" ref="AD12:AD14" si="2">AC12/$AC$15</f>
        <v>0.39255499153976309</v>
      </c>
      <c r="AF12" s="18"/>
      <c r="AG12" s="1"/>
    </row>
    <row r="13" spans="1:33" x14ac:dyDescent="0.25">
      <c r="A13" s="88">
        <v>1</v>
      </c>
      <c r="B13" s="1">
        <v>3</v>
      </c>
      <c r="C13" s="1">
        <v>11.969999999999999</v>
      </c>
      <c r="D13" s="1">
        <v>3</v>
      </c>
      <c r="E13" s="1">
        <v>0</v>
      </c>
      <c r="F13" s="1">
        <v>0</v>
      </c>
      <c r="G13" s="1" t="s">
        <v>90</v>
      </c>
      <c r="H13" s="1">
        <f t="shared" si="0"/>
        <v>0</v>
      </c>
      <c r="I13" s="1">
        <f t="shared" si="1"/>
        <v>0</v>
      </c>
      <c r="N13" s="1" t="s">
        <v>95</v>
      </c>
      <c r="O13" s="1">
        <v>1.59</v>
      </c>
      <c r="P13" s="1" t="s">
        <v>96</v>
      </c>
      <c r="Q13" s="1">
        <v>2.2200000000000002</v>
      </c>
      <c r="R13" s="1" t="s">
        <v>93</v>
      </c>
      <c r="S13" s="1">
        <v>1.93</v>
      </c>
      <c r="T13" s="1" t="s">
        <v>94</v>
      </c>
      <c r="U13" s="1">
        <v>0</v>
      </c>
      <c r="V13" s="1">
        <v>1.25</v>
      </c>
      <c r="W13" s="1">
        <v>0</v>
      </c>
      <c r="X13" s="1">
        <v>0</v>
      </c>
      <c r="Y13" s="89">
        <v>0</v>
      </c>
      <c r="AB13" s="88">
        <v>3</v>
      </c>
      <c r="AC13" s="1">
        <f>COUNTIF($D$11:$D$601,"3")</f>
        <v>132</v>
      </c>
      <c r="AD13" s="93">
        <f t="shared" si="2"/>
        <v>0.2233502538071066</v>
      </c>
      <c r="AF13" s="18"/>
      <c r="AG13" s="1"/>
    </row>
    <row r="14" spans="1:33" x14ac:dyDescent="0.25">
      <c r="A14" s="88">
        <v>1</v>
      </c>
      <c r="B14" s="1">
        <v>4</v>
      </c>
      <c r="C14" s="1">
        <v>12.079999999999998</v>
      </c>
      <c r="D14" s="1">
        <v>2</v>
      </c>
      <c r="E14" s="1">
        <v>3</v>
      </c>
      <c r="F14" s="1">
        <v>0</v>
      </c>
      <c r="G14" s="1" t="s">
        <v>90</v>
      </c>
      <c r="H14" s="1">
        <f t="shared" si="0"/>
        <v>0</v>
      </c>
      <c r="I14" s="1">
        <f t="shared" si="1"/>
        <v>0</v>
      </c>
      <c r="N14" s="1" t="s">
        <v>92</v>
      </c>
      <c r="O14" s="1">
        <v>0.75</v>
      </c>
      <c r="P14" s="1" t="s">
        <v>92</v>
      </c>
      <c r="Q14" s="1">
        <v>0.77</v>
      </c>
      <c r="R14" s="1" t="s">
        <v>94</v>
      </c>
      <c r="S14" s="1">
        <v>0</v>
      </c>
      <c r="T14" s="1" t="s">
        <v>94</v>
      </c>
      <c r="U14" s="1">
        <v>0</v>
      </c>
      <c r="V14" s="1">
        <v>0</v>
      </c>
      <c r="W14" s="1">
        <v>0</v>
      </c>
      <c r="X14" s="1">
        <v>0</v>
      </c>
      <c r="Y14" s="89">
        <v>0</v>
      </c>
      <c r="AB14" s="88">
        <v>4</v>
      </c>
      <c r="AC14" s="1">
        <f>COUNTIF($D$11:$D$601,"4")</f>
        <v>46</v>
      </c>
      <c r="AD14" s="93">
        <f t="shared" si="2"/>
        <v>7.7834179357021999E-2</v>
      </c>
      <c r="AF14" s="18"/>
      <c r="AG14" s="1"/>
    </row>
    <row r="15" spans="1:33" x14ac:dyDescent="0.25">
      <c r="A15" s="88">
        <v>1</v>
      </c>
      <c r="B15" s="1">
        <v>5</v>
      </c>
      <c r="C15" s="1">
        <v>19.97</v>
      </c>
      <c r="D15" s="1">
        <v>4</v>
      </c>
      <c r="E15" s="1">
        <v>0</v>
      </c>
      <c r="F15" s="1">
        <v>0</v>
      </c>
      <c r="G15" s="1" t="s">
        <v>90</v>
      </c>
      <c r="H15" s="1">
        <f t="shared" si="0"/>
        <v>0</v>
      </c>
      <c r="I15" s="1">
        <f t="shared" si="1"/>
        <v>0</v>
      </c>
      <c r="N15" s="1" t="s">
        <v>95</v>
      </c>
      <c r="O15" s="1">
        <v>1.45</v>
      </c>
      <c r="P15" s="1" t="s">
        <v>95</v>
      </c>
      <c r="Q15" s="1">
        <v>1.04</v>
      </c>
      <c r="R15" s="1" t="s">
        <v>91</v>
      </c>
      <c r="S15" s="1">
        <v>0.95</v>
      </c>
      <c r="T15" s="1" t="s">
        <v>95</v>
      </c>
      <c r="U15" s="1">
        <v>2.04</v>
      </c>
      <c r="V15" s="1">
        <v>1.27</v>
      </c>
      <c r="W15" s="1">
        <v>1.04</v>
      </c>
      <c r="X15" s="1">
        <v>0.89</v>
      </c>
      <c r="Y15" s="89">
        <v>0.75</v>
      </c>
      <c r="AB15" s="90" t="s">
        <v>97</v>
      </c>
      <c r="AC15" s="91">
        <f>SUM(AC11:AC14)</f>
        <v>591</v>
      </c>
      <c r="AD15" s="92"/>
      <c r="AF15" s="18"/>
      <c r="AG15" s="1"/>
    </row>
    <row r="16" spans="1:33" x14ac:dyDescent="0.25">
      <c r="A16" s="88">
        <v>1</v>
      </c>
      <c r="B16" s="1">
        <v>6</v>
      </c>
      <c r="C16" s="1">
        <v>21.09</v>
      </c>
      <c r="D16" s="1">
        <v>2</v>
      </c>
      <c r="E16" s="1">
        <v>4</v>
      </c>
      <c r="F16" s="1">
        <v>0</v>
      </c>
      <c r="G16" s="1" t="s">
        <v>90</v>
      </c>
      <c r="H16" s="1">
        <f t="shared" si="0"/>
        <v>0</v>
      </c>
      <c r="I16" s="1">
        <f t="shared" si="1"/>
        <v>0</v>
      </c>
      <c r="N16" s="1" t="s">
        <v>91</v>
      </c>
      <c r="O16" s="1">
        <v>0.62</v>
      </c>
      <c r="P16" s="1" t="s">
        <v>91</v>
      </c>
      <c r="Q16" s="1">
        <v>0.96</v>
      </c>
      <c r="R16" s="1" t="s">
        <v>94</v>
      </c>
      <c r="S16" s="1">
        <v>0</v>
      </c>
      <c r="T16" s="1" t="s">
        <v>94</v>
      </c>
      <c r="U16" s="1">
        <v>0</v>
      </c>
      <c r="V16" s="1">
        <v>0.79</v>
      </c>
      <c r="W16" s="1">
        <v>0.9</v>
      </c>
      <c r="X16" s="1">
        <v>0</v>
      </c>
      <c r="Y16" s="89">
        <v>0</v>
      </c>
      <c r="AF16" s="18"/>
      <c r="AG16" s="1"/>
    </row>
    <row r="17" spans="1:33" x14ac:dyDescent="0.25">
      <c r="A17" s="88">
        <v>1</v>
      </c>
      <c r="B17" s="1">
        <v>7</v>
      </c>
      <c r="C17" s="1">
        <v>21.2</v>
      </c>
      <c r="D17" s="1">
        <v>1</v>
      </c>
      <c r="E17" s="1">
        <v>6</v>
      </c>
      <c r="F17" s="1">
        <v>0</v>
      </c>
      <c r="G17" s="1" t="s">
        <v>90</v>
      </c>
      <c r="H17" s="1">
        <f t="shared" si="0"/>
        <v>0</v>
      </c>
      <c r="I17" s="1">
        <f t="shared" si="1"/>
        <v>0</v>
      </c>
      <c r="N17" s="1" t="s">
        <v>91</v>
      </c>
      <c r="O17" s="1">
        <v>0.78</v>
      </c>
      <c r="P17" s="1" t="s">
        <v>94</v>
      </c>
      <c r="Q17" s="1">
        <v>0</v>
      </c>
      <c r="R17" s="1" t="s">
        <v>94</v>
      </c>
      <c r="S17" s="1">
        <v>0</v>
      </c>
      <c r="T17" s="1" t="s">
        <v>94</v>
      </c>
      <c r="U17" s="1">
        <v>0</v>
      </c>
      <c r="V17" s="1">
        <v>0.81</v>
      </c>
      <c r="W17" s="1">
        <v>0</v>
      </c>
      <c r="X17" s="1">
        <v>0</v>
      </c>
      <c r="Y17" s="89">
        <v>0</v>
      </c>
      <c r="AF17" s="18"/>
      <c r="AG17" s="1"/>
    </row>
    <row r="18" spans="1:33" x14ac:dyDescent="0.25">
      <c r="A18" s="88">
        <v>1</v>
      </c>
      <c r="B18" s="1">
        <v>8</v>
      </c>
      <c r="C18" s="1">
        <v>23.34</v>
      </c>
      <c r="D18" s="1">
        <v>4</v>
      </c>
      <c r="E18" s="1">
        <v>5</v>
      </c>
      <c r="F18" s="1">
        <v>1</v>
      </c>
      <c r="G18" s="1" t="s">
        <v>98</v>
      </c>
      <c r="H18" s="1">
        <f t="shared" si="0"/>
        <v>1</v>
      </c>
      <c r="I18" s="1">
        <f t="shared" si="1"/>
        <v>1</v>
      </c>
      <c r="N18" s="1" t="s">
        <v>94</v>
      </c>
      <c r="O18" s="1">
        <v>0</v>
      </c>
      <c r="P18" s="1" t="s">
        <v>94</v>
      </c>
      <c r="Q18" s="1">
        <v>0</v>
      </c>
      <c r="R18" s="1" t="s">
        <v>94</v>
      </c>
      <c r="S18" s="1">
        <v>0</v>
      </c>
      <c r="T18" s="1" t="s">
        <v>94</v>
      </c>
      <c r="U18" s="1">
        <v>0</v>
      </c>
      <c r="V18" s="1">
        <v>0</v>
      </c>
      <c r="W18" s="1">
        <v>0</v>
      </c>
      <c r="X18" s="1">
        <v>0</v>
      </c>
      <c r="Y18" s="89">
        <v>0</v>
      </c>
      <c r="AF18" s="18"/>
      <c r="AG18" s="1"/>
    </row>
    <row r="19" spans="1:33" x14ac:dyDescent="0.25">
      <c r="A19" s="88">
        <v>1</v>
      </c>
      <c r="B19" s="1">
        <v>9</v>
      </c>
      <c r="C19" s="1">
        <v>24.58</v>
      </c>
      <c r="D19" s="1">
        <v>2</v>
      </c>
      <c r="E19" s="1">
        <v>4</v>
      </c>
      <c r="F19" s="1">
        <v>1</v>
      </c>
      <c r="G19" s="1" t="s">
        <v>90</v>
      </c>
      <c r="H19" s="1">
        <f t="shared" si="0"/>
        <v>0</v>
      </c>
      <c r="I19" s="1">
        <f t="shared" si="1"/>
        <v>0</v>
      </c>
      <c r="N19" s="1" t="s">
        <v>95</v>
      </c>
      <c r="O19" s="1">
        <v>1.1299999999999999</v>
      </c>
      <c r="P19" s="1" t="s">
        <v>92</v>
      </c>
      <c r="Q19" s="1">
        <v>0.75</v>
      </c>
      <c r="R19" s="1" t="s">
        <v>94</v>
      </c>
      <c r="S19" s="1">
        <v>0</v>
      </c>
      <c r="T19" s="1" t="s">
        <v>94</v>
      </c>
      <c r="U19" s="1">
        <v>0</v>
      </c>
      <c r="V19" s="1">
        <v>1.46</v>
      </c>
      <c r="W19" s="1">
        <v>0</v>
      </c>
      <c r="X19" s="1">
        <v>0</v>
      </c>
      <c r="Y19" s="89">
        <v>0</v>
      </c>
      <c r="AF19" s="18"/>
      <c r="AG19" s="1"/>
    </row>
    <row r="20" spans="1:33" x14ac:dyDescent="0.25">
      <c r="A20" s="88">
        <v>1</v>
      </c>
      <c r="B20" s="1">
        <v>10</v>
      </c>
      <c r="C20" s="1">
        <v>26.839999999999996</v>
      </c>
      <c r="D20" s="1">
        <v>4</v>
      </c>
      <c r="E20" s="1">
        <v>4</v>
      </c>
      <c r="F20" s="1">
        <v>1</v>
      </c>
      <c r="G20" s="1" t="s">
        <v>90</v>
      </c>
      <c r="H20" s="1">
        <f t="shared" si="0"/>
        <v>0</v>
      </c>
      <c r="I20" s="1">
        <f t="shared" si="1"/>
        <v>0</v>
      </c>
      <c r="N20" s="1" t="s">
        <v>96</v>
      </c>
      <c r="O20" s="1">
        <v>2.23</v>
      </c>
      <c r="P20" s="1" t="s">
        <v>95</v>
      </c>
      <c r="Q20" s="1">
        <v>0.83</v>
      </c>
      <c r="R20" s="1" t="s">
        <v>95</v>
      </c>
      <c r="S20" s="1">
        <v>1.76</v>
      </c>
      <c r="T20" s="1" t="s">
        <v>91</v>
      </c>
      <c r="U20" s="1">
        <v>0.56999999999999995</v>
      </c>
      <c r="V20" s="1">
        <v>0</v>
      </c>
      <c r="W20" s="1">
        <v>0.84</v>
      </c>
      <c r="X20" s="1">
        <v>0.89</v>
      </c>
      <c r="Y20" s="89">
        <v>1.25</v>
      </c>
      <c r="AF20" s="18"/>
      <c r="AG20" s="1"/>
    </row>
    <row r="21" spans="1:33" x14ac:dyDescent="0.25">
      <c r="A21" s="88">
        <v>1</v>
      </c>
      <c r="B21" s="1">
        <v>11</v>
      </c>
      <c r="C21" s="1">
        <v>29.689999999999998</v>
      </c>
      <c r="D21" s="1">
        <v>3</v>
      </c>
      <c r="E21" s="1">
        <v>5</v>
      </c>
      <c r="F21" s="1">
        <v>1</v>
      </c>
      <c r="G21" s="1" t="s">
        <v>98</v>
      </c>
      <c r="H21" s="1">
        <f t="shared" si="0"/>
        <v>1</v>
      </c>
      <c r="I21" s="1">
        <v>2</v>
      </c>
      <c r="N21" s="1" t="s">
        <v>94</v>
      </c>
      <c r="O21" s="1">
        <v>0</v>
      </c>
      <c r="P21" s="1" t="s">
        <v>94</v>
      </c>
      <c r="Q21" s="1">
        <v>0</v>
      </c>
      <c r="R21" s="1" t="s">
        <v>94</v>
      </c>
      <c r="S21" s="1">
        <v>0</v>
      </c>
      <c r="T21" s="1" t="s">
        <v>94</v>
      </c>
      <c r="U21" s="1">
        <v>0</v>
      </c>
      <c r="V21" s="1">
        <v>0</v>
      </c>
      <c r="W21" s="1">
        <v>0</v>
      </c>
      <c r="X21" s="1">
        <v>0</v>
      </c>
      <c r="Y21" s="89">
        <v>0</v>
      </c>
      <c r="AF21" s="18"/>
      <c r="AG21" s="1"/>
    </row>
    <row r="22" spans="1:33" x14ac:dyDescent="0.25">
      <c r="A22" s="88">
        <v>1</v>
      </c>
      <c r="B22" s="1">
        <v>12</v>
      </c>
      <c r="C22" s="1">
        <v>41.53</v>
      </c>
      <c r="D22" s="1">
        <v>1</v>
      </c>
      <c r="E22" s="1">
        <v>0</v>
      </c>
      <c r="F22" s="1">
        <v>0</v>
      </c>
      <c r="G22" s="1" t="s">
        <v>90</v>
      </c>
      <c r="H22" s="1">
        <f t="shared" si="0"/>
        <v>0</v>
      </c>
      <c r="I22" s="1">
        <f t="shared" ref="I22:I53" si="3">H22</f>
        <v>0</v>
      </c>
      <c r="N22" s="1" t="s">
        <v>95</v>
      </c>
      <c r="O22" s="1">
        <v>1.93</v>
      </c>
      <c r="P22" s="1" t="s">
        <v>94</v>
      </c>
      <c r="Q22" s="1">
        <v>0</v>
      </c>
      <c r="R22" s="1" t="s">
        <v>94</v>
      </c>
      <c r="S22" s="1">
        <v>0</v>
      </c>
      <c r="T22" s="1" t="s">
        <v>94</v>
      </c>
      <c r="U22" s="1">
        <v>0</v>
      </c>
      <c r="V22" s="1">
        <v>1.39</v>
      </c>
      <c r="W22" s="1">
        <v>0</v>
      </c>
      <c r="X22" s="1">
        <v>0</v>
      </c>
      <c r="Y22" s="89">
        <v>0</v>
      </c>
      <c r="AF22" s="18"/>
      <c r="AG22" s="1"/>
    </row>
    <row r="23" spans="1:33" x14ac:dyDescent="0.25">
      <c r="A23" s="88">
        <v>1</v>
      </c>
      <c r="B23" s="1">
        <v>13</v>
      </c>
      <c r="C23" s="1">
        <v>43.800000000000004</v>
      </c>
      <c r="D23" s="1">
        <v>2</v>
      </c>
      <c r="E23" s="1">
        <v>0</v>
      </c>
      <c r="F23" s="1">
        <v>1</v>
      </c>
      <c r="G23" s="1" t="s">
        <v>90</v>
      </c>
      <c r="H23" s="1">
        <f t="shared" si="0"/>
        <v>0</v>
      </c>
      <c r="I23" s="1">
        <f t="shared" si="3"/>
        <v>0</v>
      </c>
      <c r="N23" s="1" t="s">
        <v>91</v>
      </c>
      <c r="O23" s="1">
        <v>0.72</v>
      </c>
      <c r="P23" s="1" t="s">
        <v>91</v>
      </c>
      <c r="Q23" s="1">
        <v>0.65</v>
      </c>
      <c r="R23" s="1" t="s">
        <v>94</v>
      </c>
      <c r="S23" s="1">
        <v>0</v>
      </c>
      <c r="T23" s="1" t="s">
        <v>94</v>
      </c>
      <c r="U23" s="1">
        <v>0</v>
      </c>
      <c r="V23" s="1">
        <v>1.01</v>
      </c>
      <c r="W23" s="1">
        <v>0.76</v>
      </c>
      <c r="X23" s="1">
        <v>0</v>
      </c>
      <c r="Y23" s="89">
        <v>0</v>
      </c>
      <c r="AF23" s="18"/>
      <c r="AG23" s="1"/>
    </row>
    <row r="24" spans="1:33" x14ac:dyDescent="0.25">
      <c r="A24" s="88">
        <v>1</v>
      </c>
      <c r="B24" s="1">
        <v>14</v>
      </c>
      <c r="C24" s="1">
        <v>45.790000000000006</v>
      </c>
      <c r="D24" s="1">
        <v>1</v>
      </c>
      <c r="E24" s="1">
        <v>0</v>
      </c>
      <c r="F24" s="1">
        <v>2</v>
      </c>
      <c r="G24" s="1" t="s">
        <v>90</v>
      </c>
      <c r="H24" s="1">
        <f t="shared" si="0"/>
        <v>0</v>
      </c>
      <c r="I24" s="1">
        <f t="shared" si="3"/>
        <v>0</v>
      </c>
      <c r="N24" s="1" t="s">
        <v>96</v>
      </c>
      <c r="O24" s="1">
        <v>1.1100000000000001</v>
      </c>
      <c r="P24" s="1" t="s">
        <v>94</v>
      </c>
      <c r="Q24" s="1">
        <v>0</v>
      </c>
      <c r="R24" s="1" t="s">
        <v>94</v>
      </c>
      <c r="S24" s="1">
        <v>0</v>
      </c>
      <c r="T24" s="1" t="s">
        <v>94</v>
      </c>
      <c r="U24" s="1">
        <v>0</v>
      </c>
      <c r="V24" s="1">
        <v>0</v>
      </c>
      <c r="W24" s="1">
        <v>0</v>
      </c>
      <c r="X24" s="1">
        <v>0</v>
      </c>
      <c r="Y24" s="89">
        <v>0</v>
      </c>
      <c r="AF24" s="18"/>
      <c r="AG24" s="1"/>
    </row>
    <row r="25" spans="1:33" x14ac:dyDescent="0.25">
      <c r="A25" s="88">
        <v>1</v>
      </c>
      <c r="B25" s="1">
        <v>15</v>
      </c>
      <c r="C25" s="1">
        <v>53.030000000000008</v>
      </c>
      <c r="D25" s="1">
        <v>1</v>
      </c>
      <c r="E25" s="1">
        <v>0</v>
      </c>
      <c r="F25" s="1">
        <v>0</v>
      </c>
      <c r="G25" s="1" t="s">
        <v>90</v>
      </c>
      <c r="H25" s="1">
        <f t="shared" si="0"/>
        <v>0</v>
      </c>
      <c r="I25" s="1">
        <f t="shared" si="3"/>
        <v>0</v>
      </c>
      <c r="N25" s="1" t="s">
        <v>92</v>
      </c>
      <c r="O25" s="1">
        <v>0.98</v>
      </c>
      <c r="P25" s="1" t="s">
        <v>94</v>
      </c>
      <c r="Q25" s="1">
        <v>0</v>
      </c>
      <c r="R25" s="1" t="s">
        <v>94</v>
      </c>
      <c r="S25" s="1">
        <v>0</v>
      </c>
      <c r="T25" s="1" t="s">
        <v>94</v>
      </c>
      <c r="U25" s="1">
        <v>0</v>
      </c>
      <c r="V25" s="1">
        <v>0</v>
      </c>
      <c r="W25" s="1">
        <v>0</v>
      </c>
      <c r="X25" s="1">
        <v>0</v>
      </c>
      <c r="Y25" s="89">
        <v>0</v>
      </c>
      <c r="AF25" s="18"/>
      <c r="AG25" s="1"/>
    </row>
    <row r="26" spans="1:33" x14ac:dyDescent="0.25">
      <c r="A26" s="88">
        <v>1</v>
      </c>
      <c r="B26" s="1">
        <v>16</v>
      </c>
      <c r="C26" s="1">
        <v>58.080000000000005</v>
      </c>
      <c r="D26" s="1">
        <v>1</v>
      </c>
      <c r="E26" s="1">
        <v>0</v>
      </c>
      <c r="F26" s="1">
        <v>0</v>
      </c>
      <c r="G26" s="1" t="s">
        <v>90</v>
      </c>
      <c r="H26" s="1">
        <f t="shared" si="0"/>
        <v>0</v>
      </c>
      <c r="I26" s="1">
        <f t="shared" si="3"/>
        <v>0</v>
      </c>
      <c r="N26" s="1" t="s">
        <v>96</v>
      </c>
      <c r="O26" s="1">
        <v>0.81</v>
      </c>
      <c r="P26" s="1" t="s">
        <v>94</v>
      </c>
      <c r="Q26" s="1">
        <v>0</v>
      </c>
      <c r="R26" s="1" t="s">
        <v>94</v>
      </c>
      <c r="S26" s="1">
        <v>0</v>
      </c>
      <c r="T26" s="1" t="s">
        <v>94</v>
      </c>
      <c r="U26" s="1">
        <v>0</v>
      </c>
      <c r="V26" s="1">
        <v>0</v>
      </c>
      <c r="W26" s="1">
        <v>0</v>
      </c>
      <c r="X26" s="1">
        <v>0</v>
      </c>
      <c r="Y26" s="89">
        <v>0</v>
      </c>
      <c r="AF26" s="18"/>
      <c r="AG26" s="1"/>
    </row>
    <row r="27" spans="1:33" x14ac:dyDescent="0.25">
      <c r="A27" s="88">
        <v>1</v>
      </c>
      <c r="B27" s="1">
        <v>17</v>
      </c>
      <c r="C27" s="1">
        <v>59.600000000000009</v>
      </c>
      <c r="D27" s="1">
        <v>3</v>
      </c>
      <c r="E27" s="1">
        <v>0</v>
      </c>
      <c r="F27" s="1">
        <v>0</v>
      </c>
      <c r="G27" s="1" t="s">
        <v>90</v>
      </c>
      <c r="H27" s="1">
        <f t="shared" si="0"/>
        <v>0</v>
      </c>
      <c r="I27" s="1">
        <f t="shared" si="3"/>
        <v>0</v>
      </c>
      <c r="N27" s="1" t="s">
        <v>92</v>
      </c>
      <c r="O27" s="1">
        <v>0.52</v>
      </c>
      <c r="P27" s="1" t="s">
        <v>91</v>
      </c>
      <c r="Q27" s="1">
        <v>0.94</v>
      </c>
      <c r="R27" s="1" t="s">
        <v>91</v>
      </c>
      <c r="S27" s="1">
        <v>0.77</v>
      </c>
      <c r="T27" s="1" t="s">
        <v>94</v>
      </c>
      <c r="U27" s="1">
        <v>0</v>
      </c>
      <c r="V27" s="1">
        <v>0</v>
      </c>
      <c r="W27" s="1">
        <v>1.19</v>
      </c>
      <c r="X27" s="1">
        <v>1.35</v>
      </c>
      <c r="Y27" s="89">
        <v>0</v>
      </c>
      <c r="AF27" s="18"/>
      <c r="AG27" s="1"/>
    </row>
    <row r="28" spans="1:33" x14ac:dyDescent="0.25">
      <c r="A28" s="88">
        <v>1</v>
      </c>
      <c r="B28" s="1">
        <v>18</v>
      </c>
      <c r="C28" s="1">
        <v>60.27000000000001</v>
      </c>
      <c r="D28" s="1">
        <v>2</v>
      </c>
      <c r="E28" s="1">
        <v>2</v>
      </c>
      <c r="F28" s="1">
        <v>0</v>
      </c>
      <c r="G28" s="1" t="s">
        <v>90</v>
      </c>
      <c r="H28" s="1">
        <f t="shared" si="0"/>
        <v>0</v>
      </c>
      <c r="I28" s="1">
        <f t="shared" si="3"/>
        <v>0</v>
      </c>
      <c r="N28" s="1" t="s">
        <v>92</v>
      </c>
      <c r="O28" s="1">
        <v>0.65</v>
      </c>
      <c r="P28" s="1" t="s">
        <v>91</v>
      </c>
      <c r="Q28" s="1">
        <v>0.65</v>
      </c>
      <c r="R28" s="1" t="s">
        <v>94</v>
      </c>
      <c r="S28" s="1">
        <v>0</v>
      </c>
      <c r="T28" s="1" t="s">
        <v>94</v>
      </c>
      <c r="U28" s="1">
        <v>0</v>
      </c>
      <c r="V28" s="1">
        <v>0</v>
      </c>
      <c r="W28" s="1">
        <v>0.76</v>
      </c>
      <c r="X28" s="1">
        <v>0</v>
      </c>
      <c r="Y28" s="89">
        <v>0</v>
      </c>
      <c r="AF28" s="18"/>
      <c r="AG28" s="1"/>
    </row>
    <row r="29" spans="1:33" x14ac:dyDescent="0.25">
      <c r="A29" s="88">
        <v>1</v>
      </c>
      <c r="B29" s="1">
        <v>19</v>
      </c>
      <c r="C29" s="1">
        <v>62.720000000000013</v>
      </c>
      <c r="D29" s="1">
        <v>1</v>
      </c>
      <c r="E29" s="1">
        <v>1</v>
      </c>
      <c r="F29" s="1">
        <v>1</v>
      </c>
      <c r="G29" s="1" t="s">
        <v>90</v>
      </c>
      <c r="H29" s="1">
        <f t="shared" si="0"/>
        <v>0</v>
      </c>
      <c r="I29" s="1">
        <f t="shared" si="3"/>
        <v>0</v>
      </c>
      <c r="N29" s="1" t="s">
        <v>91</v>
      </c>
      <c r="O29" s="1">
        <v>0.87</v>
      </c>
      <c r="P29" s="1" t="s">
        <v>94</v>
      </c>
      <c r="Q29" s="1">
        <v>0</v>
      </c>
      <c r="R29" s="1" t="s">
        <v>94</v>
      </c>
      <c r="S29" s="1">
        <v>0</v>
      </c>
      <c r="T29" s="1" t="s">
        <v>94</v>
      </c>
      <c r="U29" s="1">
        <v>0</v>
      </c>
      <c r="V29" s="1">
        <v>0.92</v>
      </c>
      <c r="W29" s="1">
        <v>0</v>
      </c>
      <c r="X29" s="1">
        <v>0</v>
      </c>
      <c r="Y29" s="89">
        <v>0</v>
      </c>
      <c r="AF29" s="18"/>
      <c r="AG29" s="1"/>
    </row>
    <row r="30" spans="1:33" x14ac:dyDescent="0.25">
      <c r="A30" s="88">
        <v>1</v>
      </c>
      <c r="B30" s="1">
        <v>20</v>
      </c>
      <c r="C30" s="1">
        <v>70.010000000000019</v>
      </c>
      <c r="D30" s="1">
        <v>2</v>
      </c>
      <c r="E30" s="1">
        <v>0</v>
      </c>
      <c r="F30" s="1">
        <v>0</v>
      </c>
      <c r="G30" s="1" t="s">
        <v>90</v>
      </c>
      <c r="H30" s="1">
        <f t="shared" si="0"/>
        <v>0</v>
      </c>
      <c r="I30" s="1">
        <f t="shared" si="3"/>
        <v>0</v>
      </c>
      <c r="N30" s="1" t="s">
        <v>93</v>
      </c>
      <c r="O30" s="1">
        <v>2.4300000000000002</v>
      </c>
      <c r="P30" s="1" t="s">
        <v>92</v>
      </c>
      <c r="Q30" s="1">
        <v>0.92</v>
      </c>
      <c r="R30" s="1" t="s">
        <v>94</v>
      </c>
      <c r="S30" s="1">
        <v>0</v>
      </c>
      <c r="T30" s="1" t="s">
        <v>94</v>
      </c>
      <c r="U30" s="1">
        <v>0</v>
      </c>
      <c r="V30" s="1">
        <v>0</v>
      </c>
      <c r="W30" s="1">
        <v>0</v>
      </c>
      <c r="X30" s="1">
        <v>0</v>
      </c>
      <c r="Y30" s="89">
        <v>0</v>
      </c>
      <c r="AF30" s="18"/>
      <c r="AG30" s="1"/>
    </row>
    <row r="31" spans="1:33" x14ac:dyDescent="0.25">
      <c r="A31" s="88">
        <v>1</v>
      </c>
      <c r="B31" s="1">
        <v>21</v>
      </c>
      <c r="C31" s="1">
        <v>86.660000000000025</v>
      </c>
      <c r="D31" s="1">
        <v>2</v>
      </c>
      <c r="E31" s="1">
        <v>0</v>
      </c>
      <c r="F31" s="1">
        <v>0</v>
      </c>
      <c r="G31" s="1" t="s">
        <v>90</v>
      </c>
      <c r="H31" s="1">
        <f t="shared" si="0"/>
        <v>0</v>
      </c>
      <c r="I31" s="1">
        <f t="shared" si="3"/>
        <v>0</v>
      </c>
      <c r="N31" s="1" t="s">
        <v>92</v>
      </c>
      <c r="O31" s="1">
        <v>0.84</v>
      </c>
      <c r="P31" s="1" t="s">
        <v>95</v>
      </c>
      <c r="Q31" s="1">
        <v>2.36</v>
      </c>
      <c r="R31" s="1" t="s">
        <v>94</v>
      </c>
      <c r="S31" s="1">
        <v>0</v>
      </c>
      <c r="T31" s="1" t="s">
        <v>94</v>
      </c>
      <c r="U31" s="1">
        <v>0</v>
      </c>
      <c r="V31" s="1">
        <v>0</v>
      </c>
      <c r="W31" s="1">
        <v>0.9</v>
      </c>
      <c r="X31" s="1">
        <v>0</v>
      </c>
      <c r="Y31" s="89">
        <v>0</v>
      </c>
      <c r="AB31" s="85" t="s">
        <v>64</v>
      </c>
      <c r="AC31" s="86" t="s">
        <v>9</v>
      </c>
      <c r="AD31" s="86" t="s">
        <v>99</v>
      </c>
      <c r="AE31" s="94" t="s">
        <v>100</v>
      </c>
      <c r="AF31" s="87" t="s">
        <v>89</v>
      </c>
      <c r="AG31" s="1"/>
    </row>
    <row r="32" spans="1:33" x14ac:dyDescent="0.25">
      <c r="A32" s="88">
        <v>1</v>
      </c>
      <c r="B32" s="1">
        <v>22</v>
      </c>
      <c r="C32" s="1">
        <v>88.350000000000023</v>
      </c>
      <c r="D32" s="1">
        <v>3</v>
      </c>
      <c r="E32" s="1">
        <v>1</v>
      </c>
      <c r="F32" s="1">
        <v>0</v>
      </c>
      <c r="G32" s="1" t="s">
        <v>90</v>
      </c>
      <c r="H32" s="1">
        <f t="shared" si="0"/>
        <v>0</v>
      </c>
      <c r="I32" s="1">
        <f t="shared" si="3"/>
        <v>0</v>
      </c>
      <c r="N32" s="1" t="s">
        <v>91</v>
      </c>
      <c r="O32" s="1">
        <v>0.62</v>
      </c>
      <c r="P32" s="1" t="s">
        <v>91</v>
      </c>
      <c r="Q32" s="1">
        <v>0.9</v>
      </c>
      <c r="R32" s="1" t="s">
        <v>96</v>
      </c>
      <c r="S32" s="1">
        <v>1.21</v>
      </c>
      <c r="T32" s="1" t="s">
        <v>94</v>
      </c>
      <c r="U32" s="1">
        <v>0</v>
      </c>
      <c r="V32" s="1">
        <v>0.82</v>
      </c>
      <c r="W32" s="1">
        <v>1.34</v>
      </c>
      <c r="X32" s="1">
        <v>0</v>
      </c>
      <c r="Y32" s="89">
        <v>0</v>
      </c>
      <c r="AB32" s="95">
        <v>1</v>
      </c>
      <c r="AC32" s="14">
        <v>1</v>
      </c>
      <c r="AD32" s="1">
        <f>COUNTIFS($A$11:$A$601,AB32,$D$11:$D$601,AC32)</f>
        <v>10</v>
      </c>
      <c r="AE32" s="18">
        <f>SUM(AD32:AD35)</f>
        <v>33</v>
      </c>
      <c r="AF32" s="93">
        <f t="shared" ref="AF32:AF63" si="4">AD32/AE32</f>
        <v>0.30303030303030304</v>
      </c>
      <c r="AG32" s="1"/>
    </row>
    <row r="33" spans="1:33" x14ac:dyDescent="0.25">
      <c r="A33" s="88">
        <v>1</v>
      </c>
      <c r="B33" s="1">
        <v>23</v>
      </c>
      <c r="C33" s="1">
        <v>92.840000000000018</v>
      </c>
      <c r="D33" s="1">
        <v>3</v>
      </c>
      <c r="E33" s="1">
        <v>0</v>
      </c>
      <c r="F33" s="1">
        <v>1</v>
      </c>
      <c r="G33" s="1" t="s">
        <v>90</v>
      </c>
      <c r="H33" s="1">
        <f t="shared" si="0"/>
        <v>0</v>
      </c>
      <c r="I33" s="1">
        <f t="shared" si="3"/>
        <v>0</v>
      </c>
      <c r="N33" s="1" t="s">
        <v>95</v>
      </c>
      <c r="O33" s="1">
        <v>0.87</v>
      </c>
      <c r="P33" s="1" t="s">
        <v>93</v>
      </c>
      <c r="Q33" s="1">
        <v>2.4900000000000002</v>
      </c>
      <c r="R33" s="1" t="s">
        <v>96</v>
      </c>
      <c r="S33" s="1">
        <v>2.08</v>
      </c>
      <c r="T33" s="1" t="s">
        <v>94</v>
      </c>
      <c r="U33" s="1">
        <v>0</v>
      </c>
      <c r="V33" s="1">
        <v>0.76</v>
      </c>
      <c r="W33" s="1">
        <v>0</v>
      </c>
      <c r="X33" s="1">
        <v>0</v>
      </c>
      <c r="Y33" s="89">
        <v>0</v>
      </c>
      <c r="AB33" s="95">
        <v>1</v>
      </c>
      <c r="AC33" s="14">
        <v>2</v>
      </c>
      <c r="AD33" s="1">
        <f t="shared" ref="AD33:AD91" si="5">COUNTIFS($A$11:$A$601,AB33,$D$11:$D$601,AC33)</f>
        <v>9</v>
      </c>
      <c r="AE33" s="18">
        <f>AE32</f>
        <v>33</v>
      </c>
      <c r="AF33" s="93">
        <f t="shared" si="4"/>
        <v>0.27272727272727271</v>
      </c>
      <c r="AG33" s="1"/>
    </row>
    <row r="34" spans="1:33" x14ac:dyDescent="0.25">
      <c r="A34" s="88">
        <v>1</v>
      </c>
      <c r="B34" s="1">
        <v>24</v>
      </c>
      <c r="C34" s="1">
        <v>97.77000000000001</v>
      </c>
      <c r="D34" s="1">
        <v>1</v>
      </c>
      <c r="E34" s="1">
        <v>1</v>
      </c>
      <c r="F34" s="1">
        <v>0</v>
      </c>
      <c r="G34" s="1" t="s">
        <v>90</v>
      </c>
      <c r="H34" s="1">
        <f t="shared" si="0"/>
        <v>0</v>
      </c>
      <c r="I34" s="1">
        <f t="shared" si="3"/>
        <v>0</v>
      </c>
      <c r="N34" s="1" t="s">
        <v>91</v>
      </c>
      <c r="O34" s="1">
        <v>0.55000000000000004</v>
      </c>
      <c r="P34" s="1" t="s">
        <v>94</v>
      </c>
      <c r="Q34" s="1">
        <v>0</v>
      </c>
      <c r="R34" s="1" t="s">
        <v>94</v>
      </c>
      <c r="S34" s="1">
        <v>0</v>
      </c>
      <c r="T34" s="1" t="s">
        <v>94</v>
      </c>
      <c r="U34" s="1">
        <v>0</v>
      </c>
      <c r="V34" s="1">
        <v>0.77</v>
      </c>
      <c r="W34" s="1">
        <v>0</v>
      </c>
      <c r="X34" s="1">
        <v>0</v>
      </c>
      <c r="Y34" s="89">
        <v>0</v>
      </c>
      <c r="AB34" s="95">
        <v>1</v>
      </c>
      <c r="AC34" s="14">
        <v>3</v>
      </c>
      <c r="AD34" s="1">
        <f t="shared" si="5"/>
        <v>11</v>
      </c>
      <c r="AE34" s="18">
        <f t="shared" ref="AE34:AE35" si="6">AE33</f>
        <v>33</v>
      </c>
      <c r="AF34" s="93">
        <f t="shared" si="4"/>
        <v>0.33333333333333331</v>
      </c>
      <c r="AG34" s="1"/>
    </row>
    <row r="35" spans="1:33" x14ac:dyDescent="0.25">
      <c r="A35" s="88">
        <v>1</v>
      </c>
      <c r="B35" s="1">
        <v>25</v>
      </c>
      <c r="C35" s="1">
        <v>99.200000000000017</v>
      </c>
      <c r="D35" s="1">
        <v>3</v>
      </c>
      <c r="E35" s="1">
        <v>0</v>
      </c>
      <c r="F35" s="1">
        <v>1</v>
      </c>
      <c r="G35" s="1" t="s">
        <v>90</v>
      </c>
      <c r="H35" s="1">
        <f t="shared" si="0"/>
        <v>0</v>
      </c>
      <c r="I35" s="1">
        <f t="shared" si="3"/>
        <v>0</v>
      </c>
      <c r="N35" s="1" t="s">
        <v>91</v>
      </c>
      <c r="O35" s="1">
        <v>0.53</v>
      </c>
      <c r="P35" s="1" t="s">
        <v>92</v>
      </c>
      <c r="Q35" s="1">
        <v>0.95</v>
      </c>
      <c r="R35" s="1" t="s">
        <v>96</v>
      </c>
      <c r="S35" s="1">
        <v>1.77</v>
      </c>
      <c r="T35" s="1" t="s">
        <v>94</v>
      </c>
      <c r="U35" s="1">
        <v>0</v>
      </c>
      <c r="V35" s="1">
        <v>0.78</v>
      </c>
      <c r="W35" s="1">
        <v>0</v>
      </c>
      <c r="X35" s="1">
        <v>0</v>
      </c>
      <c r="Y35" s="89">
        <v>0</v>
      </c>
      <c r="AB35" s="95">
        <v>1</v>
      </c>
      <c r="AC35" s="14">
        <v>4</v>
      </c>
      <c r="AD35" s="1">
        <f t="shared" si="5"/>
        <v>3</v>
      </c>
      <c r="AE35" s="18">
        <f t="shared" si="6"/>
        <v>33</v>
      </c>
      <c r="AF35" s="93">
        <f t="shared" si="4"/>
        <v>9.0909090909090912E-2</v>
      </c>
      <c r="AG35" s="1"/>
    </row>
    <row r="36" spans="1:33" x14ac:dyDescent="0.25">
      <c r="A36" s="88">
        <v>1</v>
      </c>
      <c r="B36" s="1">
        <v>26</v>
      </c>
      <c r="C36" s="1">
        <v>112.48000000000002</v>
      </c>
      <c r="D36" s="1">
        <v>3</v>
      </c>
      <c r="E36" s="1">
        <v>0</v>
      </c>
      <c r="F36" s="1">
        <v>0</v>
      </c>
      <c r="G36" s="1" t="s">
        <v>90</v>
      </c>
      <c r="H36" s="1">
        <f t="shared" si="0"/>
        <v>0</v>
      </c>
      <c r="I36" s="1">
        <f t="shared" si="3"/>
        <v>0</v>
      </c>
      <c r="N36" s="1" t="s">
        <v>95</v>
      </c>
      <c r="O36" s="1">
        <v>1.17</v>
      </c>
      <c r="P36" s="1" t="s">
        <v>96</v>
      </c>
      <c r="Q36" s="1">
        <v>1.46</v>
      </c>
      <c r="R36" s="1" t="s">
        <v>93</v>
      </c>
      <c r="S36" s="1">
        <v>1.38</v>
      </c>
      <c r="T36" s="1" t="s">
        <v>94</v>
      </c>
      <c r="U36" s="1">
        <v>0</v>
      </c>
      <c r="V36" s="1">
        <v>0.78</v>
      </c>
      <c r="W36" s="1">
        <v>0</v>
      </c>
      <c r="X36" s="1">
        <v>0</v>
      </c>
      <c r="Y36" s="89">
        <v>0</v>
      </c>
      <c r="AB36" s="95">
        <v>2</v>
      </c>
      <c r="AC36" s="14">
        <v>1</v>
      </c>
      <c r="AD36" s="1">
        <f t="shared" si="5"/>
        <v>17</v>
      </c>
      <c r="AE36" s="18">
        <f>SUM(AD36:AD39)</f>
        <v>32</v>
      </c>
      <c r="AF36" s="93">
        <f t="shared" si="4"/>
        <v>0.53125</v>
      </c>
      <c r="AG36" s="1"/>
    </row>
    <row r="37" spans="1:33" x14ac:dyDescent="0.25">
      <c r="A37" s="88">
        <v>1</v>
      </c>
      <c r="B37" s="1">
        <v>27</v>
      </c>
      <c r="C37" s="1">
        <v>120.71000000000002</v>
      </c>
      <c r="D37" s="1">
        <v>1</v>
      </c>
      <c r="E37" s="1">
        <v>0</v>
      </c>
      <c r="F37" s="1">
        <v>0</v>
      </c>
      <c r="G37" s="1" t="s">
        <v>90</v>
      </c>
      <c r="H37" s="1">
        <f t="shared" si="0"/>
        <v>0</v>
      </c>
      <c r="I37" s="1">
        <f t="shared" si="3"/>
        <v>0</v>
      </c>
      <c r="N37" s="1" t="s">
        <v>91</v>
      </c>
      <c r="O37" s="1">
        <v>0.61</v>
      </c>
      <c r="P37" s="1" t="s">
        <v>94</v>
      </c>
      <c r="Q37" s="1">
        <v>0</v>
      </c>
      <c r="R37" s="1" t="s">
        <v>94</v>
      </c>
      <c r="S37" s="1">
        <v>0</v>
      </c>
      <c r="T37" s="1" t="s">
        <v>94</v>
      </c>
      <c r="U37" s="1">
        <v>0</v>
      </c>
      <c r="V37" s="1">
        <v>0.85</v>
      </c>
      <c r="W37" s="1">
        <v>0</v>
      </c>
      <c r="X37" s="1">
        <v>0</v>
      </c>
      <c r="Y37" s="89">
        <v>0</v>
      </c>
      <c r="AB37" s="95">
        <v>2</v>
      </c>
      <c r="AC37" s="14">
        <v>2</v>
      </c>
      <c r="AD37" s="1">
        <f t="shared" si="5"/>
        <v>6</v>
      </c>
      <c r="AE37" s="18">
        <f t="shared" ref="AE37:AE91" si="7">AE36</f>
        <v>32</v>
      </c>
      <c r="AF37" s="93">
        <f t="shared" si="4"/>
        <v>0.1875</v>
      </c>
      <c r="AG37" s="1"/>
    </row>
    <row r="38" spans="1:33" x14ac:dyDescent="0.25">
      <c r="A38" s="88">
        <v>1</v>
      </c>
      <c r="B38" s="1">
        <v>28</v>
      </c>
      <c r="C38" s="1">
        <v>126.17000000000002</v>
      </c>
      <c r="D38" s="1">
        <v>2</v>
      </c>
      <c r="E38" s="1">
        <v>0</v>
      </c>
      <c r="F38" s="1">
        <v>0</v>
      </c>
      <c r="G38" s="1" t="s">
        <v>90</v>
      </c>
      <c r="H38" s="1">
        <f t="shared" si="0"/>
        <v>0</v>
      </c>
      <c r="I38" s="1">
        <f t="shared" si="3"/>
        <v>0</v>
      </c>
      <c r="N38" s="1" t="s">
        <v>91</v>
      </c>
      <c r="O38" s="1">
        <v>0.83</v>
      </c>
      <c r="P38" s="1" t="s">
        <v>92</v>
      </c>
      <c r="Q38" s="1">
        <v>0.98</v>
      </c>
      <c r="R38" s="1" t="s">
        <v>94</v>
      </c>
      <c r="S38" s="1">
        <v>0</v>
      </c>
      <c r="T38" s="1" t="s">
        <v>94</v>
      </c>
      <c r="U38" s="1">
        <v>0</v>
      </c>
      <c r="V38" s="1">
        <v>1.49</v>
      </c>
      <c r="W38" s="1">
        <v>0</v>
      </c>
      <c r="X38" s="1">
        <v>0</v>
      </c>
      <c r="Y38" s="89">
        <v>0</v>
      </c>
      <c r="AB38" s="95">
        <v>2</v>
      </c>
      <c r="AC38" s="14">
        <v>3</v>
      </c>
      <c r="AD38" s="1">
        <f t="shared" si="5"/>
        <v>6</v>
      </c>
      <c r="AE38" s="18">
        <f t="shared" si="7"/>
        <v>32</v>
      </c>
      <c r="AF38" s="93">
        <f t="shared" si="4"/>
        <v>0.1875</v>
      </c>
      <c r="AG38" s="1"/>
    </row>
    <row r="39" spans="1:33" x14ac:dyDescent="0.25">
      <c r="A39" s="88">
        <v>1</v>
      </c>
      <c r="B39" s="1">
        <v>29</v>
      </c>
      <c r="C39" s="1">
        <v>129.58000000000001</v>
      </c>
      <c r="D39" s="1">
        <v>3</v>
      </c>
      <c r="E39" s="1">
        <v>0</v>
      </c>
      <c r="F39" s="1">
        <v>0</v>
      </c>
      <c r="G39" s="1" t="s">
        <v>90</v>
      </c>
      <c r="H39" s="1">
        <f t="shared" si="0"/>
        <v>0</v>
      </c>
      <c r="I39" s="1">
        <f t="shared" si="3"/>
        <v>0</v>
      </c>
      <c r="N39" s="1" t="s">
        <v>91</v>
      </c>
      <c r="O39" s="1">
        <v>0.71</v>
      </c>
      <c r="P39" s="1" t="s">
        <v>91</v>
      </c>
      <c r="Q39" s="1">
        <v>0.73</v>
      </c>
      <c r="R39" s="1" t="s">
        <v>92</v>
      </c>
      <c r="S39" s="1">
        <v>0.8</v>
      </c>
      <c r="T39" s="1" t="s">
        <v>94</v>
      </c>
      <c r="U39" s="1">
        <v>0</v>
      </c>
      <c r="V39" s="1">
        <v>0.82</v>
      </c>
      <c r="W39" s="1">
        <v>1.42</v>
      </c>
      <c r="X39" s="1">
        <v>0</v>
      </c>
      <c r="Y39" s="89">
        <v>0</v>
      </c>
      <c r="AB39" s="95">
        <v>2</v>
      </c>
      <c r="AC39" s="14">
        <v>4</v>
      </c>
      <c r="AD39" s="1">
        <f t="shared" si="5"/>
        <v>3</v>
      </c>
      <c r="AE39" s="18">
        <f t="shared" si="7"/>
        <v>32</v>
      </c>
      <c r="AF39" s="93">
        <f t="shared" si="4"/>
        <v>9.375E-2</v>
      </c>
      <c r="AG39" s="1"/>
    </row>
    <row r="40" spans="1:33" x14ac:dyDescent="0.25">
      <c r="A40" s="88">
        <v>1</v>
      </c>
      <c r="B40" s="1">
        <v>30</v>
      </c>
      <c r="C40" s="1">
        <v>136.84</v>
      </c>
      <c r="D40" s="1">
        <v>3</v>
      </c>
      <c r="E40" s="1">
        <v>0</v>
      </c>
      <c r="F40" s="1">
        <v>0</v>
      </c>
      <c r="G40" s="1" t="s">
        <v>90</v>
      </c>
      <c r="H40" s="1">
        <f t="shared" si="0"/>
        <v>0</v>
      </c>
      <c r="I40" s="1">
        <f t="shared" si="3"/>
        <v>0</v>
      </c>
      <c r="N40" s="1" t="s">
        <v>91</v>
      </c>
      <c r="O40" s="1">
        <v>0.75</v>
      </c>
      <c r="P40" s="1" t="s">
        <v>93</v>
      </c>
      <c r="Q40" s="1">
        <v>2.35</v>
      </c>
      <c r="R40" s="1" t="s">
        <v>95</v>
      </c>
      <c r="S40" s="1">
        <v>2.44</v>
      </c>
      <c r="T40" s="1" t="s">
        <v>94</v>
      </c>
      <c r="U40" s="1">
        <v>0</v>
      </c>
      <c r="V40" s="1">
        <v>0.86</v>
      </c>
      <c r="W40" s="1">
        <v>0</v>
      </c>
      <c r="X40" s="1">
        <v>0.91</v>
      </c>
      <c r="Y40" s="89">
        <v>0</v>
      </c>
      <c r="AB40" s="95">
        <v>3</v>
      </c>
      <c r="AC40" s="14">
        <v>1</v>
      </c>
      <c r="AD40" s="1">
        <f t="shared" si="5"/>
        <v>7</v>
      </c>
      <c r="AE40" s="18">
        <f>SUM(AD40:AD43)</f>
        <v>41</v>
      </c>
      <c r="AF40" s="93">
        <f t="shared" si="4"/>
        <v>0.17073170731707318</v>
      </c>
      <c r="AG40" s="1"/>
    </row>
    <row r="41" spans="1:33" x14ac:dyDescent="0.25">
      <c r="A41" s="88">
        <v>1</v>
      </c>
      <c r="B41" s="1">
        <v>31</v>
      </c>
      <c r="C41" s="1">
        <v>139.85</v>
      </c>
      <c r="D41" s="1">
        <v>3</v>
      </c>
      <c r="E41" s="1">
        <v>2</v>
      </c>
      <c r="F41" s="1">
        <v>0</v>
      </c>
      <c r="G41" s="1" t="s">
        <v>90</v>
      </c>
      <c r="H41" s="1">
        <f t="shared" si="0"/>
        <v>0</v>
      </c>
      <c r="I41" s="1">
        <f t="shared" si="3"/>
        <v>0</v>
      </c>
      <c r="N41" s="1" t="s">
        <v>91</v>
      </c>
      <c r="O41" s="1">
        <v>0.97</v>
      </c>
      <c r="P41" s="1" t="s">
        <v>95</v>
      </c>
      <c r="Q41" s="1">
        <v>0.85</v>
      </c>
      <c r="R41" s="1" t="s">
        <v>92</v>
      </c>
      <c r="S41" s="1">
        <v>0.84</v>
      </c>
      <c r="T41" s="1" t="s">
        <v>94</v>
      </c>
      <c r="U41" s="1">
        <v>0</v>
      </c>
      <c r="V41" s="1">
        <v>1.37</v>
      </c>
      <c r="W41" s="1">
        <v>0.78</v>
      </c>
      <c r="X41" s="1">
        <v>0</v>
      </c>
      <c r="Y41" s="89">
        <v>0</v>
      </c>
      <c r="AB41" s="95">
        <v>3</v>
      </c>
      <c r="AC41" s="14">
        <v>2</v>
      </c>
      <c r="AD41" s="1">
        <f t="shared" si="5"/>
        <v>17</v>
      </c>
      <c r="AE41" s="18">
        <f t="shared" ref="AE41" si="8">AE40</f>
        <v>41</v>
      </c>
      <c r="AF41" s="93">
        <f t="shared" si="4"/>
        <v>0.41463414634146339</v>
      </c>
      <c r="AG41" s="1"/>
    </row>
    <row r="42" spans="1:33" x14ac:dyDescent="0.25">
      <c r="A42" s="88">
        <v>1</v>
      </c>
      <c r="B42" s="1">
        <v>32</v>
      </c>
      <c r="C42" s="1">
        <v>144.88999999999999</v>
      </c>
      <c r="D42" s="1">
        <v>1</v>
      </c>
      <c r="E42" s="1">
        <v>1</v>
      </c>
      <c r="F42" s="1">
        <v>1</v>
      </c>
      <c r="G42" s="1" t="s">
        <v>90</v>
      </c>
      <c r="H42" s="1">
        <f t="shared" si="0"/>
        <v>0</v>
      </c>
      <c r="I42" s="1">
        <f t="shared" si="3"/>
        <v>0</v>
      </c>
      <c r="J42" s="1">
        <f>SUM(H11:H43)</f>
        <v>2</v>
      </c>
      <c r="K42" s="1">
        <f>_xlfn.STDEV.S(E11:E43)</f>
        <v>1.8329889483705255</v>
      </c>
      <c r="L42" s="1">
        <f>_xlfn.STDEV.S(F11:F43)</f>
        <v>0.54006172486732174</v>
      </c>
      <c r="N42" s="1" t="s">
        <v>96</v>
      </c>
      <c r="O42" s="1">
        <v>2.4300000000000002</v>
      </c>
      <c r="P42" s="1" t="s">
        <v>94</v>
      </c>
      <c r="Q42" s="1">
        <v>0</v>
      </c>
      <c r="R42" s="1" t="s">
        <v>94</v>
      </c>
      <c r="S42" s="1">
        <v>0</v>
      </c>
      <c r="T42" s="1" t="s">
        <v>94</v>
      </c>
      <c r="U42" s="1">
        <v>0</v>
      </c>
      <c r="V42" s="1">
        <v>0</v>
      </c>
      <c r="W42" s="1">
        <v>0</v>
      </c>
      <c r="X42" s="1">
        <v>0</v>
      </c>
      <c r="Y42" s="89">
        <v>0</v>
      </c>
      <c r="AB42" s="95">
        <v>3</v>
      </c>
      <c r="AC42" s="14">
        <v>3</v>
      </c>
      <c r="AD42" s="1">
        <f t="shared" si="5"/>
        <v>13</v>
      </c>
      <c r="AE42" s="18">
        <f t="shared" si="7"/>
        <v>41</v>
      </c>
      <c r="AF42" s="93">
        <f t="shared" si="4"/>
        <v>0.31707317073170732</v>
      </c>
      <c r="AG42" s="1"/>
    </row>
    <row r="43" spans="1:33" s="125" customFormat="1" x14ac:dyDescent="0.25">
      <c r="A43" s="124">
        <v>1</v>
      </c>
      <c r="B43" s="125">
        <v>33</v>
      </c>
      <c r="C43" s="125">
        <v>147.42999999999998</v>
      </c>
      <c r="D43" s="125">
        <v>2</v>
      </c>
      <c r="E43" s="125">
        <v>1</v>
      </c>
      <c r="F43" s="125">
        <v>0</v>
      </c>
      <c r="G43" s="125" t="s">
        <v>90</v>
      </c>
      <c r="H43" s="125">
        <f t="shared" si="0"/>
        <v>0</v>
      </c>
      <c r="I43" s="125">
        <f t="shared" si="3"/>
        <v>0</v>
      </c>
      <c r="J43" s="125">
        <f>_xlfn.STDEV.S(I11:I43)</f>
        <v>0.38435305739290371</v>
      </c>
      <c r="K43" s="125">
        <f>MAX(E11:E43)</f>
        <v>6</v>
      </c>
      <c r="L43" s="125">
        <f>MAX(F11:F43)</f>
        <v>2</v>
      </c>
      <c r="N43" s="125" t="s">
        <v>95</v>
      </c>
      <c r="O43" s="125">
        <v>1.21</v>
      </c>
      <c r="P43" s="125" t="s">
        <v>93</v>
      </c>
      <c r="Q43" s="125">
        <v>1.41</v>
      </c>
      <c r="R43" s="125" t="s">
        <v>94</v>
      </c>
      <c r="S43" s="125">
        <v>0</v>
      </c>
      <c r="T43" s="125" t="s">
        <v>94</v>
      </c>
      <c r="U43" s="125">
        <v>0</v>
      </c>
      <c r="V43" s="125">
        <v>1.32</v>
      </c>
      <c r="W43" s="125">
        <v>0</v>
      </c>
      <c r="X43" s="125">
        <v>0</v>
      </c>
      <c r="Y43" s="126">
        <v>0</v>
      </c>
      <c r="AB43" s="127">
        <v>3</v>
      </c>
      <c r="AC43" s="128">
        <v>4</v>
      </c>
      <c r="AD43" s="125">
        <f t="shared" si="5"/>
        <v>4</v>
      </c>
      <c r="AE43" s="129">
        <f t="shared" si="7"/>
        <v>41</v>
      </c>
      <c r="AF43" s="130">
        <f t="shared" si="4"/>
        <v>9.7560975609756101E-2</v>
      </c>
    </row>
    <row r="44" spans="1:33" x14ac:dyDescent="0.25">
      <c r="A44" s="88">
        <v>2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1" t="s">
        <v>90</v>
      </c>
      <c r="H44" s="1">
        <f t="shared" si="0"/>
        <v>0</v>
      </c>
      <c r="I44" s="1">
        <f t="shared" si="3"/>
        <v>0</v>
      </c>
      <c r="N44" s="1" t="s">
        <v>92</v>
      </c>
      <c r="O44" s="1">
        <v>0.99</v>
      </c>
      <c r="P44" s="1" t="s">
        <v>94</v>
      </c>
      <c r="Q44" s="1">
        <v>0</v>
      </c>
      <c r="R44" s="1" t="s">
        <v>94</v>
      </c>
      <c r="S44" s="1">
        <v>0</v>
      </c>
      <c r="T44" s="1" t="s">
        <v>94</v>
      </c>
      <c r="U44" s="1">
        <v>0</v>
      </c>
      <c r="V44" s="1">
        <v>0</v>
      </c>
      <c r="W44" s="1">
        <v>0</v>
      </c>
      <c r="X44" s="1">
        <v>0</v>
      </c>
      <c r="Y44" s="89">
        <v>0</v>
      </c>
      <c r="AB44" s="95">
        <v>4</v>
      </c>
      <c r="AC44" s="14">
        <v>1</v>
      </c>
      <c r="AD44" s="1">
        <f t="shared" si="5"/>
        <v>6</v>
      </c>
      <c r="AE44" s="18">
        <f>SUM(AD44:AD47)</f>
        <v>29</v>
      </c>
      <c r="AF44" s="93">
        <f t="shared" si="4"/>
        <v>0.20689655172413793</v>
      </c>
      <c r="AG44" s="1"/>
    </row>
    <row r="45" spans="1:33" x14ac:dyDescent="0.25">
      <c r="A45" s="88">
        <v>2</v>
      </c>
      <c r="B45" s="1">
        <v>2</v>
      </c>
      <c r="C45" s="1">
        <v>0.65</v>
      </c>
      <c r="D45" s="1">
        <v>1</v>
      </c>
      <c r="E45" s="1">
        <v>1</v>
      </c>
      <c r="F45" s="1">
        <v>0</v>
      </c>
      <c r="G45" s="1" t="s">
        <v>90</v>
      </c>
      <c r="H45" s="1">
        <f t="shared" si="0"/>
        <v>0</v>
      </c>
      <c r="I45" s="1">
        <f t="shared" si="3"/>
        <v>0</v>
      </c>
      <c r="N45" s="1" t="s">
        <v>92</v>
      </c>
      <c r="O45" s="1">
        <v>0.78</v>
      </c>
      <c r="P45" s="1" t="s">
        <v>94</v>
      </c>
      <c r="Q45" s="1">
        <v>0</v>
      </c>
      <c r="R45" s="1" t="s">
        <v>94</v>
      </c>
      <c r="S45" s="1">
        <v>0</v>
      </c>
      <c r="T45" s="1" t="s">
        <v>94</v>
      </c>
      <c r="U45" s="1">
        <v>0</v>
      </c>
      <c r="V45" s="1">
        <v>0</v>
      </c>
      <c r="W45" s="1">
        <v>0</v>
      </c>
      <c r="X45" s="1">
        <v>0</v>
      </c>
      <c r="Y45" s="89">
        <v>0</v>
      </c>
      <c r="AB45" s="95">
        <v>4</v>
      </c>
      <c r="AC45" s="14">
        <v>2</v>
      </c>
      <c r="AD45" s="1">
        <f t="shared" si="5"/>
        <v>15</v>
      </c>
      <c r="AE45" s="18">
        <f t="shared" ref="AE45" si="9">AE44</f>
        <v>29</v>
      </c>
      <c r="AF45" s="93">
        <f t="shared" si="4"/>
        <v>0.51724137931034486</v>
      </c>
      <c r="AG45" s="1"/>
    </row>
    <row r="46" spans="1:33" x14ac:dyDescent="0.25">
      <c r="A46" s="88">
        <v>2</v>
      </c>
      <c r="B46" s="1">
        <v>3</v>
      </c>
      <c r="C46" s="1">
        <v>5.86</v>
      </c>
      <c r="D46" s="1">
        <v>3</v>
      </c>
      <c r="E46" s="1">
        <v>0</v>
      </c>
      <c r="F46" s="1">
        <v>0</v>
      </c>
      <c r="G46" s="1" t="s">
        <v>90</v>
      </c>
      <c r="H46" s="1">
        <f t="shared" si="0"/>
        <v>0</v>
      </c>
      <c r="I46" s="1">
        <f t="shared" si="3"/>
        <v>0</v>
      </c>
      <c r="N46" s="1" t="s">
        <v>93</v>
      </c>
      <c r="O46" s="1">
        <v>2.44</v>
      </c>
      <c r="P46" s="1" t="s">
        <v>95</v>
      </c>
      <c r="Q46" s="1">
        <v>1.27</v>
      </c>
      <c r="R46" s="1" t="s">
        <v>96</v>
      </c>
      <c r="S46" s="1">
        <v>1.28</v>
      </c>
      <c r="T46" s="1" t="s">
        <v>94</v>
      </c>
      <c r="U46" s="1">
        <v>0</v>
      </c>
      <c r="V46" s="1">
        <v>0</v>
      </c>
      <c r="W46" s="1">
        <v>0.8</v>
      </c>
      <c r="X46" s="1">
        <v>0</v>
      </c>
      <c r="Y46" s="89">
        <v>0</v>
      </c>
      <c r="AB46" s="95">
        <v>4</v>
      </c>
      <c r="AC46" s="14">
        <v>3</v>
      </c>
      <c r="AD46" s="1">
        <f t="shared" si="5"/>
        <v>6</v>
      </c>
      <c r="AE46" s="18">
        <f t="shared" si="7"/>
        <v>29</v>
      </c>
      <c r="AF46" s="93">
        <f t="shared" si="4"/>
        <v>0.20689655172413793</v>
      </c>
      <c r="AG46" s="1"/>
    </row>
    <row r="47" spans="1:33" x14ac:dyDescent="0.25">
      <c r="A47" s="88">
        <v>2</v>
      </c>
      <c r="B47" s="1">
        <v>4</v>
      </c>
      <c r="C47" s="1">
        <v>17.850000000000001</v>
      </c>
      <c r="D47" s="1">
        <v>1</v>
      </c>
      <c r="E47" s="1">
        <v>0</v>
      </c>
      <c r="F47" s="1">
        <v>0</v>
      </c>
      <c r="G47" s="1" t="s">
        <v>90</v>
      </c>
      <c r="H47" s="1">
        <f t="shared" si="0"/>
        <v>0</v>
      </c>
      <c r="I47" s="1">
        <f t="shared" si="3"/>
        <v>0</v>
      </c>
      <c r="N47" s="1" t="s">
        <v>93</v>
      </c>
      <c r="O47" s="1">
        <v>2.1800000000000002</v>
      </c>
      <c r="P47" s="1" t="s">
        <v>94</v>
      </c>
      <c r="Q47" s="1">
        <v>0</v>
      </c>
      <c r="R47" s="1" t="s">
        <v>94</v>
      </c>
      <c r="S47" s="1">
        <v>0</v>
      </c>
      <c r="T47" s="1" t="s">
        <v>94</v>
      </c>
      <c r="U47" s="1">
        <v>0</v>
      </c>
      <c r="V47" s="1">
        <v>0</v>
      </c>
      <c r="W47" s="1">
        <v>0</v>
      </c>
      <c r="X47" s="1">
        <v>0</v>
      </c>
      <c r="Y47" s="89">
        <v>0</v>
      </c>
      <c r="AB47" s="95">
        <v>4</v>
      </c>
      <c r="AC47" s="14">
        <v>4</v>
      </c>
      <c r="AD47" s="1">
        <f t="shared" si="5"/>
        <v>2</v>
      </c>
      <c r="AE47" s="18">
        <f t="shared" si="7"/>
        <v>29</v>
      </c>
      <c r="AF47" s="93">
        <f t="shared" si="4"/>
        <v>6.8965517241379309E-2</v>
      </c>
      <c r="AG47" s="1"/>
    </row>
    <row r="48" spans="1:33" x14ac:dyDescent="0.25">
      <c r="A48" s="88">
        <v>2</v>
      </c>
      <c r="B48" s="1">
        <v>5</v>
      </c>
      <c r="C48" s="1">
        <v>19.96</v>
      </c>
      <c r="D48" s="1">
        <v>1</v>
      </c>
      <c r="E48" s="1">
        <v>1</v>
      </c>
      <c r="F48" s="1">
        <v>0</v>
      </c>
      <c r="G48" s="1" t="s">
        <v>90</v>
      </c>
      <c r="H48" s="1">
        <f t="shared" si="0"/>
        <v>0</v>
      </c>
      <c r="I48" s="1">
        <f t="shared" si="3"/>
        <v>0</v>
      </c>
      <c r="N48" s="1" t="s">
        <v>91</v>
      </c>
      <c r="O48" s="1">
        <v>0.56999999999999995</v>
      </c>
      <c r="P48" s="1" t="s">
        <v>94</v>
      </c>
      <c r="Q48" s="1">
        <v>0</v>
      </c>
      <c r="R48" s="1" t="s">
        <v>94</v>
      </c>
      <c r="S48" s="1">
        <v>0</v>
      </c>
      <c r="T48" s="1" t="s">
        <v>94</v>
      </c>
      <c r="U48" s="1">
        <v>0</v>
      </c>
      <c r="V48" s="1">
        <v>1.27</v>
      </c>
      <c r="W48" s="1">
        <v>0</v>
      </c>
      <c r="X48" s="1">
        <v>0</v>
      </c>
      <c r="Y48" s="89">
        <v>0</v>
      </c>
      <c r="AB48" s="95">
        <v>5</v>
      </c>
      <c r="AC48" s="14">
        <v>1</v>
      </c>
      <c r="AD48" s="1">
        <f t="shared" si="5"/>
        <v>9</v>
      </c>
      <c r="AE48" s="18">
        <f>SUM(AD48:AD51)</f>
        <v>44</v>
      </c>
      <c r="AF48" s="93">
        <f t="shared" si="4"/>
        <v>0.20454545454545456</v>
      </c>
      <c r="AG48" s="1"/>
    </row>
    <row r="49" spans="1:33" x14ac:dyDescent="0.25">
      <c r="A49" s="88">
        <v>2</v>
      </c>
      <c r="B49" s="1">
        <v>6</v>
      </c>
      <c r="C49" s="1">
        <v>29.770000000000003</v>
      </c>
      <c r="D49" s="1">
        <v>4</v>
      </c>
      <c r="E49" s="1">
        <v>0</v>
      </c>
      <c r="F49" s="1">
        <v>0</v>
      </c>
      <c r="G49" s="1" t="s">
        <v>90</v>
      </c>
      <c r="H49" s="1">
        <f t="shared" si="0"/>
        <v>0</v>
      </c>
      <c r="I49" s="1">
        <f t="shared" si="3"/>
        <v>0</v>
      </c>
      <c r="N49" s="1" t="s">
        <v>91</v>
      </c>
      <c r="O49" s="1">
        <v>0.89</v>
      </c>
      <c r="P49" s="1" t="s">
        <v>91</v>
      </c>
      <c r="Q49" s="1">
        <v>0.62</v>
      </c>
      <c r="R49" s="1" t="s">
        <v>95</v>
      </c>
      <c r="S49" s="1">
        <v>1</v>
      </c>
      <c r="T49" s="1" t="s">
        <v>91</v>
      </c>
      <c r="U49" s="1">
        <v>0.56999999999999995</v>
      </c>
      <c r="V49" s="1">
        <v>1.1299999999999999</v>
      </c>
      <c r="W49" s="1">
        <v>1.33</v>
      </c>
      <c r="X49" s="1">
        <v>1.4</v>
      </c>
      <c r="Y49" s="89">
        <v>1.07</v>
      </c>
      <c r="AB49" s="95">
        <v>5</v>
      </c>
      <c r="AC49" s="14">
        <v>2</v>
      </c>
      <c r="AD49" s="1">
        <f t="shared" si="5"/>
        <v>24</v>
      </c>
      <c r="AE49" s="18">
        <f t="shared" ref="AE49" si="10">AE48</f>
        <v>44</v>
      </c>
      <c r="AF49" s="93">
        <f t="shared" si="4"/>
        <v>0.54545454545454541</v>
      </c>
      <c r="AG49" s="1"/>
    </row>
    <row r="50" spans="1:33" x14ac:dyDescent="0.25">
      <c r="A50" s="88">
        <v>2</v>
      </c>
      <c r="B50" s="1">
        <v>7</v>
      </c>
      <c r="C50" s="1">
        <v>35.300000000000004</v>
      </c>
      <c r="D50" s="1">
        <v>1</v>
      </c>
      <c r="E50" s="1">
        <v>0</v>
      </c>
      <c r="F50" s="1">
        <v>1</v>
      </c>
      <c r="G50" s="1" t="s">
        <v>90</v>
      </c>
      <c r="H50" s="1">
        <f t="shared" si="0"/>
        <v>0</v>
      </c>
      <c r="I50" s="1">
        <f t="shared" si="3"/>
        <v>0</v>
      </c>
      <c r="N50" s="1" t="s">
        <v>95</v>
      </c>
      <c r="O50" s="1">
        <v>1.84</v>
      </c>
      <c r="P50" s="1" t="s">
        <v>94</v>
      </c>
      <c r="Q50" s="1">
        <v>0</v>
      </c>
      <c r="R50" s="1" t="s">
        <v>94</v>
      </c>
      <c r="S50" s="1">
        <v>0</v>
      </c>
      <c r="T50" s="1" t="s">
        <v>94</v>
      </c>
      <c r="U50" s="1">
        <v>0</v>
      </c>
      <c r="V50" s="1">
        <v>1.1599999999999999</v>
      </c>
      <c r="W50" s="1">
        <v>0</v>
      </c>
      <c r="X50" s="1">
        <v>0</v>
      </c>
      <c r="Y50" s="89">
        <v>0</v>
      </c>
      <c r="AB50" s="95">
        <v>5</v>
      </c>
      <c r="AC50" s="14">
        <v>3</v>
      </c>
      <c r="AD50" s="1">
        <f t="shared" si="5"/>
        <v>6</v>
      </c>
      <c r="AE50" s="18">
        <f t="shared" si="7"/>
        <v>44</v>
      </c>
      <c r="AF50" s="93">
        <f t="shared" si="4"/>
        <v>0.13636363636363635</v>
      </c>
      <c r="AG50" s="1"/>
    </row>
    <row r="51" spans="1:33" x14ac:dyDescent="0.25">
      <c r="A51" s="88">
        <v>2</v>
      </c>
      <c r="B51" s="1">
        <v>8</v>
      </c>
      <c r="C51" s="1">
        <v>39.03</v>
      </c>
      <c r="D51" s="1">
        <v>1</v>
      </c>
      <c r="E51" s="1">
        <v>0</v>
      </c>
      <c r="F51" s="1">
        <v>0</v>
      </c>
      <c r="G51" s="1" t="s">
        <v>90</v>
      </c>
      <c r="H51" s="1">
        <f t="shared" si="0"/>
        <v>0</v>
      </c>
      <c r="I51" s="1">
        <f t="shared" si="3"/>
        <v>0</v>
      </c>
      <c r="N51" s="1" t="s">
        <v>93</v>
      </c>
      <c r="O51" s="1">
        <v>2.36</v>
      </c>
      <c r="P51" s="1" t="s">
        <v>94</v>
      </c>
      <c r="Q51" s="1">
        <v>0</v>
      </c>
      <c r="R51" s="1" t="s">
        <v>94</v>
      </c>
      <c r="S51" s="1">
        <v>0</v>
      </c>
      <c r="T51" s="1" t="s">
        <v>94</v>
      </c>
      <c r="U51" s="1">
        <v>0</v>
      </c>
      <c r="V51" s="1">
        <v>0</v>
      </c>
      <c r="W51" s="1">
        <v>0</v>
      </c>
      <c r="X51" s="1">
        <v>0</v>
      </c>
      <c r="Y51" s="89">
        <v>0</v>
      </c>
      <c r="AB51" s="95">
        <v>5</v>
      </c>
      <c r="AC51" s="14">
        <v>4</v>
      </c>
      <c r="AD51" s="1">
        <f t="shared" si="5"/>
        <v>5</v>
      </c>
      <c r="AE51" s="18">
        <f t="shared" si="7"/>
        <v>44</v>
      </c>
      <c r="AF51" s="93">
        <f t="shared" si="4"/>
        <v>0.11363636363636363</v>
      </c>
      <c r="AG51" s="1"/>
    </row>
    <row r="52" spans="1:33" x14ac:dyDescent="0.25">
      <c r="A52" s="88">
        <v>2</v>
      </c>
      <c r="B52" s="1">
        <v>9</v>
      </c>
      <c r="C52" s="1">
        <v>53.8</v>
      </c>
      <c r="D52" s="1">
        <v>1</v>
      </c>
      <c r="E52" s="1">
        <v>0</v>
      </c>
      <c r="F52" s="1">
        <v>0</v>
      </c>
      <c r="G52" s="1" t="s">
        <v>90</v>
      </c>
      <c r="H52" s="1">
        <f t="shared" si="0"/>
        <v>0</v>
      </c>
      <c r="I52" s="1">
        <f t="shared" si="3"/>
        <v>0</v>
      </c>
      <c r="N52" s="1" t="s">
        <v>92</v>
      </c>
      <c r="O52" s="1">
        <v>0.94</v>
      </c>
      <c r="P52" s="1" t="s">
        <v>94</v>
      </c>
      <c r="Q52" s="1">
        <v>0</v>
      </c>
      <c r="R52" s="1" t="s">
        <v>94</v>
      </c>
      <c r="S52" s="1">
        <v>0</v>
      </c>
      <c r="T52" s="1" t="s">
        <v>94</v>
      </c>
      <c r="U52" s="1">
        <v>0</v>
      </c>
      <c r="V52" s="1">
        <v>0</v>
      </c>
      <c r="W52" s="1">
        <v>0</v>
      </c>
      <c r="X52" s="1">
        <v>0</v>
      </c>
      <c r="Y52" s="89">
        <v>0</v>
      </c>
      <c r="AB52" s="95">
        <v>6</v>
      </c>
      <c r="AC52" s="14">
        <v>1</v>
      </c>
      <c r="AD52" s="1">
        <f t="shared" si="5"/>
        <v>14</v>
      </c>
      <c r="AE52" s="18">
        <f>SUM(AD52:AD55)</f>
        <v>50</v>
      </c>
      <c r="AF52" s="93">
        <f t="shared" si="4"/>
        <v>0.28000000000000003</v>
      </c>
      <c r="AG52" s="1"/>
    </row>
    <row r="53" spans="1:33" x14ac:dyDescent="0.25">
      <c r="A53" s="88">
        <v>2</v>
      </c>
      <c r="B53" s="1">
        <v>10</v>
      </c>
      <c r="C53" s="1">
        <v>62.099999999999994</v>
      </c>
      <c r="D53" s="1">
        <v>3</v>
      </c>
      <c r="E53" s="1">
        <v>0</v>
      </c>
      <c r="F53" s="1">
        <v>0</v>
      </c>
      <c r="G53" s="1" t="s">
        <v>90</v>
      </c>
      <c r="H53" s="1">
        <f t="shared" si="0"/>
        <v>0</v>
      </c>
      <c r="I53" s="1">
        <f t="shared" si="3"/>
        <v>0</v>
      </c>
      <c r="N53" s="1" t="s">
        <v>91</v>
      </c>
      <c r="O53" s="1">
        <v>0.69</v>
      </c>
      <c r="P53" s="1" t="s">
        <v>91</v>
      </c>
      <c r="Q53" s="1">
        <v>0.7</v>
      </c>
      <c r="R53" s="1" t="s">
        <v>96</v>
      </c>
      <c r="S53" s="1">
        <v>1.33</v>
      </c>
      <c r="T53" s="1" t="s">
        <v>94</v>
      </c>
      <c r="U53" s="1">
        <v>0</v>
      </c>
      <c r="V53" s="1">
        <v>0.85</v>
      </c>
      <c r="W53" s="1">
        <v>1.08</v>
      </c>
      <c r="X53" s="1">
        <v>0</v>
      </c>
      <c r="Y53" s="89">
        <v>0</v>
      </c>
      <c r="AB53" s="95">
        <v>6</v>
      </c>
      <c r="AC53" s="14">
        <v>2</v>
      </c>
      <c r="AD53" s="1">
        <f t="shared" si="5"/>
        <v>20</v>
      </c>
      <c r="AE53" s="18">
        <f t="shared" ref="AE53" si="11">AE52</f>
        <v>50</v>
      </c>
      <c r="AF53" s="93">
        <f t="shared" si="4"/>
        <v>0.4</v>
      </c>
      <c r="AG53" s="1"/>
    </row>
    <row r="54" spans="1:33" x14ac:dyDescent="0.25">
      <c r="A54" s="88">
        <v>2</v>
      </c>
      <c r="B54" s="1">
        <v>11</v>
      </c>
      <c r="C54" s="1">
        <v>63.789999999999992</v>
      </c>
      <c r="D54" s="1">
        <v>1</v>
      </c>
      <c r="E54" s="1">
        <v>1</v>
      </c>
      <c r="F54" s="1">
        <v>1</v>
      </c>
      <c r="G54" s="1" t="s">
        <v>90</v>
      </c>
      <c r="H54" s="1">
        <f t="shared" si="0"/>
        <v>0</v>
      </c>
      <c r="I54" s="1">
        <f t="shared" ref="I54:I85" si="12">H54</f>
        <v>0</v>
      </c>
      <c r="N54" s="1" t="s">
        <v>96</v>
      </c>
      <c r="O54" s="1">
        <v>1.46</v>
      </c>
      <c r="P54" s="1" t="s">
        <v>94</v>
      </c>
      <c r="Q54" s="1">
        <v>0</v>
      </c>
      <c r="R54" s="1" t="s">
        <v>94</v>
      </c>
      <c r="S54" s="1">
        <v>0</v>
      </c>
      <c r="T54" s="1" t="s">
        <v>94</v>
      </c>
      <c r="U54" s="1">
        <v>0</v>
      </c>
      <c r="V54" s="1">
        <v>0</v>
      </c>
      <c r="W54" s="1">
        <v>0</v>
      </c>
      <c r="X54" s="1">
        <v>0</v>
      </c>
      <c r="Y54" s="89">
        <v>0</v>
      </c>
      <c r="AB54" s="95">
        <v>6</v>
      </c>
      <c r="AC54" s="14">
        <v>3</v>
      </c>
      <c r="AD54" s="1">
        <f t="shared" si="5"/>
        <v>12</v>
      </c>
      <c r="AE54" s="18">
        <f t="shared" si="7"/>
        <v>50</v>
      </c>
      <c r="AF54" s="93">
        <f t="shared" si="4"/>
        <v>0.24</v>
      </c>
      <c r="AG54" s="1"/>
    </row>
    <row r="55" spans="1:33" x14ac:dyDescent="0.25">
      <c r="A55" s="88">
        <v>2</v>
      </c>
      <c r="B55" s="1">
        <v>12</v>
      </c>
      <c r="C55" s="1">
        <v>68.819999999999993</v>
      </c>
      <c r="D55" s="1">
        <v>1</v>
      </c>
      <c r="E55" s="1">
        <v>0</v>
      </c>
      <c r="F55" s="1">
        <v>0</v>
      </c>
      <c r="G55" s="1" t="s">
        <v>90</v>
      </c>
      <c r="H55" s="1">
        <f t="shared" si="0"/>
        <v>0</v>
      </c>
      <c r="I55" s="1">
        <f t="shared" si="12"/>
        <v>0</v>
      </c>
      <c r="N55" s="1" t="s">
        <v>95</v>
      </c>
      <c r="O55" s="1">
        <v>1.59</v>
      </c>
      <c r="P55" s="1" t="s">
        <v>94</v>
      </c>
      <c r="Q55" s="1">
        <v>0</v>
      </c>
      <c r="R55" s="1" t="s">
        <v>94</v>
      </c>
      <c r="S55" s="1">
        <v>0</v>
      </c>
      <c r="T55" s="1" t="s">
        <v>94</v>
      </c>
      <c r="U55" s="1">
        <v>0</v>
      </c>
      <c r="V55" s="1">
        <v>1.31</v>
      </c>
      <c r="W55" s="1">
        <v>0</v>
      </c>
      <c r="X55" s="1">
        <v>0</v>
      </c>
      <c r="Y55" s="89">
        <v>0</v>
      </c>
      <c r="AB55" s="95">
        <v>6</v>
      </c>
      <c r="AC55" s="14">
        <v>4</v>
      </c>
      <c r="AD55" s="1">
        <f t="shared" si="5"/>
        <v>4</v>
      </c>
      <c r="AE55" s="18">
        <f t="shared" si="7"/>
        <v>50</v>
      </c>
      <c r="AF55" s="93">
        <f t="shared" si="4"/>
        <v>0.08</v>
      </c>
      <c r="AG55" s="1"/>
    </row>
    <row r="56" spans="1:33" x14ac:dyDescent="0.25">
      <c r="A56" s="88">
        <v>2</v>
      </c>
      <c r="B56" s="1">
        <v>13</v>
      </c>
      <c r="C56" s="1">
        <v>73.099999999999994</v>
      </c>
      <c r="D56" s="1">
        <v>1</v>
      </c>
      <c r="E56" s="1">
        <v>0</v>
      </c>
      <c r="F56" s="1">
        <v>0</v>
      </c>
      <c r="G56" s="1" t="s">
        <v>90</v>
      </c>
      <c r="H56" s="1">
        <f t="shared" si="0"/>
        <v>0</v>
      </c>
      <c r="I56" s="1">
        <f t="shared" si="12"/>
        <v>0</v>
      </c>
      <c r="N56" s="1" t="s">
        <v>96</v>
      </c>
      <c r="O56" s="1">
        <v>1.08</v>
      </c>
      <c r="P56" s="1" t="s">
        <v>94</v>
      </c>
      <c r="Q56" s="1">
        <v>0</v>
      </c>
      <c r="R56" s="1" t="s">
        <v>94</v>
      </c>
      <c r="S56" s="1">
        <v>0</v>
      </c>
      <c r="T56" s="1" t="s">
        <v>94</v>
      </c>
      <c r="U56" s="1">
        <v>0</v>
      </c>
      <c r="V56" s="1">
        <v>0</v>
      </c>
      <c r="W56" s="1">
        <v>0</v>
      </c>
      <c r="X56" s="1">
        <v>0</v>
      </c>
      <c r="Y56" s="89">
        <v>0</v>
      </c>
      <c r="AB56" s="95">
        <v>7</v>
      </c>
      <c r="AC56" s="14">
        <v>1</v>
      </c>
      <c r="AD56" s="1">
        <f t="shared" si="5"/>
        <v>14</v>
      </c>
      <c r="AE56" s="18">
        <f>SUM(AD56:AD59)</f>
        <v>44</v>
      </c>
      <c r="AF56" s="93">
        <f t="shared" si="4"/>
        <v>0.31818181818181818</v>
      </c>
      <c r="AG56" s="1"/>
    </row>
    <row r="57" spans="1:33" x14ac:dyDescent="0.25">
      <c r="A57" s="88">
        <v>2</v>
      </c>
      <c r="B57" s="1">
        <v>14</v>
      </c>
      <c r="C57" s="1">
        <v>77.8</v>
      </c>
      <c r="D57" s="1">
        <v>4</v>
      </c>
      <c r="E57" s="1">
        <v>0</v>
      </c>
      <c r="F57" s="1">
        <v>0</v>
      </c>
      <c r="G57" s="1" t="s">
        <v>90</v>
      </c>
      <c r="H57" s="1">
        <f t="shared" si="0"/>
        <v>0</v>
      </c>
      <c r="I57" s="1">
        <f t="shared" si="12"/>
        <v>0</v>
      </c>
      <c r="N57" s="1" t="s">
        <v>92</v>
      </c>
      <c r="O57" s="1">
        <v>0.8</v>
      </c>
      <c r="P57" s="1" t="s">
        <v>96</v>
      </c>
      <c r="Q57" s="1">
        <v>1.83</v>
      </c>
      <c r="R57" s="1" t="s">
        <v>96</v>
      </c>
      <c r="S57" s="1">
        <v>2.2799999999999998</v>
      </c>
      <c r="T57" s="1" t="s">
        <v>95</v>
      </c>
      <c r="U57" s="1">
        <v>0.75</v>
      </c>
      <c r="V57" s="1">
        <v>0</v>
      </c>
      <c r="W57" s="1">
        <v>0</v>
      </c>
      <c r="X57" s="1">
        <v>0</v>
      </c>
      <c r="Y57" s="89">
        <v>0.78</v>
      </c>
      <c r="AB57" s="95">
        <v>7</v>
      </c>
      <c r="AC57" s="14">
        <v>2</v>
      </c>
      <c r="AD57" s="1">
        <f t="shared" si="5"/>
        <v>16</v>
      </c>
      <c r="AE57" s="18">
        <f t="shared" ref="AE57" si="13">AE56</f>
        <v>44</v>
      </c>
      <c r="AF57" s="93">
        <f t="shared" si="4"/>
        <v>0.36363636363636365</v>
      </c>
      <c r="AG57" s="1"/>
    </row>
    <row r="58" spans="1:33" x14ac:dyDescent="0.25">
      <c r="A58" s="88">
        <v>2</v>
      </c>
      <c r="B58" s="1">
        <v>15</v>
      </c>
      <c r="C58" s="1">
        <v>79.599999999999994</v>
      </c>
      <c r="D58" s="1">
        <v>1</v>
      </c>
      <c r="E58" s="1">
        <v>3</v>
      </c>
      <c r="F58" s="1">
        <v>0</v>
      </c>
      <c r="G58" s="1" t="s">
        <v>90</v>
      </c>
      <c r="H58" s="1">
        <f t="shared" si="0"/>
        <v>0</v>
      </c>
      <c r="I58" s="1">
        <f t="shared" si="12"/>
        <v>0</v>
      </c>
      <c r="N58" s="1" t="s">
        <v>93</v>
      </c>
      <c r="O58" s="1">
        <v>1.47</v>
      </c>
      <c r="P58" s="1" t="s">
        <v>94</v>
      </c>
      <c r="Q58" s="1">
        <v>0</v>
      </c>
      <c r="R58" s="1" t="s">
        <v>94</v>
      </c>
      <c r="S58" s="1">
        <v>0</v>
      </c>
      <c r="T58" s="1" t="s">
        <v>94</v>
      </c>
      <c r="U58" s="1">
        <v>0</v>
      </c>
      <c r="V58" s="1">
        <v>0</v>
      </c>
      <c r="W58" s="1">
        <v>0</v>
      </c>
      <c r="X58" s="1">
        <v>0</v>
      </c>
      <c r="Y58" s="89">
        <v>0</v>
      </c>
      <c r="AB58" s="95">
        <v>7</v>
      </c>
      <c r="AC58" s="14">
        <v>3</v>
      </c>
      <c r="AD58" s="1">
        <f t="shared" si="5"/>
        <v>9</v>
      </c>
      <c r="AE58" s="18">
        <f t="shared" si="7"/>
        <v>44</v>
      </c>
      <c r="AF58" s="93">
        <f t="shared" si="4"/>
        <v>0.20454545454545456</v>
      </c>
      <c r="AG58" s="1"/>
    </row>
    <row r="59" spans="1:33" x14ac:dyDescent="0.25">
      <c r="A59" s="88">
        <v>2</v>
      </c>
      <c r="B59" s="1">
        <v>16</v>
      </c>
      <c r="C59" s="1">
        <v>86.47</v>
      </c>
      <c r="D59" s="1">
        <v>1</v>
      </c>
      <c r="E59" s="1">
        <v>0</v>
      </c>
      <c r="F59" s="1">
        <v>0</v>
      </c>
      <c r="G59" s="1" t="s">
        <v>90</v>
      </c>
      <c r="H59" s="1">
        <f t="shared" si="0"/>
        <v>0</v>
      </c>
      <c r="I59" s="1">
        <f t="shared" si="12"/>
        <v>0</v>
      </c>
      <c r="N59" s="1" t="s">
        <v>91</v>
      </c>
      <c r="O59" s="1">
        <v>0.79</v>
      </c>
      <c r="P59" s="1" t="s">
        <v>94</v>
      </c>
      <c r="Q59" s="1">
        <v>0</v>
      </c>
      <c r="R59" s="1" t="s">
        <v>94</v>
      </c>
      <c r="S59" s="1">
        <v>0</v>
      </c>
      <c r="T59" s="1" t="s">
        <v>94</v>
      </c>
      <c r="U59" s="1">
        <v>0</v>
      </c>
      <c r="V59" s="1">
        <v>1.43</v>
      </c>
      <c r="W59" s="1">
        <v>0</v>
      </c>
      <c r="X59" s="1">
        <v>0</v>
      </c>
      <c r="Y59" s="89">
        <v>0</v>
      </c>
      <c r="AB59" s="95">
        <v>7</v>
      </c>
      <c r="AC59" s="14">
        <v>4</v>
      </c>
      <c r="AD59" s="1">
        <f t="shared" si="5"/>
        <v>5</v>
      </c>
      <c r="AE59" s="18">
        <f t="shared" si="7"/>
        <v>44</v>
      </c>
      <c r="AF59" s="93">
        <f t="shared" si="4"/>
        <v>0.11363636363636363</v>
      </c>
      <c r="AG59" s="1"/>
    </row>
    <row r="60" spans="1:33" x14ac:dyDescent="0.25">
      <c r="A60" s="88">
        <v>2</v>
      </c>
      <c r="B60" s="1">
        <v>17</v>
      </c>
      <c r="C60" s="1">
        <v>87.8</v>
      </c>
      <c r="D60" s="1">
        <v>3</v>
      </c>
      <c r="E60" s="1">
        <v>0</v>
      </c>
      <c r="F60" s="1">
        <v>1</v>
      </c>
      <c r="G60" s="1" t="s">
        <v>90</v>
      </c>
      <c r="H60" s="1">
        <f t="shared" si="0"/>
        <v>0</v>
      </c>
      <c r="I60" s="1">
        <f t="shared" si="12"/>
        <v>0</v>
      </c>
      <c r="N60" s="1" t="s">
        <v>91</v>
      </c>
      <c r="O60" s="1">
        <v>0.94</v>
      </c>
      <c r="P60" s="1" t="s">
        <v>91</v>
      </c>
      <c r="Q60" s="1">
        <v>0.66</v>
      </c>
      <c r="R60" s="1" t="s">
        <v>91</v>
      </c>
      <c r="S60" s="1">
        <v>0.98</v>
      </c>
      <c r="T60" s="1" t="s">
        <v>94</v>
      </c>
      <c r="U60" s="1">
        <v>0</v>
      </c>
      <c r="V60" s="1">
        <v>0.87</v>
      </c>
      <c r="W60" s="1">
        <v>1.1499999999999999</v>
      </c>
      <c r="X60" s="1">
        <v>1.1200000000000001</v>
      </c>
      <c r="Y60" s="89">
        <v>0</v>
      </c>
      <c r="AB60" s="95">
        <v>8</v>
      </c>
      <c r="AC60" s="14">
        <v>1</v>
      </c>
      <c r="AD60" s="1">
        <f t="shared" si="5"/>
        <v>12</v>
      </c>
      <c r="AE60" s="18">
        <f>SUM(AD60:AD63)</f>
        <v>34</v>
      </c>
      <c r="AF60" s="93">
        <f t="shared" si="4"/>
        <v>0.35294117647058826</v>
      </c>
      <c r="AG60" s="1"/>
    </row>
    <row r="61" spans="1:33" x14ac:dyDescent="0.25">
      <c r="A61" s="88">
        <v>2</v>
      </c>
      <c r="B61" s="1">
        <v>18</v>
      </c>
      <c r="C61" s="1">
        <v>89.99</v>
      </c>
      <c r="D61" s="1">
        <v>2</v>
      </c>
      <c r="E61" s="1">
        <v>1</v>
      </c>
      <c r="F61" s="1">
        <v>1</v>
      </c>
      <c r="G61" s="1" t="s">
        <v>90</v>
      </c>
      <c r="H61" s="1">
        <f t="shared" si="0"/>
        <v>0</v>
      </c>
      <c r="I61" s="1">
        <f t="shared" si="12"/>
        <v>0</v>
      </c>
      <c r="N61" s="1" t="s">
        <v>96</v>
      </c>
      <c r="O61" s="1">
        <v>2.41</v>
      </c>
      <c r="P61" s="1" t="s">
        <v>96</v>
      </c>
      <c r="Q61" s="1">
        <v>2.35</v>
      </c>
      <c r="R61" s="1" t="s">
        <v>94</v>
      </c>
      <c r="S61" s="1">
        <v>0</v>
      </c>
      <c r="T61" s="1" t="s">
        <v>94</v>
      </c>
      <c r="U61" s="1">
        <v>0</v>
      </c>
      <c r="V61" s="1">
        <v>0</v>
      </c>
      <c r="W61" s="1">
        <v>0</v>
      </c>
      <c r="X61" s="1">
        <v>0</v>
      </c>
      <c r="Y61" s="89">
        <v>0</v>
      </c>
      <c r="AB61" s="95">
        <v>8</v>
      </c>
      <c r="AC61" s="14">
        <v>2</v>
      </c>
      <c r="AD61" s="1">
        <f t="shared" si="5"/>
        <v>11</v>
      </c>
      <c r="AE61" s="18">
        <f t="shared" ref="AE61" si="14">AE60</f>
        <v>34</v>
      </c>
      <c r="AF61" s="93">
        <f t="shared" si="4"/>
        <v>0.3235294117647059</v>
      </c>
      <c r="AG61" s="1"/>
    </row>
    <row r="62" spans="1:33" x14ac:dyDescent="0.25">
      <c r="A62" s="88">
        <v>2</v>
      </c>
      <c r="B62" s="1">
        <v>19</v>
      </c>
      <c r="C62" s="1">
        <v>90.02</v>
      </c>
      <c r="D62" s="1">
        <v>1</v>
      </c>
      <c r="E62" s="1">
        <v>3</v>
      </c>
      <c r="F62" s="1">
        <v>1</v>
      </c>
      <c r="G62" s="1" t="s">
        <v>90</v>
      </c>
      <c r="H62" s="1">
        <f t="shared" si="0"/>
        <v>0</v>
      </c>
      <c r="I62" s="1">
        <f t="shared" si="12"/>
        <v>0</v>
      </c>
      <c r="N62" s="1" t="s">
        <v>95</v>
      </c>
      <c r="O62" s="1">
        <v>1.58</v>
      </c>
      <c r="P62" s="1" t="s">
        <v>94</v>
      </c>
      <c r="Q62" s="1">
        <v>0</v>
      </c>
      <c r="R62" s="1" t="s">
        <v>94</v>
      </c>
      <c r="S62" s="1">
        <v>0</v>
      </c>
      <c r="T62" s="1" t="s">
        <v>94</v>
      </c>
      <c r="U62" s="1">
        <v>0</v>
      </c>
      <c r="V62" s="1">
        <v>1.28</v>
      </c>
      <c r="W62" s="1">
        <v>0</v>
      </c>
      <c r="X62" s="1">
        <v>0</v>
      </c>
      <c r="Y62" s="89">
        <v>0</v>
      </c>
      <c r="AB62" s="95">
        <v>8</v>
      </c>
      <c r="AC62" s="14">
        <v>3</v>
      </c>
      <c r="AD62" s="1">
        <f t="shared" si="5"/>
        <v>11</v>
      </c>
      <c r="AE62" s="18">
        <f t="shared" si="7"/>
        <v>34</v>
      </c>
      <c r="AF62" s="93">
        <f t="shared" si="4"/>
        <v>0.3235294117647059</v>
      </c>
      <c r="AG62" s="1"/>
    </row>
    <row r="63" spans="1:33" x14ac:dyDescent="0.25">
      <c r="A63" s="88">
        <v>2</v>
      </c>
      <c r="B63" s="1">
        <v>20</v>
      </c>
      <c r="C63" s="1">
        <v>90.25</v>
      </c>
      <c r="D63" s="1">
        <v>1</v>
      </c>
      <c r="E63" s="1">
        <v>4</v>
      </c>
      <c r="F63" s="1">
        <v>1</v>
      </c>
      <c r="G63" s="1" t="s">
        <v>90</v>
      </c>
      <c r="H63" s="1">
        <f t="shared" si="0"/>
        <v>0</v>
      </c>
      <c r="I63" s="1">
        <f t="shared" si="12"/>
        <v>0</v>
      </c>
      <c r="N63" s="1" t="s">
        <v>92</v>
      </c>
      <c r="O63" s="1">
        <v>0.57999999999999996</v>
      </c>
      <c r="P63" s="1" t="s">
        <v>94</v>
      </c>
      <c r="Q63" s="1">
        <v>0</v>
      </c>
      <c r="R63" s="1" t="s">
        <v>94</v>
      </c>
      <c r="S63" s="1">
        <v>0</v>
      </c>
      <c r="T63" s="1" t="s">
        <v>94</v>
      </c>
      <c r="U63" s="1">
        <v>0</v>
      </c>
      <c r="V63" s="1">
        <v>0</v>
      </c>
      <c r="W63" s="1">
        <v>0</v>
      </c>
      <c r="X63" s="1">
        <v>0</v>
      </c>
      <c r="Y63" s="89">
        <v>0</v>
      </c>
      <c r="AB63" s="95">
        <v>8</v>
      </c>
      <c r="AC63" s="14">
        <v>4</v>
      </c>
      <c r="AD63" s="1">
        <f t="shared" si="5"/>
        <v>0</v>
      </c>
      <c r="AE63" s="18">
        <f t="shared" si="7"/>
        <v>34</v>
      </c>
      <c r="AF63" s="93">
        <f t="shared" si="4"/>
        <v>0</v>
      </c>
      <c r="AG63" s="1"/>
    </row>
    <row r="64" spans="1:33" x14ac:dyDescent="0.25">
      <c r="A64" s="88">
        <v>2</v>
      </c>
      <c r="B64" s="1">
        <v>21</v>
      </c>
      <c r="C64" s="1">
        <v>94.62</v>
      </c>
      <c r="D64" s="1">
        <v>1</v>
      </c>
      <c r="E64" s="1">
        <v>3</v>
      </c>
      <c r="F64" s="1">
        <v>0</v>
      </c>
      <c r="G64" s="1" t="s">
        <v>90</v>
      </c>
      <c r="H64" s="1">
        <f t="shared" si="0"/>
        <v>0</v>
      </c>
      <c r="I64" s="1">
        <f t="shared" si="12"/>
        <v>0</v>
      </c>
      <c r="N64" s="1" t="s">
        <v>95</v>
      </c>
      <c r="O64" s="1">
        <v>2.16</v>
      </c>
      <c r="P64" s="1" t="s">
        <v>94</v>
      </c>
      <c r="Q64" s="1">
        <v>0</v>
      </c>
      <c r="R64" s="1" t="s">
        <v>94</v>
      </c>
      <c r="S64" s="1">
        <v>0</v>
      </c>
      <c r="T64" s="1" t="s">
        <v>94</v>
      </c>
      <c r="U64" s="1">
        <v>0</v>
      </c>
      <c r="V64" s="1">
        <v>0.81</v>
      </c>
      <c r="W64" s="1">
        <v>0</v>
      </c>
      <c r="X64" s="1">
        <v>0</v>
      </c>
      <c r="Y64" s="89">
        <v>0</v>
      </c>
      <c r="AB64" s="95">
        <v>9</v>
      </c>
      <c r="AC64" s="14">
        <v>1</v>
      </c>
      <c r="AD64" s="1">
        <f t="shared" si="5"/>
        <v>12</v>
      </c>
      <c r="AE64" s="18">
        <f>SUM(AD64:AD67)</f>
        <v>34</v>
      </c>
      <c r="AF64" s="93">
        <f t="shared" ref="AF64:AF91" si="15">AD64/AE64</f>
        <v>0.35294117647058826</v>
      </c>
      <c r="AG64" s="1"/>
    </row>
    <row r="65" spans="1:33" x14ac:dyDescent="0.25">
      <c r="A65" s="88">
        <v>2</v>
      </c>
      <c r="B65" s="1">
        <v>22</v>
      </c>
      <c r="C65" s="1">
        <v>97.89</v>
      </c>
      <c r="D65" s="1">
        <v>2</v>
      </c>
      <c r="E65" s="1">
        <v>1</v>
      </c>
      <c r="F65" s="1">
        <v>1</v>
      </c>
      <c r="G65" s="1" t="s">
        <v>90</v>
      </c>
      <c r="H65" s="1">
        <f t="shared" si="0"/>
        <v>0</v>
      </c>
      <c r="I65" s="1">
        <f t="shared" si="12"/>
        <v>0</v>
      </c>
      <c r="N65" s="1" t="s">
        <v>91</v>
      </c>
      <c r="O65" s="1">
        <v>0.72</v>
      </c>
      <c r="P65" s="1" t="s">
        <v>92</v>
      </c>
      <c r="Q65" s="1">
        <v>0.88</v>
      </c>
      <c r="R65" s="1" t="s">
        <v>94</v>
      </c>
      <c r="S65" s="1">
        <v>0</v>
      </c>
      <c r="T65" s="1" t="s">
        <v>94</v>
      </c>
      <c r="U65" s="1">
        <v>0</v>
      </c>
      <c r="V65" s="1">
        <v>0.83</v>
      </c>
      <c r="W65" s="1">
        <v>0</v>
      </c>
      <c r="X65" s="1">
        <v>0</v>
      </c>
      <c r="Y65" s="89">
        <v>0</v>
      </c>
      <c r="AB65" s="95">
        <v>9</v>
      </c>
      <c r="AC65" s="14">
        <v>2</v>
      </c>
      <c r="AD65" s="1">
        <f t="shared" si="5"/>
        <v>11</v>
      </c>
      <c r="AE65" s="18">
        <f t="shared" ref="AE65" si="16">AE64</f>
        <v>34</v>
      </c>
      <c r="AF65" s="93">
        <f t="shared" si="15"/>
        <v>0.3235294117647059</v>
      </c>
      <c r="AG65" s="1"/>
    </row>
    <row r="66" spans="1:33" x14ac:dyDescent="0.25">
      <c r="A66" s="88">
        <v>2</v>
      </c>
      <c r="B66" s="1">
        <v>23</v>
      </c>
      <c r="C66" s="1">
        <v>103.6</v>
      </c>
      <c r="D66" s="1">
        <v>3</v>
      </c>
      <c r="E66" s="1">
        <v>0</v>
      </c>
      <c r="F66" s="1">
        <v>0</v>
      </c>
      <c r="G66" s="1" t="s">
        <v>90</v>
      </c>
      <c r="H66" s="1">
        <f t="shared" si="0"/>
        <v>0</v>
      </c>
      <c r="I66" s="1">
        <f t="shared" si="12"/>
        <v>0</v>
      </c>
      <c r="N66" s="1" t="s">
        <v>91</v>
      </c>
      <c r="O66" s="1">
        <v>0.91</v>
      </c>
      <c r="P66" s="1" t="s">
        <v>93</v>
      </c>
      <c r="Q66" s="1">
        <v>1.29</v>
      </c>
      <c r="R66" s="1" t="s">
        <v>95</v>
      </c>
      <c r="S66" s="1">
        <v>1.51</v>
      </c>
      <c r="T66" s="1" t="s">
        <v>94</v>
      </c>
      <c r="U66" s="1">
        <v>0</v>
      </c>
      <c r="V66" s="1">
        <v>0.86</v>
      </c>
      <c r="W66" s="1">
        <v>0</v>
      </c>
      <c r="X66" s="1">
        <v>1.47</v>
      </c>
      <c r="Y66" s="89">
        <v>0</v>
      </c>
      <c r="AB66" s="95">
        <v>9</v>
      </c>
      <c r="AC66" s="14">
        <v>3</v>
      </c>
      <c r="AD66" s="1">
        <f t="shared" si="5"/>
        <v>9</v>
      </c>
      <c r="AE66" s="18">
        <f t="shared" si="7"/>
        <v>34</v>
      </c>
      <c r="AF66" s="93">
        <f t="shared" si="15"/>
        <v>0.26470588235294118</v>
      </c>
      <c r="AG66" s="1"/>
    </row>
    <row r="67" spans="1:33" x14ac:dyDescent="0.25">
      <c r="A67" s="88">
        <v>2</v>
      </c>
      <c r="B67" s="1">
        <v>24</v>
      </c>
      <c r="C67" s="1">
        <v>116.56</v>
      </c>
      <c r="D67" s="1">
        <v>2</v>
      </c>
      <c r="E67" s="1">
        <v>0</v>
      </c>
      <c r="F67" s="1">
        <v>0</v>
      </c>
      <c r="G67" s="1" t="s">
        <v>90</v>
      </c>
      <c r="H67" s="1">
        <f t="shared" si="0"/>
        <v>0</v>
      </c>
      <c r="I67" s="1">
        <f t="shared" si="12"/>
        <v>0</v>
      </c>
      <c r="N67" s="1" t="s">
        <v>92</v>
      </c>
      <c r="O67" s="1">
        <v>0.72</v>
      </c>
      <c r="P67" s="1" t="s">
        <v>95</v>
      </c>
      <c r="Q67" s="1">
        <v>1.1299999999999999</v>
      </c>
      <c r="R67" s="1" t="s">
        <v>94</v>
      </c>
      <c r="S67" s="1">
        <v>0</v>
      </c>
      <c r="T67" s="1" t="s">
        <v>94</v>
      </c>
      <c r="U67" s="1">
        <v>0</v>
      </c>
      <c r="V67" s="1">
        <v>0</v>
      </c>
      <c r="W67" s="1">
        <v>0.8</v>
      </c>
      <c r="X67" s="1">
        <v>0</v>
      </c>
      <c r="Y67" s="89">
        <v>0</v>
      </c>
      <c r="AB67" s="95">
        <v>9</v>
      </c>
      <c r="AC67" s="14">
        <v>4</v>
      </c>
      <c r="AD67" s="1">
        <f t="shared" si="5"/>
        <v>2</v>
      </c>
      <c r="AE67" s="18">
        <f t="shared" si="7"/>
        <v>34</v>
      </c>
      <c r="AF67" s="93">
        <f t="shared" si="15"/>
        <v>5.8823529411764705E-2</v>
      </c>
      <c r="AG67" s="1"/>
    </row>
    <row r="68" spans="1:33" x14ac:dyDescent="0.25">
      <c r="A68" s="88">
        <v>2</v>
      </c>
      <c r="B68" s="1">
        <v>25</v>
      </c>
      <c r="C68" s="1">
        <v>128.53</v>
      </c>
      <c r="D68" s="1">
        <v>2</v>
      </c>
      <c r="E68" s="1">
        <v>0</v>
      </c>
      <c r="F68" s="1">
        <v>0</v>
      </c>
      <c r="G68" s="1" t="s">
        <v>90</v>
      </c>
      <c r="H68" s="1">
        <f t="shared" si="0"/>
        <v>0</v>
      </c>
      <c r="I68" s="1">
        <f t="shared" si="12"/>
        <v>0</v>
      </c>
      <c r="N68" s="1" t="s">
        <v>96</v>
      </c>
      <c r="O68" s="1">
        <v>1.36</v>
      </c>
      <c r="P68" s="1" t="s">
        <v>91</v>
      </c>
      <c r="Q68" s="1">
        <v>0.82</v>
      </c>
      <c r="R68" s="1" t="s">
        <v>94</v>
      </c>
      <c r="S68" s="1">
        <v>0</v>
      </c>
      <c r="T68" s="1" t="s">
        <v>94</v>
      </c>
      <c r="U68" s="1">
        <v>0</v>
      </c>
      <c r="V68" s="1">
        <v>0</v>
      </c>
      <c r="W68" s="1">
        <v>0.97</v>
      </c>
      <c r="X68" s="1">
        <v>0</v>
      </c>
      <c r="Y68" s="89">
        <v>0</v>
      </c>
      <c r="AB68" s="95">
        <v>10</v>
      </c>
      <c r="AC68" s="14">
        <v>1</v>
      </c>
      <c r="AD68" s="1">
        <f t="shared" si="5"/>
        <v>11</v>
      </c>
      <c r="AE68" s="18">
        <f>SUM(AD68:AD71)</f>
        <v>40</v>
      </c>
      <c r="AF68" s="93">
        <f t="shared" si="15"/>
        <v>0.27500000000000002</v>
      </c>
      <c r="AG68" s="1"/>
    </row>
    <row r="69" spans="1:33" x14ac:dyDescent="0.25">
      <c r="A69" s="88">
        <v>2</v>
      </c>
      <c r="B69" s="1">
        <v>26</v>
      </c>
      <c r="C69" s="1">
        <v>131.07</v>
      </c>
      <c r="D69" s="1">
        <v>4</v>
      </c>
      <c r="E69" s="1">
        <v>0</v>
      </c>
      <c r="F69" s="1">
        <v>1</v>
      </c>
      <c r="G69" s="1" t="s">
        <v>90</v>
      </c>
      <c r="H69" s="1">
        <f t="shared" si="0"/>
        <v>0</v>
      </c>
      <c r="I69" s="1">
        <f t="shared" si="12"/>
        <v>0</v>
      </c>
      <c r="N69" s="1" t="s">
        <v>92</v>
      </c>
      <c r="O69" s="1">
        <v>0.64</v>
      </c>
      <c r="P69" s="1" t="s">
        <v>91</v>
      </c>
      <c r="Q69" s="1">
        <v>0.71</v>
      </c>
      <c r="R69" s="1" t="s">
        <v>92</v>
      </c>
      <c r="S69" s="1">
        <v>0.87</v>
      </c>
      <c r="T69" s="1" t="s">
        <v>91</v>
      </c>
      <c r="U69" s="1">
        <v>0.99</v>
      </c>
      <c r="V69" s="1">
        <v>0</v>
      </c>
      <c r="W69" s="1">
        <v>1.23</v>
      </c>
      <c r="X69" s="1">
        <v>0</v>
      </c>
      <c r="Y69" s="89">
        <v>1.36</v>
      </c>
      <c r="AB69" s="95">
        <v>10</v>
      </c>
      <c r="AC69" s="14">
        <v>2</v>
      </c>
      <c r="AD69" s="1">
        <f t="shared" si="5"/>
        <v>19</v>
      </c>
      <c r="AE69" s="18">
        <f t="shared" ref="AE69" si="17">AE68</f>
        <v>40</v>
      </c>
      <c r="AF69" s="93">
        <f t="shared" si="15"/>
        <v>0.47499999999999998</v>
      </c>
      <c r="AG69" s="1"/>
    </row>
    <row r="70" spans="1:33" x14ac:dyDescent="0.25">
      <c r="A70" s="88">
        <v>2</v>
      </c>
      <c r="B70" s="1">
        <v>27</v>
      </c>
      <c r="C70" s="1">
        <v>134.82999999999998</v>
      </c>
      <c r="D70" s="1">
        <v>3</v>
      </c>
      <c r="E70" s="1">
        <v>0</v>
      </c>
      <c r="F70" s="1">
        <v>1</v>
      </c>
      <c r="G70" s="1" t="s">
        <v>90</v>
      </c>
      <c r="H70" s="1">
        <f t="shared" si="0"/>
        <v>0</v>
      </c>
      <c r="I70" s="1">
        <f t="shared" si="12"/>
        <v>0</v>
      </c>
      <c r="N70" s="1" t="s">
        <v>95</v>
      </c>
      <c r="O70" s="1">
        <v>0.91</v>
      </c>
      <c r="P70" s="1" t="s">
        <v>95</v>
      </c>
      <c r="Q70" s="1">
        <v>1.07</v>
      </c>
      <c r="R70" s="1" t="s">
        <v>96</v>
      </c>
      <c r="S70" s="1">
        <v>0.85</v>
      </c>
      <c r="T70" s="1" t="s">
        <v>94</v>
      </c>
      <c r="U70" s="1">
        <v>0</v>
      </c>
      <c r="V70" s="1">
        <v>1.28</v>
      </c>
      <c r="W70" s="1">
        <v>0.99</v>
      </c>
      <c r="X70" s="1">
        <v>0</v>
      </c>
      <c r="Y70" s="89">
        <v>0</v>
      </c>
      <c r="AB70" s="95">
        <v>10</v>
      </c>
      <c r="AC70" s="14">
        <v>3</v>
      </c>
      <c r="AD70" s="1">
        <f t="shared" si="5"/>
        <v>7</v>
      </c>
      <c r="AE70" s="18">
        <f t="shared" si="7"/>
        <v>40</v>
      </c>
      <c r="AF70" s="93">
        <f t="shared" si="15"/>
        <v>0.17499999999999999</v>
      </c>
      <c r="AG70" s="1"/>
    </row>
    <row r="71" spans="1:33" x14ac:dyDescent="0.25">
      <c r="A71" s="88">
        <v>2</v>
      </c>
      <c r="B71" s="1">
        <v>28</v>
      </c>
      <c r="C71" s="1">
        <v>137.22999999999999</v>
      </c>
      <c r="D71" s="1">
        <v>1</v>
      </c>
      <c r="E71" s="1">
        <v>1</v>
      </c>
      <c r="F71" s="1">
        <v>1</v>
      </c>
      <c r="G71" s="1" t="s">
        <v>90</v>
      </c>
      <c r="H71" s="1">
        <f t="shared" si="0"/>
        <v>0</v>
      </c>
      <c r="I71" s="1">
        <f t="shared" si="12"/>
        <v>0</v>
      </c>
      <c r="N71" s="1" t="s">
        <v>95</v>
      </c>
      <c r="O71" s="1">
        <v>0.87</v>
      </c>
      <c r="P71" s="1" t="s">
        <v>94</v>
      </c>
      <c r="Q71" s="1">
        <v>0</v>
      </c>
      <c r="R71" s="1" t="s">
        <v>94</v>
      </c>
      <c r="S71" s="1">
        <v>0</v>
      </c>
      <c r="T71" s="1" t="s">
        <v>94</v>
      </c>
      <c r="U71" s="1">
        <v>0</v>
      </c>
      <c r="V71" s="1">
        <v>1.46</v>
      </c>
      <c r="W71" s="1">
        <v>0</v>
      </c>
      <c r="X71" s="1">
        <v>0</v>
      </c>
      <c r="Y71" s="89">
        <v>0</v>
      </c>
      <c r="AB71" s="95">
        <v>10</v>
      </c>
      <c r="AC71" s="14">
        <v>4</v>
      </c>
      <c r="AD71" s="1">
        <f t="shared" si="5"/>
        <v>3</v>
      </c>
      <c r="AE71" s="18">
        <f t="shared" si="7"/>
        <v>40</v>
      </c>
      <c r="AF71" s="93">
        <f t="shared" si="15"/>
        <v>7.4999999999999997E-2</v>
      </c>
      <c r="AG71" s="1"/>
    </row>
    <row r="72" spans="1:33" x14ac:dyDescent="0.25">
      <c r="A72" s="88">
        <v>2</v>
      </c>
      <c r="B72" s="1">
        <v>29</v>
      </c>
      <c r="C72" s="1">
        <v>137.76</v>
      </c>
      <c r="D72" s="1">
        <v>1</v>
      </c>
      <c r="E72" s="1">
        <v>1</v>
      </c>
      <c r="F72" s="1">
        <v>1</v>
      </c>
      <c r="G72" s="1" t="s">
        <v>90</v>
      </c>
      <c r="H72" s="1">
        <f t="shared" si="0"/>
        <v>0</v>
      </c>
      <c r="I72" s="1">
        <f t="shared" si="12"/>
        <v>0</v>
      </c>
      <c r="N72" s="1" t="s">
        <v>92</v>
      </c>
      <c r="O72" s="1">
        <v>0.94</v>
      </c>
      <c r="P72" s="1" t="s">
        <v>94</v>
      </c>
      <c r="Q72" s="1">
        <v>0</v>
      </c>
      <c r="R72" s="1" t="s">
        <v>94</v>
      </c>
      <c r="S72" s="1">
        <v>0</v>
      </c>
      <c r="T72" s="1" t="s">
        <v>94</v>
      </c>
      <c r="U72" s="1">
        <v>0</v>
      </c>
      <c r="V72" s="1">
        <v>0</v>
      </c>
      <c r="W72" s="1">
        <v>0</v>
      </c>
      <c r="X72" s="1">
        <v>0</v>
      </c>
      <c r="Y72" s="89">
        <v>0</v>
      </c>
      <c r="AB72" s="95">
        <v>11</v>
      </c>
      <c r="AC72" s="14">
        <v>1</v>
      </c>
      <c r="AD72" s="1">
        <f t="shared" si="5"/>
        <v>14</v>
      </c>
      <c r="AE72" s="18">
        <f>SUM(AD72:AD75)</f>
        <v>38</v>
      </c>
      <c r="AF72" s="93">
        <f t="shared" si="15"/>
        <v>0.36842105263157893</v>
      </c>
      <c r="AG72" s="1"/>
    </row>
    <row r="73" spans="1:33" x14ac:dyDescent="0.25">
      <c r="A73" s="88">
        <v>2</v>
      </c>
      <c r="B73" s="1">
        <v>30</v>
      </c>
      <c r="C73" s="1">
        <v>146.38</v>
      </c>
      <c r="D73" s="1">
        <v>2</v>
      </c>
      <c r="E73" s="1">
        <v>0</v>
      </c>
      <c r="F73" s="1">
        <v>0</v>
      </c>
      <c r="G73" s="1" t="s">
        <v>90</v>
      </c>
      <c r="H73" s="1">
        <f t="shared" si="0"/>
        <v>0</v>
      </c>
      <c r="I73" s="1">
        <f t="shared" si="12"/>
        <v>0</v>
      </c>
      <c r="N73" s="1" t="s">
        <v>91</v>
      </c>
      <c r="O73" s="1">
        <v>0.72</v>
      </c>
      <c r="P73" s="1" t="s">
        <v>93</v>
      </c>
      <c r="Q73" s="1">
        <v>1.57</v>
      </c>
      <c r="R73" s="1" t="s">
        <v>94</v>
      </c>
      <c r="S73" s="1">
        <v>0</v>
      </c>
      <c r="T73" s="1" t="s">
        <v>94</v>
      </c>
      <c r="U73" s="1">
        <v>0</v>
      </c>
      <c r="V73" s="1">
        <v>0.81</v>
      </c>
      <c r="W73" s="1">
        <v>0</v>
      </c>
      <c r="X73" s="1">
        <v>0</v>
      </c>
      <c r="Y73" s="89">
        <v>0</v>
      </c>
      <c r="AB73" s="95">
        <v>11</v>
      </c>
      <c r="AC73" s="14">
        <v>2</v>
      </c>
      <c r="AD73" s="1">
        <f t="shared" si="5"/>
        <v>16</v>
      </c>
      <c r="AE73" s="18">
        <f t="shared" ref="AE73" si="18">AE72</f>
        <v>38</v>
      </c>
      <c r="AF73" s="93">
        <f t="shared" si="15"/>
        <v>0.42105263157894735</v>
      </c>
      <c r="AG73" s="1"/>
    </row>
    <row r="74" spans="1:33" x14ac:dyDescent="0.25">
      <c r="A74" s="88">
        <v>2</v>
      </c>
      <c r="B74" s="1">
        <v>31</v>
      </c>
      <c r="C74" s="1">
        <v>149.26</v>
      </c>
      <c r="D74" s="1">
        <v>2</v>
      </c>
      <c r="E74" s="1">
        <v>0</v>
      </c>
      <c r="F74" s="1">
        <v>0</v>
      </c>
      <c r="G74" s="1" t="s">
        <v>90</v>
      </c>
      <c r="H74" s="1">
        <f t="shared" si="0"/>
        <v>0</v>
      </c>
      <c r="I74" s="1">
        <f t="shared" si="12"/>
        <v>0</v>
      </c>
      <c r="J74" s="1">
        <f>SUM(H44:H75)</f>
        <v>0</v>
      </c>
      <c r="K74" s="1">
        <f>_xlfn.STDEV.S(E44:E75)</f>
        <v>1.1198358174592007</v>
      </c>
      <c r="L74" s="1">
        <f>_xlfn.STDEV.S(F44:F75)</f>
        <v>0.48255870443481425</v>
      </c>
      <c r="N74" s="1" t="s">
        <v>96</v>
      </c>
      <c r="O74" s="1">
        <v>1.41</v>
      </c>
      <c r="P74" s="1" t="s">
        <v>96</v>
      </c>
      <c r="Q74" s="1">
        <v>1.35</v>
      </c>
      <c r="R74" s="1" t="s">
        <v>94</v>
      </c>
      <c r="S74" s="1">
        <v>0</v>
      </c>
      <c r="T74" s="1" t="s">
        <v>94</v>
      </c>
      <c r="U74" s="1">
        <v>0</v>
      </c>
      <c r="V74" s="1">
        <v>0</v>
      </c>
      <c r="W74" s="1">
        <v>0</v>
      </c>
      <c r="X74" s="1">
        <v>0</v>
      </c>
      <c r="Y74" s="89">
        <v>0</v>
      </c>
      <c r="AB74" s="95">
        <v>11</v>
      </c>
      <c r="AC74" s="14">
        <v>3</v>
      </c>
      <c r="AD74" s="1">
        <f t="shared" si="5"/>
        <v>4</v>
      </c>
      <c r="AE74" s="18">
        <f t="shared" si="7"/>
        <v>38</v>
      </c>
      <c r="AF74" s="93">
        <f t="shared" si="15"/>
        <v>0.10526315789473684</v>
      </c>
      <c r="AG74" s="1"/>
    </row>
    <row r="75" spans="1:33" s="125" customFormat="1" x14ac:dyDescent="0.25">
      <c r="A75" s="124">
        <v>2</v>
      </c>
      <c r="B75" s="125">
        <v>32</v>
      </c>
      <c r="C75" s="125">
        <v>149.72</v>
      </c>
      <c r="D75" s="125">
        <v>3</v>
      </c>
      <c r="E75" s="125">
        <v>2</v>
      </c>
      <c r="F75" s="125">
        <v>0</v>
      </c>
      <c r="G75" s="125" t="s">
        <v>90</v>
      </c>
      <c r="H75" s="125">
        <f t="shared" ref="H75:H138" si="19">IF(G75="NO", 0, 1)</f>
        <v>0</v>
      </c>
      <c r="I75" s="125">
        <f t="shared" si="12"/>
        <v>0</v>
      </c>
      <c r="J75" s="125">
        <f>_xlfn.STDEV.S(I44:I75)</f>
        <v>0</v>
      </c>
      <c r="K75" s="125">
        <f>MAX(E44:E75)</f>
        <v>4</v>
      </c>
      <c r="L75" s="125">
        <f>MAX(F44:F75)</f>
        <v>1</v>
      </c>
      <c r="N75" s="125" t="s">
        <v>91</v>
      </c>
      <c r="O75" s="125">
        <v>0.57999999999999996</v>
      </c>
      <c r="P75" s="125" t="s">
        <v>91</v>
      </c>
      <c r="Q75" s="125">
        <v>0.92</v>
      </c>
      <c r="R75" s="125" t="s">
        <v>95</v>
      </c>
      <c r="S75" s="125">
        <v>2.17</v>
      </c>
      <c r="T75" s="125" t="s">
        <v>94</v>
      </c>
      <c r="U75" s="125">
        <v>0</v>
      </c>
      <c r="V75" s="125">
        <v>1.17</v>
      </c>
      <c r="W75" s="125">
        <v>1.47</v>
      </c>
      <c r="X75" s="125">
        <v>1.42</v>
      </c>
      <c r="Y75" s="126">
        <v>0</v>
      </c>
      <c r="AB75" s="127">
        <v>11</v>
      </c>
      <c r="AC75" s="128">
        <v>4</v>
      </c>
      <c r="AD75" s="125">
        <f t="shared" si="5"/>
        <v>4</v>
      </c>
      <c r="AE75" s="129">
        <f t="shared" si="7"/>
        <v>38</v>
      </c>
      <c r="AF75" s="130">
        <f t="shared" si="15"/>
        <v>0.10526315789473684</v>
      </c>
    </row>
    <row r="76" spans="1:33" x14ac:dyDescent="0.25">
      <c r="A76" s="88">
        <v>3</v>
      </c>
      <c r="B76" s="1">
        <v>1</v>
      </c>
      <c r="C76" s="1">
        <v>0</v>
      </c>
      <c r="D76" s="1">
        <v>4</v>
      </c>
      <c r="E76" s="1">
        <v>0</v>
      </c>
      <c r="F76" s="1">
        <v>0</v>
      </c>
      <c r="G76" s="1" t="s">
        <v>90</v>
      </c>
      <c r="H76" s="1">
        <f t="shared" si="19"/>
        <v>0</v>
      </c>
      <c r="I76" s="1">
        <f t="shared" si="12"/>
        <v>0</v>
      </c>
      <c r="N76" s="1" t="s">
        <v>91</v>
      </c>
      <c r="O76" s="1">
        <v>0.74</v>
      </c>
      <c r="P76" s="1" t="s">
        <v>92</v>
      </c>
      <c r="Q76" s="1">
        <v>0.93</v>
      </c>
      <c r="R76" s="1" t="s">
        <v>95</v>
      </c>
      <c r="S76" s="1">
        <v>1.95</v>
      </c>
      <c r="T76" s="1" t="s">
        <v>93</v>
      </c>
      <c r="U76" s="1">
        <v>1.45</v>
      </c>
      <c r="V76" s="1">
        <v>1.24</v>
      </c>
      <c r="W76" s="1">
        <v>0</v>
      </c>
      <c r="X76" s="1">
        <v>1.47</v>
      </c>
      <c r="Y76" s="89">
        <v>0</v>
      </c>
      <c r="AB76" s="95">
        <v>12</v>
      </c>
      <c r="AC76" s="14">
        <v>1</v>
      </c>
      <c r="AD76" s="1">
        <f t="shared" si="5"/>
        <v>10</v>
      </c>
      <c r="AE76" s="18">
        <f>SUM(AD76:AD79)</f>
        <v>37</v>
      </c>
      <c r="AF76" s="93">
        <f t="shared" si="15"/>
        <v>0.27027027027027029</v>
      </c>
      <c r="AG76" s="1"/>
    </row>
    <row r="77" spans="1:33" x14ac:dyDescent="0.25">
      <c r="A77" s="88">
        <v>3</v>
      </c>
      <c r="B77" s="1">
        <v>2</v>
      </c>
      <c r="C77" s="1">
        <v>0.49</v>
      </c>
      <c r="D77" s="1">
        <v>3</v>
      </c>
      <c r="E77" s="1">
        <v>4</v>
      </c>
      <c r="F77" s="1">
        <v>0</v>
      </c>
      <c r="G77" s="1" t="s">
        <v>90</v>
      </c>
      <c r="H77" s="1">
        <f t="shared" si="19"/>
        <v>0</v>
      </c>
      <c r="I77" s="1">
        <f t="shared" si="12"/>
        <v>0</v>
      </c>
      <c r="N77" s="1" t="s">
        <v>91</v>
      </c>
      <c r="O77" s="1">
        <v>0.69</v>
      </c>
      <c r="P77" s="1" t="s">
        <v>95</v>
      </c>
      <c r="Q77" s="1">
        <v>1.83</v>
      </c>
      <c r="R77" s="1" t="s">
        <v>92</v>
      </c>
      <c r="S77" s="1">
        <v>0.85</v>
      </c>
      <c r="T77" s="1" t="s">
        <v>94</v>
      </c>
      <c r="U77" s="1">
        <v>0</v>
      </c>
      <c r="V77" s="1">
        <v>0.98</v>
      </c>
      <c r="W77" s="1">
        <v>1.33</v>
      </c>
      <c r="X77" s="1">
        <v>0</v>
      </c>
      <c r="Y77" s="89">
        <v>0</v>
      </c>
      <c r="AB77" s="95">
        <v>12</v>
      </c>
      <c r="AC77" s="14">
        <v>2</v>
      </c>
      <c r="AD77" s="1">
        <f t="shared" si="5"/>
        <v>17</v>
      </c>
      <c r="AE77" s="18">
        <f t="shared" ref="AE77" si="20">AE76</f>
        <v>37</v>
      </c>
      <c r="AF77" s="93">
        <f t="shared" si="15"/>
        <v>0.45945945945945948</v>
      </c>
      <c r="AG77" s="1"/>
    </row>
    <row r="78" spans="1:33" x14ac:dyDescent="0.25">
      <c r="A78" s="88">
        <v>3</v>
      </c>
      <c r="B78" s="1">
        <v>3</v>
      </c>
      <c r="C78" s="1">
        <v>7.7</v>
      </c>
      <c r="D78" s="1">
        <v>3</v>
      </c>
      <c r="E78" s="1">
        <v>1</v>
      </c>
      <c r="F78" s="1">
        <v>1</v>
      </c>
      <c r="G78" s="1" t="s">
        <v>90</v>
      </c>
      <c r="H78" s="1">
        <f t="shared" si="19"/>
        <v>0</v>
      </c>
      <c r="I78" s="1">
        <f t="shared" si="12"/>
        <v>0</v>
      </c>
      <c r="N78" s="1" t="s">
        <v>92</v>
      </c>
      <c r="O78" s="1">
        <v>0.84</v>
      </c>
      <c r="P78" s="1" t="s">
        <v>91</v>
      </c>
      <c r="Q78" s="1">
        <v>0.74</v>
      </c>
      <c r="R78" s="1" t="s">
        <v>92</v>
      </c>
      <c r="S78" s="1">
        <v>0.67</v>
      </c>
      <c r="T78" s="1" t="s">
        <v>94</v>
      </c>
      <c r="U78" s="1">
        <v>0</v>
      </c>
      <c r="V78" s="1">
        <v>0</v>
      </c>
      <c r="W78" s="1">
        <v>0.81</v>
      </c>
      <c r="X78" s="1">
        <v>0</v>
      </c>
      <c r="Y78" s="89">
        <v>0</v>
      </c>
      <c r="AB78" s="95">
        <v>12</v>
      </c>
      <c r="AC78" s="14">
        <v>3</v>
      </c>
      <c r="AD78" s="1">
        <f t="shared" si="5"/>
        <v>8</v>
      </c>
      <c r="AE78" s="18">
        <f t="shared" si="7"/>
        <v>37</v>
      </c>
      <c r="AF78" s="93">
        <f t="shared" si="15"/>
        <v>0.21621621621621623</v>
      </c>
      <c r="AG78" s="1"/>
    </row>
    <row r="79" spans="1:33" x14ac:dyDescent="0.25">
      <c r="A79" s="88">
        <v>3</v>
      </c>
      <c r="B79" s="1">
        <v>4</v>
      </c>
      <c r="C79" s="1">
        <v>8.68</v>
      </c>
      <c r="D79" s="1">
        <v>3</v>
      </c>
      <c r="E79" s="1">
        <v>3</v>
      </c>
      <c r="F79" s="1">
        <v>1</v>
      </c>
      <c r="G79" s="1" t="s">
        <v>90</v>
      </c>
      <c r="H79" s="1">
        <f t="shared" si="19"/>
        <v>0</v>
      </c>
      <c r="I79" s="1">
        <f t="shared" si="12"/>
        <v>0</v>
      </c>
      <c r="N79" s="1" t="s">
        <v>92</v>
      </c>
      <c r="O79" s="1">
        <v>0.61</v>
      </c>
      <c r="P79" s="1" t="s">
        <v>91</v>
      </c>
      <c r="Q79" s="1">
        <v>0.51</v>
      </c>
      <c r="R79" s="1" t="s">
        <v>92</v>
      </c>
      <c r="S79" s="1">
        <v>0.65</v>
      </c>
      <c r="T79" s="1" t="s">
        <v>94</v>
      </c>
      <c r="U79" s="1">
        <v>0</v>
      </c>
      <c r="V79" s="1">
        <v>0</v>
      </c>
      <c r="W79" s="1">
        <v>1.48</v>
      </c>
      <c r="X79" s="1">
        <v>0</v>
      </c>
      <c r="Y79" s="89">
        <v>0</v>
      </c>
      <c r="AB79" s="95">
        <v>12</v>
      </c>
      <c r="AC79" s="14">
        <v>4</v>
      </c>
      <c r="AD79" s="1">
        <f t="shared" si="5"/>
        <v>2</v>
      </c>
      <c r="AE79" s="18">
        <f t="shared" si="7"/>
        <v>37</v>
      </c>
      <c r="AF79" s="93">
        <f t="shared" si="15"/>
        <v>5.4054054054054057E-2</v>
      </c>
      <c r="AG79" s="1"/>
    </row>
    <row r="80" spans="1:33" x14ac:dyDescent="0.25">
      <c r="A80" s="88">
        <v>3</v>
      </c>
      <c r="B80" s="1">
        <v>5</v>
      </c>
      <c r="C80" s="1">
        <v>13.09</v>
      </c>
      <c r="D80" s="1">
        <v>2</v>
      </c>
      <c r="E80" s="1">
        <v>0</v>
      </c>
      <c r="F80" s="1">
        <v>1</v>
      </c>
      <c r="G80" s="1" t="s">
        <v>90</v>
      </c>
      <c r="H80" s="1">
        <f t="shared" si="19"/>
        <v>0</v>
      </c>
      <c r="I80" s="1">
        <f t="shared" si="12"/>
        <v>0</v>
      </c>
      <c r="N80" s="1" t="s">
        <v>92</v>
      </c>
      <c r="O80" s="1">
        <v>0.99</v>
      </c>
      <c r="P80" s="1" t="s">
        <v>95</v>
      </c>
      <c r="Q80" s="1">
        <v>0.8</v>
      </c>
      <c r="R80" s="1" t="s">
        <v>94</v>
      </c>
      <c r="S80" s="1">
        <v>0</v>
      </c>
      <c r="T80" s="1" t="s">
        <v>94</v>
      </c>
      <c r="U80" s="1">
        <v>0</v>
      </c>
      <c r="V80" s="1">
        <v>0</v>
      </c>
      <c r="W80" s="1">
        <v>1.31</v>
      </c>
      <c r="X80" s="1">
        <v>0</v>
      </c>
      <c r="Y80" s="89">
        <v>0</v>
      </c>
      <c r="AB80" s="95">
        <v>13</v>
      </c>
      <c r="AC80" s="14">
        <v>1</v>
      </c>
      <c r="AD80" s="1">
        <f t="shared" si="5"/>
        <v>20</v>
      </c>
      <c r="AE80" s="18">
        <f>SUM(AD80:AD83)</f>
        <v>54</v>
      </c>
      <c r="AF80" s="93">
        <f t="shared" si="15"/>
        <v>0.37037037037037035</v>
      </c>
      <c r="AG80" s="1"/>
    </row>
    <row r="81" spans="1:33" x14ac:dyDescent="0.25">
      <c r="A81" s="88">
        <v>3</v>
      </c>
      <c r="B81" s="1">
        <v>6</v>
      </c>
      <c r="C81" s="1">
        <v>19.189999999999998</v>
      </c>
      <c r="D81" s="1">
        <v>3</v>
      </c>
      <c r="E81" s="1">
        <v>0</v>
      </c>
      <c r="F81" s="1">
        <v>0</v>
      </c>
      <c r="G81" s="1" t="s">
        <v>90</v>
      </c>
      <c r="H81" s="1">
        <f t="shared" si="19"/>
        <v>0</v>
      </c>
      <c r="I81" s="1">
        <f t="shared" si="12"/>
        <v>0</v>
      </c>
      <c r="N81" s="1" t="s">
        <v>92</v>
      </c>
      <c r="O81" s="1">
        <v>0.97</v>
      </c>
      <c r="P81" s="1" t="s">
        <v>95</v>
      </c>
      <c r="Q81" s="1">
        <v>2.11</v>
      </c>
      <c r="R81" s="1" t="s">
        <v>96</v>
      </c>
      <c r="S81" s="1">
        <v>1.99</v>
      </c>
      <c r="T81" s="1" t="s">
        <v>94</v>
      </c>
      <c r="U81" s="1">
        <v>0</v>
      </c>
      <c r="V81" s="1">
        <v>0</v>
      </c>
      <c r="W81" s="1">
        <v>0.93</v>
      </c>
      <c r="X81" s="1">
        <v>0</v>
      </c>
      <c r="Y81" s="89">
        <v>0</v>
      </c>
      <c r="AB81" s="95">
        <v>13</v>
      </c>
      <c r="AC81" s="14">
        <v>2</v>
      </c>
      <c r="AD81" s="1">
        <f t="shared" si="5"/>
        <v>18</v>
      </c>
      <c r="AE81" s="18">
        <f t="shared" ref="AE81" si="21">AE80</f>
        <v>54</v>
      </c>
      <c r="AF81" s="93">
        <f t="shared" si="15"/>
        <v>0.33333333333333331</v>
      </c>
      <c r="AG81" s="1"/>
    </row>
    <row r="82" spans="1:33" x14ac:dyDescent="0.25">
      <c r="A82" s="88">
        <v>3</v>
      </c>
      <c r="B82" s="1">
        <v>7</v>
      </c>
      <c r="C82" s="1">
        <v>27.639999999999997</v>
      </c>
      <c r="D82" s="1">
        <v>2</v>
      </c>
      <c r="E82" s="1">
        <v>0</v>
      </c>
      <c r="F82" s="1">
        <v>0</v>
      </c>
      <c r="G82" s="1" t="s">
        <v>90</v>
      </c>
      <c r="H82" s="1">
        <f t="shared" si="19"/>
        <v>0</v>
      </c>
      <c r="I82" s="1">
        <f t="shared" si="12"/>
        <v>0</v>
      </c>
      <c r="N82" s="1" t="s">
        <v>96</v>
      </c>
      <c r="O82" s="1">
        <v>2.13</v>
      </c>
      <c r="P82" s="1" t="s">
        <v>95</v>
      </c>
      <c r="Q82" s="1">
        <v>1.82</v>
      </c>
      <c r="R82" s="1" t="s">
        <v>94</v>
      </c>
      <c r="S82" s="1">
        <v>0</v>
      </c>
      <c r="T82" s="1" t="s">
        <v>94</v>
      </c>
      <c r="U82" s="1">
        <v>0</v>
      </c>
      <c r="V82" s="1">
        <v>0</v>
      </c>
      <c r="W82" s="1">
        <v>0.92</v>
      </c>
      <c r="X82" s="1">
        <v>0</v>
      </c>
      <c r="Y82" s="89">
        <v>0</v>
      </c>
      <c r="AB82" s="95">
        <v>13</v>
      </c>
      <c r="AC82" s="14">
        <v>3</v>
      </c>
      <c r="AD82" s="1">
        <f t="shared" si="5"/>
        <v>13</v>
      </c>
      <c r="AE82" s="18">
        <f t="shared" si="7"/>
        <v>54</v>
      </c>
      <c r="AF82" s="93">
        <f t="shared" si="15"/>
        <v>0.24074074074074073</v>
      </c>
      <c r="AG82" s="1"/>
    </row>
    <row r="83" spans="1:33" x14ac:dyDescent="0.25">
      <c r="A83" s="88">
        <v>3</v>
      </c>
      <c r="B83" s="1">
        <v>8</v>
      </c>
      <c r="C83" s="1">
        <v>34.779999999999994</v>
      </c>
      <c r="D83" s="1">
        <v>2</v>
      </c>
      <c r="E83" s="1">
        <v>0</v>
      </c>
      <c r="F83" s="1">
        <v>0</v>
      </c>
      <c r="G83" s="1" t="s">
        <v>90</v>
      </c>
      <c r="H83" s="1">
        <f t="shared" si="19"/>
        <v>0</v>
      </c>
      <c r="I83" s="1">
        <f t="shared" si="12"/>
        <v>0</v>
      </c>
      <c r="N83" s="1" t="s">
        <v>92</v>
      </c>
      <c r="O83" s="1">
        <v>0.56000000000000005</v>
      </c>
      <c r="P83" s="1" t="s">
        <v>92</v>
      </c>
      <c r="Q83" s="1">
        <v>0.79</v>
      </c>
      <c r="R83" s="1" t="s">
        <v>94</v>
      </c>
      <c r="S83" s="1">
        <v>0</v>
      </c>
      <c r="T83" s="1" t="s">
        <v>94</v>
      </c>
      <c r="U83" s="1">
        <v>0</v>
      </c>
      <c r="V83" s="1">
        <v>0</v>
      </c>
      <c r="W83" s="1">
        <v>0</v>
      </c>
      <c r="X83" s="1">
        <v>0</v>
      </c>
      <c r="Y83" s="89">
        <v>0</v>
      </c>
      <c r="AB83" s="95">
        <v>13</v>
      </c>
      <c r="AC83" s="14">
        <v>4</v>
      </c>
      <c r="AD83" s="1">
        <f t="shared" si="5"/>
        <v>3</v>
      </c>
      <c r="AE83" s="18">
        <f t="shared" si="7"/>
        <v>54</v>
      </c>
      <c r="AF83" s="93">
        <f t="shared" si="15"/>
        <v>5.5555555555555552E-2</v>
      </c>
      <c r="AG83" s="1"/>
    </row>
    <row r="84" spans="1:33" x14ac:dyDescent="0.25">
      <c r="A84" s="88">
        <v>3</v>
      </c>
      <c r="B84" s="1">
        <v>9</v>
      </c>
      <c r="C84" s="1">
        <v>35.989999999999995</v>
      </c>
      <c r="D84" s="1">
        <v>1</v>
      </c>
      <c r="E84" s="1">
        <v>1</v>
      </c>
      <c r="F84" s="1">
        <v>0</v>
      </c>
      <c r="G84" s="1" t="s">
        <v>90</v>
      </c>
      <c r="H84" s="1">
        <f t="shared" si="19"/>
        <v>0</v>
      </c>
      <c r="I84" s="1">
        <f t="shared" si="12"/>
        <v>0</v>
      </c>
      <c r="N84" s="1" t="s">
        <v>93</v>
      </c>
      <c r="O84" s="1">
        <v>2.16</v>
      </c>
      <c r="P84" s="1" t="s">
        <v>94</v>
      </c>
      <c r="Q84" s="1">
        <v>0</v>
      </c>
      <c r="R84" s="1" t="s">
        <v>94</v>
      </c>
      <c r="S84" s="1">
        <v>0</v>
      </c>
      <c r="T84" s="1" t="s">
        <v>94</v>
      </c>
      <c r="U84" s="1">
        <v>0</v>
      </c>
      <c r="V84" s="1">
        <v>0</v>
      </c>
      <c r="W84" s="1">
        <v>0</v>
      </c>
      <c r="X84" s="1">
        <v>0</v>
      </c>
      <c r="Y84" s="89">
        <v>0</v>
      </c>
      <c r="AB84" s="95">
        <v>14</v>
      </c>
      <c r="AC84" s="14">
        <v>1</v>
      </c>
      <c r="AD84" s="1">
        <f t="shared" si="5"/>
        <v>10</v>
      </c>
      <c r="AE84" s="18">
        <f>SUM(AD84:AD87)</f>
        <v>33</v>
      </c>
      <c r="AF84" s="93">
        <f t="shared" si="15"/>
        <v>0.30303030303030304</v>
      </c>
      <c r="AG84" s="1"/>
    </row>
    <row r="85" spans="1:33" x14ac:dyDescent="0.25">
      <c r="A85" s="88">
        <v>3</v>
      </c>
      <c r="B85" s="1">
        <v>10</v>
      </c>
      <c r="C85" s="1">
        <v>38.679999999999993</v>
      </c>
      <c r="D85" s="1">
        <v>1</v>
      </c>
      <c r="E85" s="1">
        <v>0</v>
      </c>
      <c r="F85" s="1">
        <v>0</v>
      </c>
      <c r="G85" s="1" t="s">
        <v>90</v>
      </c>
      <c r="H85" s="1">
        <f t="shared" si="19"/>
        <v>0</v>
      </c>
      <c r="I85" s="1">
        <f t="shared" si="12"/>
        <v>0</v>
      </c>
      <c r="N85" s="1" t="s">
        <v>92</v>
      </c>
      <c r="O85" s="1">
        <v>0.64</v>
      </c>
      <c r="P85" s="1" t="s">
        <v>94</v>
      </c>
      <c r="Q85" s="1">
        <v>0</v>
      </c>
      <c r="R85" s="1" t="s">
        <v>94</v>
      </c>
      <c r="S85" s="1">
        <v>0</v>
      </c>
      <c r="T85" s="1" t="s">
        <v>94</v>
      </c>
      <c r="U85" s="1">
        <v>0</v>
      </c>
      <c r="V85" s="1">
        <v>0</v>
      </c>
      <c r="W85" s="1">
        <v>0</v>
      </c>
      <c r="X85" s="1">
        <v>0</v>
      </c>
      <c r="Y85" s="89">
        <v>0</v>
      </c>
      <c r="AB85" s="95">
        <v>14</v>
      </c>
      <c r="AC85" s="14">
        <v>2</v>
      </c>
      <c r="AD85" s="1">
        <f t="shared" si="5"/>
        <v>13</v>
      </c>
      <c r="AE85" s="18">
        <f t="shared" ref="AE85" si="22">AE84</f>
        <v>33</v>
      </c>
      <c r="AF85" s="93">
        <f t="shared" si="15"/>
        <v>0.39393939393939392</v>
      </c>
      <c r="AG85" s="1"/>
    </row>
    <row r="86" spans="1:33" x14ac:dyDescent="0.25">
      <c r="A86" s="88">
        <v>3</v>
      </c>
      <c r="B86" s="1">
        <v>11</v>
      </c>
      <c r="C86" s="1">
        <v>42.279999999999994</v>
      </c>
      <c r="D86" s="1">
        <v>1</v>
      </c>
      <c r="E86" s="1">
        <v>0</v>
      </c>
      <c r="F86" s="1">
        <v>0</v>
      </c>
      <c r="G86" s="1" t="s">
        <v>90</v>
      </c>
      <c r="H86" s="1">
        <f t="shared" si="19"/>
        <v>0</v>
      </c>
      <c r="I86" s="1">
        <f t="shared" ref="I86:I89" si="23">H86</f>
        <v>0</v>
      </c>
      <c r="N86" s="1" t="s">
        <v>93</v>
      </c>
      <c r="O86" s="1">
        <v>2.3199999999999998</v>
      </c>
      <c r="P86" s="1" t="s">
        <v>94</v>
      </c>
      <c r="Q86" s="1">
        <v>0</v>
      </c>
      <c r="R86" s="1" t="s">
        <v>94</v>
      </c>
      <c r="S86" s="1">
        <v>0</v>
      </c>
      <c r="T86" s="1" t="s">
        <v>94</v>
      </c>
      <c r="U86" s="1">
        <v>0</v>
      </c>
      <c r="V86" s="1">
        <v>0</v>
      </c>
      <c r="W86" s="1">
        <v>0</v>
      </c>
      <c r="X86" s="1">
        <v>0</v>
      </c>
      <c r="Y86" s="89">
        <v>0</v>
      </c>
      <c r="AB86" s="95">
        <v>14</v>
      </c>
      <c r="AC86" s="14">
        <v>3</v>
      </c>
      <c r="AD86" s="1">
        <f t="shared" si="5"/>
        <v>9</v>
      </c>
      <c r="AE86" s="18">
        <f t="shared" si="7"/>
        <v>33</v>
      </c>
      <c r="AF86" s="93">
        <f t="shared" si="15"/>
        <v>0.27272727272727271</v>
      </c>
      <c r="AG86" s="1"/>
    </row>
    <row r="87" spans="1:33" x14ac:dyDescent="0.25">
      <c r="A87" s="88">
        <v>3</v>
      </c>
      <c r="B87" s="1">
        <v>12</v>
      </c>
      <c r="C87" s="1">
        <v>43.489999999999995</v>
      </c>
      <c r="D87" s="1">
        <v>2</v>
      </c>
      <c r="E87" s="1">
        <v>1</v>
      </c>
      <c r="F87" s="1">
        <v>0</v>
      </c>
      <c r="G87" s="1" t="s">
        <v>90</v>
      </c>
      <c r="H87" s="1">
        <f t="shared" si="19"/>
        <v>0</v>
      </c>
      <c r="I87" s="1">
        <f t="shared" si="23"/>
        <v>0</v>
      </c>
      <c r="N87" s="1" t="s">
        <v>96</v>
      </c>
      <c r="O87" s="1">
        <v>0.84</v>
      </c>
      <c r="P87" s="1" t="s">
        <v>95</v>
      </c>
      <c r="Q87" s="1">
        <v>1.17</v>
      </c>
      <c r="R87" s="1" t="s">
        <v>94</v>
      </c>
      <c r="S87" s="1">
        <v>0</v>
      </c>
      <c r="T87" s="1" t="s">
        <v>94</v>
      </c>
      <c r="U87" s="1">
        <v>0</v>
      </c>
      <c r="V87" s="1">
        <v>0</v>
      </c>
      <c r="W87" s="1">
        <v>0.84</v>
      </c>
      <c r="X87" s="1">
        <v>0</v>
      </c>
      <c r="Y87" s="89">
        <v>0</v>
      </c>
      <c r="AB87" s="95">
        <v>14</v>
      </c>
      <c r="AC87" s="14">
        <v>4</v>
      </c>
      <c r="AD87" s="1">
        <f t="shared" si="5"/>
        <v>1</v>
      </c>
      <c r="AE87" s="18">
        <f t="shared" si="7"/>
        <v>33</v>
      </c>
      <c r="AF87" s="93">
        <f t="shared" si="15"/>
        <v>3.0303030303030304E-2</v>
      </c>
      <c r="AG87" s="1"/>
    </row>
    <row r="88" spans="1:33" x14ac:dyDescent="0.25">
      <c r="A88" s="88">
        <v>3</v>
      </c>
      <c r="B88" s="1">
        <v>13</v>
      </c>
      <c r="C88" s="1">
        <v>44.029999999999994</v>
      </c>
      <c r="D88" s="1">
        <v>3</v>
      </c>
      <c r="E88" s="1">
        <v>3</v>
      </c>
      <c r="F88" s="1">
        <v>0</v>
      </c>
      <c r="G88" s="1" t="s">
        <v>90</v>
      </c>
      <c r="H88" s="1">
        <f t="shared" si="19"/>
        <v>0</v>
      </c>
      <c r="I88" s="1">
        <f t="shared" si="23"/>
        <v>0</v>
      </c>
      <c r="N88" s="1" t="s">
        <v>91</v>
      </c>
      <c r="O88" s="1">
        <v>0.64</v>
      </c>
      <c r="P88" s="1" t="s">
        <v>92</v>
      </c>
      <c r="Q88" s="1">
        <v>0.66</v>
      </c>
      <c r="R88" s="1" t="s">
        <v>96</v>
      </c>
      <c r="S88" s="1">
        <v>2.29</v>
      </c>
      <c r="T88" s="1" t="s">
        <v>94</v>
      </c>
      <c r="U88" s="1">
        <v>0</v>
      </c>
      <c r="V88" s="1">
        <v>0.83</v>
      </c>
      <c r="W88" s="1">
        <v>0</v>
      </c>
      <c r="X88" s="1">
        <v>0</v>
      </c>
      <c r="Y88" s="89">
        <v>0</v>
      </c>
      <c r="AB88" s="95">
        <v>15</v>
      </c>
      <c r="AC88" s="14">
        <v>1</v>
      </c>
      <c r="AD88" s="1">
        <f t="shared" si="5"/>
        <v>15</v>
      </c>
      <c r="AE88" s="18">
        <f>SUM(AD88:AD91)</f>
        <v>48</v>
      </c>
      <c r="AF88" s="93">
        <f t="shared" si="15"/>
        <v>0.3125</v>
      </c>
      <c r="AG88" s="1"/>
    </row>
    <row r="89" spans="1:33" x14ac:dyDescent="0.25">
      <c r="A89" s="88">
        <v>3</v>
      </c>
      <c r="B89" s="1">
        <v>14</v>
      </c>
      <c r="C89" s="1">
        <v>44.37</v>
      </c>
      <c r="D89" s="1">
        <v>2</v>
      </c>
      <c r="E89" s="1">
        <v>6</v>
      </c>
      <c r="F89" s="1">
        <v>0</v>
      </c>
      <c r="G89" s="1" t="s">
        <v>98</v>
      </c>
      <c r="H89" s="1">
        <f t="shared" si="19"/>
        <v>1</v>
      </c>
      <c r="I89" s="1">
        <f t="shared" si="23"/>
        <v>1</v>
      </c>
      <c r="N89" s="1" t="s">
        <v>94</v>
      </c>
      <c r="O89" s="1">
        <v>0</v>
      </c>
      <c r="P89" s="1" t="s">
        <v>94</v>
      </c>
      <c r="Q89" s="1">
        <v>0</v>
      </c>
      <c r="R89" s="1" t="s">
        <v>94</v>
      </c>
      <c r="S89" s="1">
        <v>0</v>
      </c>
      <c r="T89" s="1" t="s">
        <v>94</v>
      </c>
      <c r="U89" s="1">
        <v>0</v>
      </c>
      <c r="V89" s="1">
        <v>0</v>
      </c>
      <c r="W89" s="1">
        <v>0</v>
      </c>
      <c r="X89" s="1">
        <v>0</v>
      </c>
      <c r="Y89" s="89">
        <v>0</v>
      </c>
      <c r="AB89" s="95">
        <v>15</v>
      </c>
      <c r="AC89" s="14">
        <v>2</v>
      </c>
      <c r="AD89" s="1">
        <f t="shared" si="5"/>
        <v>20</v>
      </c>
      <c r="AE89" s="18">
        <f t="shared" ref="AE89" si="24">AE88</f>
        <v>48</v>
      </c>
      <c r="AF89" s="93">
        <f t="shared" si="15"/>
        <v>0.41666666666666669</v>
      </c>
      <c r="AG89" s="1"/>
    </row>
    <row r="90" spans="1:33" x14ac:dyDescent="0.25">
      <c r="A90" s="88">
        <v>3</v>
      </c>
      <c r="B90" s="1">
        <v>15</v>
      </c>
      <c r="C90" s="1">
        <v>45.029999999999994</v>
      </c>
      <c r="D90" s="1">
        <v>3</v>
      </c>
      <c r="E90" s="1">
        <v>5</v>
      </c>
      <c r="F90" s="1">
        <v>0</v>
      </c>
      <c r="G90" s="1" t="s">
        <v>98</v>
      </c>
      <c r="H90" s="1">
        <f t="shared" si="19"/>
        <v>1</v>
      </c>
      <c r="I90" s="1">
        <v>2</v>
      </c>
      <c r="N90" s="1" t="s">
        <v>94</v>
      </c>
      <c r="O90" s="1">
        <v>0</v>
      </c>
      <c r="P90" s="1" t="s">
        <v>94</v>
      </c>
      <c r="Q90" s="1">
        <v>0</v>
      </c>
      <c r="R90" s="1" t="s">
        <v>94</v>
      </c>
      <c r="S90" s="1">
        <v>0</v>
      </c>
      <c r="T90" s="1" t="s">
        <v>94</v>
      </c>
      <c r="U90" s="1">
        <v>0</v>
      </c>
      <c r="V90" s="1">
        <v>0</v>
      </c>
      <c r="W90" s="1">
        <v>0</v>
      </c>
      <c r="X90" s="1">
        <v>0</v>
      </c>
      <c r="Y90" s="89">
        <v>0</v>
      </c>
      <c r="AB90" s="95">
        <v>15</v>
      </c>
      <c r="AC90" s="14">
        <v>3</v>
      </c>
      <c r="AD90" s="1">
        <f t="shared" si="5"/>
        <v>8</v>
      </c>
      <c r="AE90" s="18">
        <f t="shared" si="7"/>
        <v>48</v>
      </c>
      <c r="AF90" s="93">
        <f t="shared" si="15"/>
        <v>0.16666666666666666</v>
      </c>
      <c r="AG90" s="1"/>
    </row>
    <row r="91" spans="1:33" x14ac:dyDescent="0.25">
      <c r="A91" s="88">
        <v>3</v>
      </c>
      <c r="B91" s="1">
        <v>16</v>
      </c>
      <c r="C91" s="1">
        <v>47.649999999999991</v>
      </c>
      <c r="D91" s="1">
        <v>2</v>
      </c>
      <c r="E91" s="1">
        <v>2</v>
      </c>
      <c r="F91" s="1">
        <v>1</v>
      </c>
      <c r="G91" s="1" t="s">
        <v>90</v>
      </c>
      <c r="H91" s="1">
        <f t="shared" si="19"/>
        <v>0</v>
      </c>
      <c r="I91" s="1">
        <f t="shared" ref="I91:I99" si="25">H91</f>
        <v>0</v>
      </c>
      <c r="N91" s="1" t="s">
        <v>91</v>
      </c>
      <c r="O91" s="1">
        <v>0.87</v>
      </c>
      <c r="P91" s="1" t="s">
        <v>93</v>
      </c>
      <c r="Q91" s="1">
        <v>0.91</v>
      </c>
      <c r="R91" s="1" t="s">
        <v>94</v>
      </c>
      <c r="S91" s="1">
        <v>0</v>
      </c>
      <c r="T91" s="1" t="s">
        <v>94</v>
      </c>
      <c r="U91" s="1">
        <v>0</v>
      </c>
      <c r="V91" s="1">
        <v>0.88</v>
      </c>
      <c r="W91" s="1">
        <v>0</v>
      </c>
      <c r="X91" s="1">
        <v>0</v>
      </c>
      <c r="Y91" s="89">
        <v>0</v>
      </c>
      <c r="AB91" s="96">
        <v>15</v>
      </c>
      <c r="AC91" s="97">
        <v>4</v>
      </c>
      <c r="AD91" s="91">
        <f t="shared" si="5"/>
        <v>5</v>
      </c>
      <c r="AE91" s="98">
        <f t="shared" si="7"/>
        <v>48</v>
      </c>
      <c r="AF91" s="99">
        <f t="shared" si="15"/>
        <v>0.10416666666666667</v>
      </c>
      <c r="AG91" s="1"/>
    </row>
    <row r="92" spans="1:33" x14ac:dyDescent="0.25">
      <c r="A92" s="88">
        <v>3</v>
      </c>
      <c r="B92" s="1">
        <v>17</v>
      </c>
      <c r="C92" s="1">
        <v>47.79999999999999</v>
      </c>
      <c r="D92" s="1">
        <v>2</v>
      </c>
      <c r="E92" s="1">
        <v>4</v>
      </c>
      <c r="F92" s="1">
        <v>1</v>
      </c>
      <c r="G92" s="1" t="s">
        <v>90</v>
      </c>
      <c r="H92" s="1">
        <f t="shared" si="19"/>
        <v>0</v>
      </c>
      <c r="I92" s="1">
        <f t="shared" si="25"/>
        <v>0</v>
      </c>
      <c r="N92" s="1" t="s">
        <v>91</v>
      </c>
      <c r="O92" s="1">
        <v>0.97</v>
      </c>
      <c r="P92" s="1" t="s">
        <v>91</v>
      </c>
      <c r="Q92" s="1">
        <v>0.73</v>
      </c>
      <c r="R92" s="1" t="s">
        <v>94</v>
      </c>
      <c r="S92" s="1">
        <v>0</v>
      </c>
      <c r="T92" s="1" t="s">
        <v>94</v>
      </c>
      <c r="U92" s="1">
        <v>0</v>
      </c>
      <c r="V92" s="1">
        <v>1.49</v>
      </c>
      <c r="W92" s="1">
        <v>1.39</v>
      </c>
      <c r="X92" s="1">
        <v>0</v>
      </c>
      <c r="Y92" s="89">
        <v>0</v>
      </c>
      <c r="AF92" s="18"/>
      <c r="AG92" s="1"/>
    </row>
    <row r="93" spans="1:33" x14ac:dyDescent="0.25">
      <c r="A93" s="88">
        <v>3</v>
      </c>
      <c r="B93" s="1">
        <v>18</v>
      </c>
      <c r="C93" s="1">
        <v>56.04999999999999</v>
      </c>
      <c r="D93" s="1">
        <v>2</v>
      </c>
      <c r="E93" s="1">
        <v>0</v>
      </c>
      <c r="F93" s="1">
        <v>0</v>
      </c>
      <c r="G93" s="1" t="s">
        <v>90</v>
      </c>
      <c r="H93" s="1">
        <f t="shared" si="19"/>
        <v>0</v>
      </c>
      <c r="I93" s="1">
        <f t="shared" si="25"/>
        <v>0</v>
      </c>
      <c r="N93" s="1" t="s">
        <v>96</v>
      </c>
      <c r="O93" s="1">
        <v>1.17</v>
      </c>
      <c r="P93" s="1" t="s">
        <v>93</v>
      </c>
      <c r="Q93" s="1">
        <v>1.07</v>
      </c>
      <c r="R93" s="1" t="s">
        <v>94</v>
      </c>
      <c r="S93" s="1">
        <v>0</v>
      </c>
      <c r="T93" s="1" t="s">
        <v>94</v>
      </c>
      <c r="U93" s="1">
        <v>0</v>
      </c>
      <c r="V93" s="1">
        <v>0</v>
      </c>
      <c r="W93" s="1">
        <v>0</v>
      </c>
      <c r="X93" s="1">
        <v>0</v>
      </c>
      <c r="Y93" s="89">
        <v>0</v>
      </c>
      <c r="AF93" s="18"/>
      <c r="AG93" s="1"/>
    </row>
    <row r="94" spans="1:33" x14ac:dyDescent="0.25">
      <c r="A94" s="88">
        <v>3</v>
      </c>
      <c r="B94" s="1">
        <v>19</v>
      </c>
      <c r="C94" s="1">
        <v>56.789999999999992</v>
      </c>
      <c r="D94" s="1">
        <v>1</v>
      </c>
      <c r="E94" s="1">
        <v>2</v>
      </c>
      <c r="F94" s="1">
        <v>0</v>
      </c>
      <c r="G94" s="1" t="s">
        <v>90</v>
      </c>
      <c r="H94" s="1">
        <f t="shared" si="19"/>
        <v>0</v>
      </c>
      <c r="I94" s="1">
        <f t="shared" si="25"/>
        <v>0</v>
      </c>
      <c r="N94" s="1" t="s">
        <v>91</v>
      </c>
      <c r="O94" s="1">
        <v>0.77</v>
      </c>
      <c r="P94" s="1" t="s">
        <v>94</v>
      </c>
      <c r="Q94" s="1">
        <v>0</v>
      </c>
      <c r="R94" s="1" t="s">
        <v>94</v>
      </c>
      <c r="S94" s="1">
        <v>0</v>
      </c>
      <c r="T94" s="1" t="s">
        <v>94</v>
      </c>
      <c r="U94" s="1">
        <v>0</v>
      </c>
      <c r="V94" s="1">
        <v>1.1200000000000001</v>
      </c>
      <c r="W94" s="1">
        <v>0</v>
      </c>
      <c r="X94" s="1">
        <v>0</v>
      </c>
      <c r="Y94" s="89">
        <v>0</v>
      </c>
      <c r="AF94" s="18"/>
      <c r="AG94" s="1"/>
    </row>
    <row r="95" spans="1:33" x14ac:dyDescent="0.25">
      <c r="A95" s="88">
        <v>3</v>
      </c>
      <c r="B95" s="1">
        <v>20</v>
      </c>
      <c r="C95" s="1">
        <v>72.139999999999986</v>
      </c>
      <c r="D95" s="1">
        <v>1</v>
      </c>
      <c r="E95" s="1">
        <v>0</v>
      </c>
      <c r="F95" s="1">
        <v>0</v>
      </c>
      <c r="G95" s="1" t="s">
        <v>90</v>
      </c>
      <c r="H95" s="1">
        <f t="shared" si="19"/>
        <v>0</v>
      </c>
      <c r="I95" s="1">
        <f t="shared" si="25"/>
        <v>0</v>
      </c>
      <c r="N95" s="1" t="s">
        <v>91</v>
      </c>
      <c r="O95" s="1">
        <v>0.53</v>
      </c>
      <c r="P95" s="1" t="s">
        <v>94</v>
      </c>
      <c r="Q95" s="1">
        <v>0</v>
      </c>
      <c r="R95" s="1" t="s">
        <v>94</v>
      </c>
      <c r="S95" s="1">
        <v>0</v>
      </c>
      <c r="T95" s="1" t="s">
        <v>94</v>
      </c>
      <c r="U95" s="1">
        <v>0</v>
      </c>
      <c r="V95" s="1">
        <v>0.83</v>
      </c>
      <c r="W95" s="1">
        <v>0</v>
      </c>
      <c r="X95" s="1">
        <v>0</v>
      </c>
      <c r="Y95" s="89">
        <v>0</v>
      </c>
      <c r="AF95" s="18"/>
      <c r="AG95" s="1"/>
    </row>
    <row r="96" spans="1:33" x14ac:dyDescent="0.25">
      <c r="A96" s="88">
        <v>3</v>
      </c>
      <c r="B96" s="1">
        <v>21</v>
      </c>
      <c r="C96" s="1">
        <v>77.999999999999986</v>
      </c>
      <c r="D96" s="1">
        <v>2</v>
      </c>
      <c r="E96" s="1">
        <v>0</v>
      </c>
      <c r="F96" s="1">
        <v>0</v>
      </c>
      <c r="G96" s="1" t="s">
        <v>90</v>
      </c>
      <c r="H96" s="1">
        <f t="shared" si="19"/>
        <v>0</v>
      </c>
      <c r="I96" s="1">
        <f t="shared" si="25"/>
        <v>0</v>
      </c>
      <c r="N96" s="1" t="s">
        <v>96</v>
      </c>
      <c r="O96" s="1">
        <v>1.56</v>
      </c>
      <c r="P96" s="1" t="s">
        <v>96</v>
      </c>
      <c r="Q96" s="1">
        <v>1.78</v>
      </c>
      <c r="R96" s="1" t="s">
        <v>94</v>
      </c>
      <c r="S96" s="1">
        <v>0</v>
      </c>
      <c r="T96" s="1" t="s">
        <v>94</v>
      </c>
      <c r="U96" s="1">
        <v>0</v>
      </c>
      <c r="V96" s="1">
        <v>0</v>
      </c>
      <c r="W96" s="1">
        <v>0</v>
      </c>
      <c r="X96" s="1">
        <v>0</v>
      </c>
      <c r="Y96" s="89">
        <v>0</v>
      </c>
      <c r="AF96" s="18"/>
      <c r="AG96" s="1"/>
    </row>
    <row r="97" spans="1:33" x14ac:dyDescent="0.25">
      <c r="A97" s="88">
        <v>3</v>
      </c>
      <c r="B97" s="1">
        <v>22</v>
      </c>
      <c r="C97" s="1">
        <v>82.169999999999987</v>
      </c>
      <c r="D97" s="1">
        <v>1</v>
      </c>
      <c r="E97" s="1">
        <v>0</v>
      </c>
      <c r="F97" s="1">
        <v>0</v>
      </c>
      <c r="G97" s="1" t="s">
        <v>90</v>
      </c>
      <c r="H97" s="1">
        <f t="shared" si="19"/>
        <v>0</v>
      </c>
      <c r="I97" s="1">
        <f t="shared" si="25"/>
        <v>0</v>
      </c>
      <c r="N97" s="1" t="s">
        <v>91</v>
      </c>
      <c r="O97" s="1">
        <v>0.87</v>
      </c>
      <c r="P97" s="1" t="s">
        <v>94</v>
      </c>
      <c r="Q97" s="1">
        <v>0</v>
      </c>
      <c r="R97" s="1" t="s">
        <v>94</v>
      </c>
      <c r="S97" s="1">
        <v>0</v>
      </c>
      <c r="T97" s="1" t="s">
        <v>94</v>
      </c>
      <c r="U97" s="1">
        <v>0</v>
      </c>
      <c r="V97" s="1">
        <v>1.1399999999999999</v>
      </c>
      <c r="W97" s="1">
        <v>0</v>
      </c>
      <c r="X97" s="1">
        <v>0</v>
      </c>
      <c r="Y97" s="89">
        <v>0</v>
      </c>
      <c r="AF97" s="18"/>
      <c r="AG97" s="1"/>
    </row>
    <row r="98" spans="1:33" x14ac:dyDescent="0.25">
      <c r="A98" s="88">
        <v>3</v>
      </c>
      <c r="B98" s="1">
        <v>23</v>
      </c>
      <c r="C98" s="1">
        <v>82.429999999999993</v>
      </c>
      <c r="D98" s="1">
        <v>4</v>
      </c>
      <c r="E98" s="1">
        <v>1</v>
      </c>
      <c r="F98" s="1">
        <v>0</v>
      </c>
      <c r="G98" s="1" t="s">
        <v>90</v>
      </c>
      <c r="H98" s="1">
        <f t="shared" si="19"/>
        <v>0</v>
      </c>
      <c r="I98" s="1">
        <f t="shared" si="25"/>
        <v>0</v>
      </c>
      <c r="N98" s="1" t="s">
        <v>92</v>
      </c>
      <c r="O98" s="1">
        <v>0.7</v>
      </c>
      <c r="P98" s="1" t="s">
        <v>95</v>
      </c>
      <c r="Q98" s="1">
        <v>1.92</v>
      </c>
      <c r="R98" s="1" t="s">
        <v>91</v>
      </c>
      <c r="S98" s="1">
        <v>0.54</v>
      </c>
      <c r="T98" s="1" t="s">
        <v>92</v>
      </c>
      <c r="U98" s="1">
        <v>0.51</v>
      </c>
      <c r="V98" s="1">
        <v>0</v>
      </c>
      <c r="W98" s="1">
        <v>1.39</v>
      </c>
      <c r="X98" s="1">
        <v>1.48</v>
      </c>
      <c r="Y98" s="89">
        <v>0</v>
      </c>
      <c r="AF98" s="18"/>
      <c r="AG98" s="1"/>
    </row>
    <row r="99" spans="1:33" x14ac:dyDescent="0.25">
      <c r="A99" s="88">
        <v>3</v>
      </c>
      <c r="B99" s="1">
        <v>24</v>
      </c>
      <c r="C99" s="1">
        <v>85.499999999999986</v>
      </c>
      <c r="D99" s="1">
        <v>3</v>
      </c>
      <c r="E99" s="1">
        <v>3</v>
      </c>
      <c r="F99" s="1">
        <v>0</v>
      </c>
      <c r="G99" s="1" t="s">
        <v>90</v>
      </c>
      <c r="H99" s="1">
        <f t="shared" si="19"/>
        <v>0</v>
      </c>
      <c r="I99" s="1">
        <f t="shared" si="25"/>
        <v>0</v>
      </c>
      <c r="N99" s="1" t="s">
        <v>95</v>
      </c>
      <c r="O99" s="1">
        <v>1.31</v>
      </c>
      <c r="P99" s="1" t="s">
        <v>93</v>
      </c>
      <c r="Q99" s="1">
        <v>2.2400000000000002</v>
      </c>
      <c r="R99" s="1" t="s">
        <v>95</v>
      </c>
      <c r="S99" s="1">
        <v>0.93</v>
      </c>
      <c r="T99" s="1" t="s">
        <v>94</v>
      </c>
      <c r="U99" s="1">
        <v>0</v>
      </c>
      <c r="V99" s="1">
        <v>0.92</v>
      </c>
      <c r="W99" s="1">
        <v>0</v>
      </c>
      <c r="X99" s="1">
        <v>1.28</v>
      </c>
      <c r="Y99" s="89">
        <v>0</v>
      </c>
      <c r="AF99" s="18"/>
      <c r="AG99" s="1"/>
    </row>
    <row r="100" spans="1:33" x14ac:dyDescent="0.25">
      <c r="A100" s="88">
        <v>3</v>
      </c>
      <c r="B100" s="1">
        <v>25</v>
      </c>
      <c r="C100" s="1">
        <v>86.139999999999986</v>
      </c>
      <c r="D100" s="1">
        <v>3</v>
      </c>
      <c r="E100" s="1">
        <v>5</v>
      </c>
      <c r="F100" s="1">
        <v>1</v>
      </c>
      <c r="G100" s="1" t="s">
        <v>98</v>
      </c>
      <c r="H100" s="1">
        <f t="shared" si="19"/>
        <v>1</v>
      </c>
      <c r="I100" s="1">
        <v>3</v>
      </c>
      <c r="N100" s="1" t="s">
        <v>94</v>
      </c>
      <c r="O100" s="1">
        <v>0</v>
      </c>
      <c r="P100" s="1" t="s">
        <v>94</v>
      </c>
      <c r="Q100" s="1">
        <v>0</v>
      </c>
      <c r="R100" s="1" t="s">
        <v>94</v>
      </c>
      <c r="S100" s="1">
        <v>0</v>
      </c>
      <c r="T100" s="1" t="s">
        <v>94</v>
      </c>
      <c r="U100" s="1">
        <v>0</v>
      </c>
      <c r="V100" s="1">
        <v>0</v>
      </c>
      <c r="W100" s="1">
        <v>0</v>
      </c>
      <c r="X100" s="1">
        <v>0</v>
      </c>
      <c r="Y100" s="89">
        <v>0</v>
      </c>
      <c r="AF100" s="18"/>
      <c r="AG100" s="1"/>
    </row>
    <row r="101" spans="1:33" x14ac:dyDescent="0.25">
      <c r="A101" s="88">
        <v>3</v>
      </c>
      <c r="B101" s="1">
        <v>26</v>
      </c>
      <c r="C101" s="1">
        <v>95.739999999999981</v>
      </c>
      <c r="D101" s="1">
        <v>3</v>
      </c>
      <c r="E101" s="1">
        <v>0</v>
      </c>
      <c r="F101" s="1">
        <v>0</v>
      </c>
      <c r="G101" s="1" t="s">
        <v>90</v>
      </c>
      <c r="H101" s="1">
        <f t="shared" si="19"/>
        <v>0</v>
      </c>
      <c r="I101" s="1">
        <f>H101</f>
        <v>0</v>
      </c>
      <c r="N101" s="1" t="s">
        <v>93</v>
      </c>
      <c r="O101" s="1">
        <v>2.2599999999999998</v>
      </c>
      <c r="P101" s="1" t="s">
        <v>95</v>
      </c>
      <c r="Q101" s="1">
        <v>2.15</v>
      </c>
      <c r="R101" s="1" t="s">
        <v>91</v>
      </c>
      <c r="S101" s="1">
        <v>0.64</v>
      </c>
      <c r="T101" s="1" t="s">
        <v>94</v>
      </c>
      <c r="U101" s="1">
        <v>0</v>
      </c>
      <c r="V101" s="1">
        <v>0</v>
      </c>
      <c r="W101" s="1">
        <v>1.48</v>
      </c>
      <c r="X101" s="1">
        <v>1.28</v>
      </c>
      <c r="Y101" s="89">
        <v>0</v>
      </c>
      <c r="AF101" s="18"/>
      <c r="AG101" s="1"/>
    </row>
    <row r="102" spans="1:33" x14ac:dyDescent="0.25">
      <c r="A102" s="88">
        <v>3</v>
      </c>
      <c r="B102" s="1">
        <v>27</v>
      </c>
      <c r="C102" s="1">
        <v>96.609999999999985</v>
      </c>
      <c r="D102" s="1">
        <v>4</v>
      </c>
      <c r="E102" s="1">
        <v>3</v>
      </c>
      <c r="F102" s="1">
        <v>0</v>
      </c>
      <c r="G102" s="1" t="s">
        <v>90</v>
      </c>
      <c r="H102" s="1">
        <f t="shared" si="19"/>
        <v>0</v>
      </c>
      <c r="I102" s="1">
        <f>H102</f>
        <v>0</v>
      </c>
      <c r="N102" s="1" t="s">
        <v>95</v>
      </c>
      <c r="O102" s="1">
        <v>0.76</v>
      </c>
      <c r="P102" s="1" t="s">
        <v>92</v>
      </c>
      <c r="Q102" s="1">
        <v>0.73</v>
      </c>
      <c r="R102" s="1" t="s">
        <v>91</v>
      </c>
      <c r="S102" s="1">
        <v>0.97</v>
      </c>
      <c r="T102" s="1" t="s">
        <v>95</v>
      </c>
      <c r="U102" s="1">
        <v>2.42</v>
      </c>
      <c r="V102" s="1">
        <v>1.06</v>
      </c>
      <c r="W102" s="1">
        <v>0</v>
      </c>
      <c r="X102" s="1">
        <v>1.1499999999999999</v>
      </c>
      <c r="Y102" s="89">
        <v>1.25</v>
      </c>
      <c r="AF102" s="18"/>
      <c r="AG102" s="1"/>
    </row>
    <row r="103" spans="1:33" x14ac:dyDescent="0.25">
      <c r="A103" s="88">
        <v>3</v>
      </c>
      <c r="B103" s="1">
        <v>28</v>
      </c>
      <c r="C103" s="1">
        <v>101.43999999999998</v>
      </c>
      <c r="D103" s="1">
        <v>2</v>
      </c>
      <c r="E103" s="1">
        <v>4</v>
      </c>
      <c r="F103" s="1">
        <v>2</v>
      </c>
      <c r="G103" s="1" t="s">
        <v>90</v>
      </c>
      <c r="H103" s="1">
        <f t="shared" si="19"/>
        <v>0</v>
      </c>
      <c r="I103" s="1">
        <f>H103</f>
        <v>0</v>
      </c>
      <c r="N103" s="1" t="s">
        <v>95</v>
      </c>
      <c r="O103" s="1">
        <v>1.73</v>
      </c>
      <c r="P103" s="1" t="s">
        <v>93</v>
      </c>
      <c r="Q103" s="1">
        <v>1.55</v>
      </c>
      <c r="R103" s="1" t="s">
        <v>94</v>
      </c>
      <c r="S103" s="1">
        <v>0</v>
      </c>
      <c r="T103" s="1" t="s">
        <v>94</v>
      </c>
      <c r="U103" s="1">
        <v>0</v>
      </c>
      <c r="V103" s="1">
        <v>1.39</v>
      </c>
      <c r="W103" s="1">
        <v>0</v>
      </c>
      <c r="X103" s="1">
        <v>0</v>
      </c>
      <c r="Y103" s="89">
        <v>0</v>
      </c>
      <c r="AF103" s="18"/>
      <c r="AG103" s="1"/>
    </row>
    <row r="104" spans="1:33" x14ac:dyDescent="0.25">
      <c r="A104" s="88">
        <v>3</v>
      </c>
      <c r="B104" s="1">
        <v>29</v>
      </c>
      <c r="C104" s="1">
        <v>102.17999999999998</v>
      </c>
      <c r="D104" s="1">
        <v>3</v>
      </c>
      <c r="E104" s="1">
        <v>5</v>
      </c>
      <c r="F104" s="1">
        <v>2</v>
      </c>
      <c r="G104" s="1" t="s">
        <v>90</v>
      </c>
      <c r="H104" s="1">
        <f t="shared" si="19"/>
        <v>0</v>
      </c>
      <c r="I104" s="1">
        <f>H104</f>
        <v>0</v>
      </c>
      <c r="N104" s="1" t="s">
        <v>95</v>
      </c>
      <c r="O104" s="1">
        <v>2.19</v>
      </c>
      <c r="P104" s="1" t="s">
        <v>95</v>
      </c>
      <c r="Q104" s="1">
        <v>2.39</v>
      </c>
      <c r="R104" s="1" t="s">
        <v>95</v>
      </c>
      <c r="S104" s="1">
        <v>1.66</v>
      </c>
      <c r="T104" s="1" t="s">
        <v>94</v>
      </c>
      <c r="U104" s="1">
        <v>0</v>
      </c>
      <c r="V104" s="1">
        <v>0.95</v>
      </c>
      <c r="W104" s="1">
        <v>0.99</v>
      </c>
      <c r="X104" s="1">
        <v>1.41</v>
      </c>
      <c r="Y104" s="89">
        <v>0</v>
      </c>
      <c r="AF104" s="18"/>
      <c r="AG104" s="1"/>
    </row>
    <row r="105" spans="1:33" x14ac:dyDescent="0.25">
      <c r="A105" s="88">
        <v>3</v>
      </c>
      <c r="B105" s="1">
        <v>30</v>
      </c>
      <c r="C105" s="1">
        <v>102.73999999999998</v>
      </c>
      <c r="D105" s="1">
        <v>3</v>
      </c>
      <c r="E105" s="1">
        <v>7</v>
      </c>
      <c r="F105" s="1">
        <v>2</v>
      </c>
      <c r="G105" s="1" t="s">
        <v>90</v>
      </c>
      <c r="H105" s="1">
        <f t="shared" si="19"/>
        <v>0</v>
      </c>
      <c r="I105" s="1">
        <f>H105</f>
        <v>0</v>
      </c>
      <c r="N105" s="1" t="s">
        <v>91</v>
      </c>
      <c r="O105" s="1">
        <v>0.53</v>
      </c>
      <c r="P105" s="1" t="s">
        <v>91</v>
      </c>
      <c r="Q105" s="1">
        <v>0.51</v>
      </c>
      <c r="R105" s="1" t="s">
        <v>96</v>
      </c>
      <c r="S105" s="1">
        <v>2.35</v>
      </c>
      <c r="T105" s="1" t="s">
        <v>94</v>
      </c>
      <c r="U105" s="1">
        <v>0</v>
      </c>
      <c r="V105" s="1">
        <v>0.91</v>
      </c>
      <c r="W105" s="1">
        <v>1.17</v>
      </c>
      <c r="X105" s="1">
        <v>0</v>
      </c>
      <c r="Y105" s="89">
        <v>0</v>
      </c>
      <c r="AF105" s="18"/>
      <c r="AG105" s="1"/>
    </row>
    <row r="106" spans="1:33" x14ac:dyDescent="0.25">
      <c r="A106" s="88">
        <v>3</v>
      </c>
      <c r="B106" s="1">
        <v>31</v>
      </c>
      <c r="C106" s="1">
        <v>105.13999999999999</v>
      </c>
      <c r="D106" s="1">
        <v>3</v>
      </c>
      <c r="E106" s="1">
        <v>9</v>
      </c>
      <c r="F106" s="1">
        <v>1</v>
      </c>
      <c r="G106" s="1" t="s">
        <v>98</v>
      </c>
      <c r="H106" s="1">
        <f t="shared" si="19"/>
        <v>1</v>
      </c>
      <c r="I106" s="1">
        <v>4</v>
      </c>
      <c r="N106" s="1" t="s">
        <v>94</v>
      </c>
      <c r="O106" s="1">
        <v>0</v>
      </c>
      <c r="P106" s="1" t="s">
        <v>94</v>
      </c>
      <c r="Q106" s="1">
        <v>0</v>
      </c>
      <c r="R106" s="1" t="s">
        <v>94</v>
      </c>
      <c r="S106" s="1">
        <v>0</v>
      </c>
      <c r="T106" s="1" t="s">
        <v>94</v>
      </c>
      <c r="U106" s="1">
        <v>0</v>
      </c>
      <c r="V106" s="1">
        <v>0</v>
      </c>
      <c r="W106" s="1">
        <v>0</v>
      </c>
      <c r="X106" s="1">
        <v>0</v>
      </c>
      <c r="Y106" s="89">
        <v>0</v>
      </c>
      <c r="AF106" s="18"/>
      <c r="AG106" s="1"/>
    </row>
    <row r="107" spans="1:33" x14ac:dyDescent="0.25">
      <c r="A107" s="88">
        <v>3</v>
      </c>
      <c r="B107" s="1">
        <v>32</v>
      </c>
      <c r="C107" s="1">
        <v>105.76999999999998</v>
      </c>
      <c r="D107" s="1">
        <v>2</v>
      </c>
      <c r="E107" s="1">
        <v>8</v>
      </c>
      <c r="F107" s="1">
        <v>1</v>
      </c>
      <c r="G107" s="1" t="s">
        <v>98</v>
      </c>
      <c r="H107" s="1">
        <f t="shared" si="19"/>
        <v>1</v>
      </c>
      <c r="I107" s="1">
        <v>5</v>
      </c>
      <c r="N107" s="1" t="s">
        <v>94</v>
      </c>
      <c r="O107" s="1">
        <v>0</v>
      </c>
      <c r="P107" s="1" t="s">
        <v>94</v>
      </c>
      <c r="Q107" s="1">
        <v>0</v>
      </c>
      <c r="R107" s="1" t="s">
        <v>94</v>
      </c>
      <c r="S107" s="1">
        <v>0</v>
      </c>
      <c r="T107" s="1" t="s">
        <v>94</v>
      </c>
      <c r="U107" s="1">
        <v>0</v>
      </c>
      <c r="V107" s="1">
        <v>0</v>
      </c>
      <c r="W107" s="1">
        <v>0</v>
      </c>
      <c r="X107" s="1">
        <v>0</v>
      </c>
      <c r="Y107" s="89">
        <v>0</v>
      </c>
      <c r="AF107" s="18"/>
      <c r="AG107" s="1"/>
    </row>
    <row r="108" spans="1:33" x14ac:dyDescent="0.25">
      <c r="A108" s="88">
        <v>3</v>
      </c>
      <c r="B108" s="1">
        <v>33</v>
      </c>
      <c r="C108" s="1">
        <v>109.60999999999999</v>
      </c>
      <c r="D108" s="1">
        <v>2</v>
      </c>
      <c r="E108" s="1">
        <v>6</v>
      </c>
      <c r="F108" s="1">
        <v>0</v>
      </c>
      <c r="G108" s="1" t="s">
        <v>98</v>
      </c>
      <c r="H108" s="1">
        <f t="shared" si="19"/>
        <v>1</v>
      </c>
      <c r="I108" s="1">
        <v>6</v>
      </c>
      <c r="N108" s="1" t="s">
        <v>94</v>
      </c>
      <c r="O108" s="1">
        <v>0</v>
      </c>
      <c r="P108" s="1" t="s">
        <v>94</v>
      </c>
      <c r="Q108" s="1">
        <v>0</v>
      </c>
      <c r="R108" s="1" t="s">
        <v>94</v>
      </c>
      <c r="S108" s="1">
        <v>0</v>
      </c>
      <c r="T108" s="1" t="s">
        <v>94</v>
      </c>
      <c r="U108" s="1">
        <v>0</v>
      </c>
      <c r="V108" s="1">
        <v>0</v>
      </c>
      <c r="W108" s="1">
        <v>0</v>
      </c>
      <c r="X108" s="1">
        <v>0</v>
      </c>
      <c r="Y108" s="89">
        <v>0</v>
      </c>
      <c r="AF108" s="18"/>
      <c r="AG108" s="1"/>
    </row>
    <row r="109" spans="1:33" x14ac:dyDescent="0.25">
      <c r="A109" s="88">
        <v>3</v>
      </c>
      <c r="B109" s="1">
        <v>34</v>
      </c>
      <c r="C109" s="1">
        <v>116.98999999999998</v>
      </c>
      <c r="D109" s="1">
        <v>2</v>
      </c>
      <c r="E109" s="1">
        <v>1</v>
      </c>
      <c r="F109" s="1">
        <v>2</v>
      </c>
      <c r="G109" s="1" t="s">
        <v>90</v>
      </c>
      <c r="H109" s="1">
        <f t="shared" si="19"/>
        <v>0</v>
      </c>
      <c r="I109" s="1">
        <f t="shared" ref="I109:I140" si="26">H109</f>
        <v>0</v>
      </c>
      <c r="N109" s="1" t="s">
        <v>96</v>
      </c>
      <c r="O109" s="1">
        <v>1.21</v>
      </c>
      <c r="P109" s="1" t="s">
        <v>91</v>
      </c>
      <c r="Q109" s="1">
        <v>0.53</v>
      </c>
      <c r="R109" s="1" t="s">
        <v>94</v>
      </c>
      <c r="S109" s="1">
        <v>0</v>
      </c>
      <c r="T109" s="1" t="s">
        <v>94</v>
      </c>
      <c r="U109" s="1">
        <v>0</v>
      </c>
      <c r="V109" s="1">
        <v>0</v>
      </c>
      <c r="W109" s="1">
        <v>0.86</v>
      </c>
      <c r="X109" s="1">
        <v>0</v>
      </c>
      <c r="Y109" s="89">
        <v>0</v>
      </c>
      <c r="AF109" s="18"/>
      <c r="AG109" s="1"/>
    </row>
    <row r="110" spans="1:33" x14ac:dyDescent="0.25">
      <c r="A110" s="88">
        <v>3</v>
      </c>
      <c r="B110" s="1">
        <v>35</v>
      </c>
      <c r="C110" s="1">
        <v>121.62999999999998</v>
      </c>
      <c r="D110" s="1">
        <v>1</v>
      </c>
      <c r="E110" s="1">
        <v>0</v>
      </c>
      <c r="F110" s="1">
        <v>0</v>
      </c>
      <c r="G110" s="1" t="s">
        <v>90</v>
      </c>
      <c r="H110" s="1">
        <f t="shared" si="19"/>
        <v>0</v>
      </c>
      <c r="I110" s="1">
        <f t="shared" si="26"/>
        <v>0</v>
      </c>
      <c r="N110" s="1" t="s">
        <v>91</v>
      </c>
      <c r="O110" s="1">
        <v>0.56000000000000005</v>
      </c>
      <c r="P110" s="1" t="s">
        <v>94</v>
      </c>
      <c r="Q110" s="1">
        <v>0</v>
      </c>
      <c r="R110" s="1" t="s">
        <v>94</v>
      </c>
      <c r="S110" s="1">
        <v>0</v>
      </c>
      <c r="T110" s="1" t="s">
        <v>94</v>
      </c>
      <c r="U110" s="1">
        <v>0</v>
      </c>
      <c r="V110" s="1">
        <v>0.99</v>
      </c>
      <c r="W110" s="1">
        <v>0</v>
      </c>
      <c r="X110" s="1">
        <v>0</v>
      </c>
      <c r="Y110" s="89">
        <v>0</v>
      </c>
      <c r="AF110" s="18"/>
      <c r="AG110" s="1"/>
    </row>
    <row r="111" spans="1:33" x14ac:dyDescent="0.25">
      <c r="A111" s="88">
        <v>3</v>
      </c>
      <c r="B111" s="1">
        <v>36</v>
      </c>
      <c r="C111" s="1">
        <v>122.17999999999998</v>
      </c>
      <c r="D111" s="1">
        <v>2</v>
      </c>
      <c r="E111" s="1">
        <v>1</v>
      </c>
      <c r="F111" s="1">
        <v>0</v>
      </c>
      <c r="G111" s="1" t="s">
        <v>90</v>
      </c>
      <c r="H111" s="1">
        <f t="shared" si="19"/>
        <v>0</v>
      </c>
      <c r="I111" s="1">
        <f t="shared" si="26"/>
        <v>0</v>
      </c>
      <c r="N111" s="1" t="s">
        <v>96</v>
      </c>
      <c r="O111" s="1">
        <v>2.29</v>
      </c>
      <c r="P111" s="1" t="s">
        <v>92</v>
      </c>
      <c r="Q111" s="1">
        <v>0.82</v>
      </c>
      <c r="R111" s="1" t="s">
        <v>94</v>
      </c>
      <c r="S111" s="1">
        <v>0</v>
      </c>
      <c r="T111" s="1" t="s">
        <v>94</v>
      </c>
      <c r="U111" s="1">
        <v>0</v>
      </c>
      <c r="V111" s="1">
        <v>0</v>
      </c>
      <c r="W111" s="1">
        <v>0</v>
      </c>
      <c r="X111" s="1">
        <v>0</v>
      </c>
      <c r="Y111" s="89">
        <v>0</v>
      </c>
      <c r="AF111" s="18"/>
      <c r="AG111" s="1"/>
    </row>
    <row r="112" spans="1:33" x14ac:dyDescent="0.25">
      <c r="A112" s="88">
        <v>3</v>
      </c>
      <c r="B112" s="1">
        <v>37</v>
      </c>
      <c r="C112" s="1">
        <v>125.83999999999997</v>
      </c>
      <c r="D112" s="1">
        <v>2</v>
      </c>
      <c r="E112" s="1">
        <v>0</v>
      </c>
      <c r="F112" s="1">
        <v>0</v>
      </c>
      <c r="G112" s="1" t="s">
        <v>90</v>
      </c>
      <c r="H112" s="1">
        <f t="shared" si="19"/>
        <v>0</v>
      </c>
      <c r="I112" s="1">
        <f t="shared" si="26"/>
        <v>0</v>
      </c>
      <c r="N112" s="1" t="s">
        <v>93</v>
      </c>
      <c r="O112" s="1">
        <v>1.68</v>
      </c>
      <c r="P112" s="1" t="s">
        <v>96</v>
      </c>
      <c r="Q112" s="1">
        <v>1.08</v>
      </c>
      <c r="R112" s="1" t="s">
        <v>94</v>
      </c>
      <c r="S112" s="1">
        <v>0</v>
      </c>
      <c r="T112" s="1" t="s">
        <v>94</v>
      </c>
      <c r="U112" s="1">
        <v>0</v>
      </c>
      <c r="V112" s="1">
        <v>0</v>
      </c>
      <c r="W112" s="1">
        <v>0</v>
      </c>
      <c r="X112" s="1">
        <v>0</v>
      </c>
      <c r="Y112" s="89">
        <v>0</v>
      </c>
      <c r="AF112" s="18"/>
      <c r="AG112" s="1"/>
    </row>
    <row r="113" spans="1:33" x14ac:dyDescent="0.25">
      <c r="A113" s="88">
        <v>3</v>
      </c>
      <c r="B113" s="1">
        <v>38</v>
      </c>
      <c r="C113" s="1">
        <v>126.18999999999997</v>
      </c>
      <c r="D113" s="1">
        <v>2</v>
      </c>
      <c r="E113" s="1">
        <v>2</v>
      </c>
      <c r="F113" s="1">
        <v>0</v>
      </c>
      <c r="G113" s="1" t="s">
        <v>90</v>
      </c>
      <c r="H113" s="1">
        <f t="shared" si="19"/>
        <v>0</v>
      </c>
      <c r="I113" s="1">
        <f t="shared" si="26"/>
        <v>0</v>
      </c>
      <c r="N113" s="1" t="s">
        <v>93</v>
      </c>
      <c r="O113" s="1">
        <v>2.0299999999999998</v>
      </c>
      <c r="P113" s="1" t="s">
        <v>96</v>
      </c>
      <c r="Q113" s="1">
        <v>2.27</v>
      </c>
      <c r="R113" s="1" t="s">
        <v>94</v>
      </c>
      <c r="S113" s="1">
        <v>0</v>
      </c>
      <c r="T113" s="1" t="s">
        <v>94</v>
      </c>
      <c r="U113" s="1">
        <v>0</v>
      </c>
      <c r="V113" s="1">
        <v>0</v>
      </c>
      <c r="W113" s="1">
        <v>0</v>
      </c>
      <c r="X113" s="1">
        <v>0</v>
      </c>
      <c r="Y113" s="89">
        <v>0</v>
      </c>
      <c r="AF113" s="18"/>
      <c r="AG113" s="1"/>
    </row>
    <row r="114" spans="1:33" x14ac:dyDescent="0.25">
      <c r="A114" s="88">
        <v>3</v>
      </c>
      <c r="B114" s="1">
        <v>39</v>
      </c>
      <c r="C114" s="1">
        <v>136.97999999999996</v>
      </c>
      <c r="D114" s="1">
        <v>2</v>
      </c>
      <c r="E114" s="1">
        <v>0</v>
      </c>
      <c r="F114" s="1">
        <v>0</v>
      </c>
      <c r="G114" s="1" t="s">
        <v>90</v>
      </c>
      <c r="H114" s="1">
        <f t="shared" si="19"/>
        <v>0</v>
      </c>
      <c r="I114" s="1">
        <f t="shared" si="26"/>
        <v>0</v>
      </c>
      <c r="N114" s="1" t="s">
        <v>92</v>
      </c>
      <c r="O114" s="1">
        <v>0.88</v>
      </c>
      <c r="P114" s="1" t="s">
        <v>95</v>
      </c>
      <c r="Q114" s="1">
        <v>2.16</v>
      </c>
      <c r="R114" s="1" t="s">
        <v>94</v>
      </c>
      <c r="S114" s="1">
        <v>0</v>
      </c>
      <c r="T114" s="1" t="s">
        <v>94</v>
      </c>
      <c r="U114" s="1">
        <v>0</v>
      </c>
      <c r="V114" s="1">
        <v>0</v>
      </c>
      <c r="W114" s="1">
        <v>1.06</v>
      </c>
      <c r="X114" s="1">
        <v>0</v>
      </c>
      <c r="Y114" s="89">
        <v>0</v>
      </c>
      <c r="AF114" s="18"/>
      <c r="AG114" s="1"/>
    </row>
    <row r="115" spans="1:33" x14ac:dyDescent="0.25">
      <c r="A115" s="88">
        <v>3</v>
      </c>
      <c r="B115" s="1">
        <v>40</v>
      </c>
      <c r="C115" s="1">
        <v>143.18999999999997</v>
      </c>
      <c r="D115" s="1">
        <v>3</v>
      </c>
      <c r="E115" s="1">
        <v>0</v>
      </c>
      <c r="F115" s="1">
        <v>0</v>
      </c>
      <c r="G115" s="1" t="s">
        <v>90</v>
      </c>
      <c r="H115" s="1">
        <f t="shared" si="19"/>
        <v>0</v>
      </c>
      <c r="I115" s="1">
        <f t="shared" si="26"/>
        <v>0</v>
      </c>
      <c r="J115" s="1">
        <f>SUM(H76:H116)</f>
        <v>6</v>
      </c>
      <c r="K115" s="1">
        <f>_xlfn.STDEV.S(E76:E116)</f>
        <v>2.5416050239092964</v>
      </c>
      <c r="L115" s="1">
        <f>_xlfn.STDEV.S(F76:F116)</f>
        <v>0.66626003859183258</v>
      </c>
      <c r="N115" s="1" t="s">
        <v>95</v>
      </c>
      <c r="O115" s="1">
        <v>0.75</v>
      </c>
      <c r="P115" s="1" t="s">
        <v>95</v>
      </c>
      <c r="Q115" s="1">
        <v>1.76</v>
      </c>
      <c r="R115" s="1" t="s">
        <v>92</v>
      </c>
      <c r="S115" s="1">
        <v>0.74</v>
      </c>
      <c r="T115" s="1" t="s">
        <v>94</v>
      </c>
      <c r="U115" s="1">
        <v>0</v>
      </c>
      <c r="V115" s="1">
        <v>1.49</v>
      </c>
      <c r="W115" s="1">
        <v>0.87</v>
      </c>
      <c r="X115" s="1">
        <v>0</v>
      </c>
      <c r="Y115" s="89">
        <v>0</v>
      </c>
      <c r="AF115" s="18"/>
      <c r="AG115" s="1"/>
    </row>
    <row r="116" spans="1:33" s="125" customFormat="1" x14ac:dyDescent="0.25">
      <c r="A116" s="124">
        <v>3</v>
      </c>
      <c r="B116" s="125">
        <v>41</v>
      </c>
      <c r="C116" s="125">
        <v>147.33999999999997</v>
      </c>
      <c r="D116" s="125">
        <v>4</v>
      </c>
      <c r="E116" s="125">
        <v>0</v>
      </c>
      <c r="F116" s="125">
        <v>0</v>
      </c>
      <c r="G116" s="125" t="s">
        <v>90</v>
      </c>
      <c r="H116" s="125">
        <f t="shared" si="19"/>
        <v>0</v>
      </c>
      <c r="I116" s="125">
        <f t="shared" si="26"/>
        <v>0</v>
      </c>
      <c r="J116" s="125">
        <f>_xlfn.STDEV.S(I76:I116)</f>
        <v>1.4163677350799861</v>
      </c>
      <c r="K116" s="125">
        <f>MAX(E76:E116)</f>
        <v>9</v>
      </c>
      <c r="L116" s="125">
        <f>MAX(F77:F116)</f>
        <v>2</v>
      </c>
      <c r="N116" s="125" t="s">
        <v>96</v>
      </c>
      <c r="O116" s="125">
        <v>0.92</v>
      </c>
      <c r="P116" s="125" t="s">
        <v>93</v>
      </c>
      <c r="Q116" s="125">
        <v>1.22</v>
      </c>
      <c r="R116" s="125" t="s">
        <v>91</v>
      </c>
      <c r="S116" s="125">
        <v>0.82</v>
      </c>
      <c r="T116" s="125" t="s">
        <v>96</v>
      </c>
      <c r="U116" s="125">
        <v>0.77</v>
      </c>
      <c r="V116" s="125">
        <v>0</v>
      </c>
      <c r="W116" s="125">
        <v>0</v>
      </c>
      <c r="X116" s="125">
        <v>0.94</v>
      </c>
      <c r="Y116" s="126">
        <v>0</v>
      </c>
      <c r="AF116" s="129"/>
    </row>
    <row r="117" spans="1:33" x14ac:dyDescent="0.25">
      <c r="A117" s="88">
        <v>4</v>
      </c>
      <c r="B117" s="1">
        <v>1</v>
      </c>
      <c r="C117" s="1">
        <v>0</v>
      </c>
      <c r="D117" s="1">
        <v>2</v>
      </c>
      <c r="E117" s="1">
        <v>0</v>
      </c>
      <c r="F117" s="1">
        <v>0</v>
      </c>
      <c r="G117" s="1" t="s">
        <v>90</v>
      </c>
      <c r="H117" s="1">
        <f t="shared" si="19"/>
        <v>0</v>
      </c>
      <c r="I117" s="1">
        <f t="shared" si="26"/>
        <v>0</v>
      </c>
      <c r="N117" s="1" t="s">
        <v>96</v>
      </c>
      <c r="O117" s="1">
        <v>0.91</v>
      </c>
      <c r="P117" s="1" t="s">
        <v>92</v>
      </c>
      <c r="Q117" s="1">
        <v>0.81</v>
      </c>
      <c r="R117" s="1" t="s">
        <v>94</v>
      </c>
      <c r="S117" s="1">
        <v>0</v>
      </c>
      <c r="T117" s="1" t="s">
        <v>94</v>
      </c>
      <c r="U117" s="1">
        <v>0</v>
      </c>
      <c r="V117" s="1">
        <v>0</v>
      </c>
      <c r="W117" s="1">
        <v>0</v>
      </c>
      <c r="X117" s="1">
        <v>0</v>
      </c>
      <c r="Y117" s="89">
        <v>0</v>
      </c>
      <c r="AF117" s="18"/>
      <c r="AG117" s="1"/>
    </row>
    <row r="118" spans="1:33" x14ac:dyDescent="0.25">
      <c r="A118" s="88">
        <v>4</v>
      </c>
      <c r="B118" s="1">
        <v>2</v>
      </c>
      <c r="C118" s="1">
        <v>3.09</v>
      </c>
      <c r="D118" s="1">
        <v>2</v>
      </c>
      <c r="E118" s="1">
        <v>0</v>
      </c>
      <c r="F118" s="1">
        <v>0</v>
      </c>
      <c r="G118" s="1" t="s">
        <v>90</v>
      </c>
      <c r="H118" s="1">
        <f t="shared" si="19"/>
        <v>0</v>
      </c>
      <c r="I118" s="1">
        <f t="shared" si="26"/>
        <v>0</v>
      </c>
      <c r="N118" s="1" t="s">
        <v>91</v>
      </c>
      <c r="O118" s="1">
        <v>0.88</v>
      </c>
      <c r="P118" s="1" t="s">
        <v>95</v>
      </c>
      <c r="Q118" s="1">
        <v>2.12</v>
      </c>
      <c r="R118" s="1" t="s">
        <v>94</v>
      </c>
      <c r="S118" s="1">
        <v>0</v>
      </c>
      <c r="T118" s="1" t="s">
        <v>94</v>
      </c>
      <c r="U118" s="1">
        <v>0</v>
      </c>
      <c r="V118" s="1">
        <v>0.79</v>
      </c>
      <c r="W118" s="1">
        <v>0.83</v>
      </c>
      <c r="X118" s="1">
        <v>0</v>
      </c>
      <c r="Y118" s="89">
        <v>0</v>
      </c>
      <c r="AF118" s="18"/>
      <c r="AG118" s="1"/>
    </row>
    <row r="119" spans="1:33" x14ac:dyDescent="0.25">
      <c r="A119" s="88">
        <v>4</v>
      </c>
      <c r="B119" s="1">
        <v>3</v>
      </c>
      <c r="C119" s="1">
        <v>13.36</v>
      </c>
      <c r="D119" s="1">
        <v>2</v>
      </c>
      <c r="E119" s="1">
        <v>0</v>
      </c>
      <c r="F119" s="1">
        <v>0</v>
      </c>
      <c r="G119" s="1" t="s">
        <v>90</v>
      </c>
      <c r="H119" s="1">
        <f t="shared" si="19"/>
        <v>0</v>
      </c>
      <c r="I119" s="1">
        <f t="shared" si="26"/>
        <v>0</v>
      </c>
      <c r="N119" s="1" t="s">
        <v>91</v>
      </c>
      <c r="O119" s="1">
        <v>0.84</v>
      </c>
      <c r="P119" s="1" t="s">
        <v>91</v>
      </c>
      <c r="Q119" s="1">
        <v>0.85</v>
      </c>
      <c r="R119" s="1" t="s">
        <v>94</v>
      </c>
      <c r="S119" s="1">
        <v>0</v>
      </c>
      <c r="T119" s="1" t="s">
        <v>94</v>
      </c>
      <c r="U119" s="1">
        <v>0</v>
      </c>
      <c r="V119" s="1">
        <v>1.22</v>
      </c>
      <c r="W119" s="1">
        <v>1.48</v>
      </c>
      <c r="X119" s="1">
        <v>0</v>
      </c>
      <c r="Y119" s="89">
        <v>0</v>
      </c>
      <c r="AF119" s="18"/>
      <c r="AG119" s="1"/>
    </row>
    <row r="120" spans="1:33" x14ac:dyDescent="0.25">
      <c r="A120" s="88">
        <v>4</v>
      </c>
      <c r="B120" s="1">
        <v>4</v>
      </c>
      <c r="C120" s="1">
        <v>24.63</v>
      </c>
      <c r="D120" s="1">
        <v>2</v>
      </c>
      <c r="E120" s="1">
        <v>0</v>
      </c>
      <c r="F120" s="1">
        <v>0</v>
      </c>
      <c r="G120" s="1" t="s">
        <v>90</v>
      </c>
      <c r="H120" s="1">
        <f t="shared" si="19"/>
        <v>0</v>
      </c>
      <c r="I120" s="1">
        <f t="shared" si="26"/>
        <v>0</v>
      </c>
      <c r="N120" s="1" t="s">
        <v>95</v>
      </c>
      <c r="O120" s="1">
        <v>1.35</v>
      </c>
      <c r="P120" s="1" t="s">
        <v>96</v>
      </c>
      <c r="Q120" s="1">
        <v>2.39</v>
      </c>
      <c r="R120" s="1" t="s">
        <v>94</v>
      </c>
      <c r="S120" s="1">
        <v>0</v>
      </c>
      <c r="T120" s="1" t="s">
        <v>94</v>
      </c>
      <c r="U120" s="1">
        <v>0</v>
      </c>
      <c r="V120" s="1">
        <v>0.84</v>
      </c>
      <c r="W120" s="1">
        <v>0</v>
      </c>
      <c r="X120" s="1">
        <v>0</v>
      </c>
      <c r="Y120" s="89">
        <v>0</v>
      </c>
      <c r="AF120" s="18"/>
      <c r="AG120" s="1"/>
    </row>
    <row r="121" spans="1:33" x14ac:dyDescent="0.25">
      <c r="A121" s="88">
        <v>4</v>
      </c>
      <c r="B121" s="1">
        <v>5</v>
      </c>
      <c r="C121" s="1">
        <v>25.41</v>
      </c>
      <c r="D121" s="1">
        <v>2</v>
      </c>
      <c r="E121" s="1">
        <v>2</v>
      </c>
      <c r="F121" s="1">
        <v>0</v>
      </c>
      <c r="G121" s="1" t="s">
        <v>90</v>
      </c>
      <c r="H121" s="1">
        <f t="shared" si="19"/>
        <v>0</v>
      </c>
      <c r="I121" s="1">
        <f t="shared" si="26"/>
        <v>0</v>
      </c>
      <c r="N121" s="1" t="s">
        <v>95</v>
      </c>
      <c r="O121" s="1">
        <v>1.91</v>
      </c>
      <c r="P121" s="1" t="s">
        <v>96</v>
      </c>
      <c r="Q121" s="1">
        <v>1.3</v>
      </c>
      <c r="R121" s="1" t="s">
        <v>94</v>
      </c>
      <c r="S121" s="1">
        <v>0</v>
      </c>
      <c r="T121" s="1" t="s">
        <v>94</v>
      </c>
      <c r="U121" s="1">
        <v>0</v>
      </c>
      <c r="V121" s="1">
        <v>1.26</v>
      </c>
      <c r="W121" s="1">
        <v>0</v>
      </c>
      <c r="X121" s="1">
        <v>0</v>
      </c>
      <c r="Y121" s="89">
        <v>0</v>
      </c>
      <c r="AF121" s="18"/>
      <c r="AG121" s="1"/>
    </row>
    <row r="122" spans="1:33" x14ac:dyDescent="0.25">
      <c r="A122" s="88">
        <v>4</v>
      </c>
      <c r="B122" s="1">
        <v>6</v>
      </c>
      <c r="C122" s="1">
        <v>34.81</v>
      </c>
      <c r="D122" s="1">
        <v>1</v>
      </c>
      <c r="E122" s="1">
        <v>0</v>
      </c>
      <c r="F122" s="1">
        <v>0</v>
      </c>
      <c r="G122" s="1" t="s">
        <v>90</v>
      </c>
      <c r="H122" s="1">
        <f t="shared" si="19"/>
        <v>0</v>
      </c>
      <c r="I122" s="1">
        <f t="shared" si="26"/>
        <v>0</v>
      </c>
      <c r="N122" s="1" t="s">
        <v>92</v>
      </c>
      <c r="O122" s="1">
        <v>0.61</v>
      </c>
      <c r="P122" s="1" t="s">
        <v>94</v>
      </c>
      <c r="Q122" s="1">
        <v>0</v>
      </c>
      <c r="R122" s="1" t="s">
        <v>94</v>
      </c>
      <c r="S122" s="1">
        <v>0</v>
      </c>
      <c r="T122" s="1" t="s">
        <v>94</v>
      </c>
      <c r="U122" s="1">
        <v>0</v>
      </c>
      <c r="V122" s="1">
        <v>0</v>
      </c>
      <c r="W122" s="1">
        <v>0</v>
      </c>
      <c r="X122" s="1">
        <v>0</v>
      </c>
      <c r="Y122" s="89">
        <v>0</v>
      </c>
      <c r="AF122" s="18"/>
      <c r="AG122" s="1"/>
    </row>
    <row r="123" spans="1:33" x14ac:dyDescent="0.25">
      <c r="A123" s="88">
        <v>4</v>
      </c>
      <c r="B123" s="1">
        <v>7</v>
      </c>
      <c r="C123" s="1">
        <v>35.86</v>
      </c>
      <c r="D123" s="1">
        <v>2</v>
      </c>
      <c r="E123" s="1">
        <v>0</v>
      </c>
      <c r="F123" s="1">
        <v>0</v>
      </c>
      <c r="G123" s="1" t="s">
        <v>90</v>
      </c>
      <c r="H123" s="1">
        <f t="shared" si="19"/>
        <v>0</v>
      </c>
      <c r="I123" s="1">
        <f t="shared" si="26"/>
        <v>0</v>
      </c>
      <c r="N123" s="1" t="s">
        <v>91</v>
      </c>
      <c r="O123" s="1">
        <v>0.8</v>
      </c>
      <c r="P123" s="1" t="s">
        <v>96</v>
      </c>
      <c r="Q123" s="1">
        <v>2.2999999999999998</v>
      </c>
      <c r="R123" s="1" t="s">
        <v>94</v>
      </c>
      <c r="S123" s="1">
        <v>0</v>
      </c>
      <c r="T123" s="1" t="s">
        <v>94</v>
      </c>
      <c r="U123" s="1">
        <v>0</v>
      </c>
      <c r="V123" s="1">
        <v>0.92</v>
      </c>
      <c r="W123" s="1">
        <v>0</v>
      </c>
      <c r="X123" s="1">
        <v>0</v>
      </c>
      <c r="Y123" s="89">
        <v>0</v>
      </c>
      <c r="AF123" s="18"/>
      <c r="AG123" s="1"/>
    </row>
    <row r="124" spans="1:33" x14ac:dyDescent="0.25">
      <c r="A124" s="88">
        <v>4</v>
      </c>
      <c r="B124" s="1">
        <v>8</v>
      </c>
      <c r="C124" s="1">
        <v>42.1</v>
      </c>
      <c r="D124" s="1">
        <v>3</v>
      </c>
      <c r="E124" s="1">
        <v>0</v>
      </c>
      <c r="F124" s="1">
        <v>0</v>
      </c>
      <c r="G124" s="1" t="s">
        <v>90</v>
      </c>
      <c r="H124" s="1">
        <f t="shared" si="19"/>
        <v>0</v>
      </c>
      <c r="I124" s="1">
        <f t="shared" si="26"/>
        <v>0</v>
      </c>
      <c r="N124" s="1" t="s">
        <v>91</v>
      </c>
      <c r="O124" s="1">
        <v>0.65</v>
      </c>
      <c r="P124" s="1" t="s">
        <v>91</v>
      </c>
      <c r="Q124" s="1">
        <v>0.81</v>
      </c>
      <c r="R124" s="1" t="s">
        <v>92</v>
      </c>
      <c r="S124" s="1">
        <v>0.95</v>
      </c>
      <c r="T124" s="1" t="s">
        <v>94</v>
      </c>
      <c r="U124" s="1">
        <v>0</v>
      </c>
      <c r="V124" s="1">
        <v>0.96</v>
      </c>
      <c r="W124" s="1">
        <v>1.04</v>
      </c>
      <c r="X124" s="1">
        <v>0</v>
      </c>
      <c r="Y124" s="89">
        <v>0</v>
      </c>
      <c r="AF124" s="18"/>
      <c r="AG124" s="1"/>
    </row>
    <row r="125" spans="1:33" x14ac:dyDescent="0.25">
      <c r="A125" s="88">
        <v>4</v>
      </c>
      <c r="B125" s="1">
        <v>9</v>
      </c>
      <c r="C125" s="1">
        <v>52.42</v>
      </c>
      <c r="D125" s="1">
        <v>2</v>
      </c>
      <c r="E125" s="1">
        <v>0</v>
      </c>
      <c r="F125" s="1">
        <v>0</v>
      </c>
      <c r="G125" s="1" t="s">
        <v>90</v>
      </c>
      <c r="H125" s="1">
        <f t="shared" si="19"/>
        <v>0</v>
      </c>
      <c r="I125" s="1">
        <f t="shared" si="26"/>
        <v>0</v>
      </c>
      <c r="N125" s="1" t="s">
        <v>92</v>
      </c>
      <c r="O125" s="1">
        <v>0.66</v>
      </c>
      <c r="P125" s="1" t="s">
        <v>95</v>
      </c>
      <c r="Q125" s="1">
        <v>1.1000000000000001</v>
      </c>
      <c r="R125" s="1" t="s">
        <v>94</v>
      </c>
      <c r="S125" s="1">
        <v>0</v>
      </c>
      <c r="T125" s="1" t="s">
        <v>94</v>
      </c>
      <c r="U125" s="1">
        <v>0</v>
      </c>
      <c r="V125" s="1">
        <v>0</v>
      </c>
      <c r="W125" s="1">
        <v>1.22</v>
      </c>
      <c r="X125" s="1">
        <v>0</v>
      </c>
      <c r="Y125" s="89">
        <v>0</v>
      </c>
      <c r="AF125" s="18"/>
      <c r="AG125" s="1"/>
    </row>
    <row r="126" spans="1:33" x14ac:dyDescent="0.25">
      <c r="A126" s="88">
        <v>4</v>
      </c>
      <c r="B126" s="1">
        <v>10</v>
      </c>
      <c r="C126" s="1">
        <v>57.14</v>
      </c>
      <c r="D126" s="1">
        <v>1</v>
      </c>
      <c r="E126" s="1">
        <v>0</v>
      </c>
      <c r="F126" s="1">
        <v>0</v>
      </c>
      <c r="G126" s="1" t="s">
        <v>90</v>
      </c>
      <c r="H126" s="1">
        <f t="shared" si="19"/>
        <v>0</v>
      </c>
      <c r="I126" s="1">
        <f t="shared" si="26"/>
        <v>0</v>
      </c>
      <c r="N126" s="1" t="s">
        <v>91</v>
      </c>
      <c r="O126" s="1">
        <v>0.81</v>
      </c>
      <c r="P126" s="1" t="s">
        <v>94</v>
      </c>
      <c r="Q126" s="1">
        <v>0</v>
      </c>
      <c r="R126" s="1" t="s">
        <v>94</v>
      </c>
      <c r="S126" s="1">
        <v>0</v>
      </c>
      <c r="T126" s="1" t="s">
        <v>94</v>
      </c>
      <c r="U126" s="1">
        <v>0</v>
      </c>
      <c r="V126" s="1">
        <v>1.24</v>
      </c>
      <c r="W126" s="1">
        <v>0</v>
      </c>
      <c r="X126" s="1">
        <v>0</v>
      </c>
      <c r="Y126" s="89">
        <v>0</v>
      </c>
      <c r="AF126" s="18"/>
      <c r="AG126" s="1"/>
    </row>
    <row r="127" spans="1:33" x14ac:dyDescent="0.25">
      <c r="A127" s="88">
        <v>4</v>
      </c>
      <c r="B127" s="1">
        <v>11</v>
      </c>
      <c r="C127" s="1">
        <v>62.77</v>
      </c>
      <c r="D127" s="1">
        <v>4</v>
      </c>
      <c r="E127" s="1">
        <v>0</v>
      </c>
      <c r="F127" s="1">
        <v>0</v>
      </c>
      <c r="G127" s="1" t="s">
        <v>90</v>
      </c>
      <c r="H127" s="1">
        <f t="shared" si="19"/>
        <v>0</v>
      </c>
      <c r="I127" s="1">
        <f t="shared" si="26"/>
        <v>0</v>
      </c>
      <c r="N127" s="1" t="s">
        <v>93</v>
      </c>
      <c r="O127" s="1">
        <v>1.36</v>
      </c>
      <c r="P127" s="1" t="s">
        <v>92</v>
      </c>
      <c r="Q127" s="1">
        <v>0.84</v>
      </c>
      <c r="R127" s="1" t="s">
        <v>96</v>
      </c>
      <c r="S127" s="1">
        <v>1.72</v>
      </c>
      <c r="T127" s="1" t="s">
        <v>95</v>
      </c>
      <c r="U127" s="1">
        <v>2.5</v>
      </c>
      <c r="V127" s="1">
        <v>0</v>
      </c>
      <c r="W127" s="1">
        <v>0</v>
      </c>
      <c r="X127" s="1">
        <v>0</v>
      </c>
      <c r="Y127" s="89">
        <v>1.39</v>
      </c>
      <c r="AF127" s="18"/>
      <c r="AG127" s="1"/>
    </row>
    <row r="128" spans="1:33" x14ac:dyDescent="0.25">
      <c r="A128" s="88">
        <v>4</v>
      </c>
      <c r="B128" s="1">
        <v>12</v>
      </c>
      <c r="C128" s="1">
        <v>64.210000000000008</v>
      </c>
      <c r="D128" s="1">
        <v>1</v>
      </c>
      <c r="E128" s="1">
        <v>3</v>
      </c>
      <c r="F128" s="1">
        <v>0</v>
      </c>
      <c r="G128" s="1" t="s">
        <v>90</v>
      </c>
      <c r="H128" s="1">
        <f t="shared" si="19"/>
        <v>0</v>
      </c>
      <c r="I128" s="1">
        <f t="shared" si="26"/>
        <v>0</v>
      </c>
      <c r="N128" s="1" t="s">
        <v>93</v>
      </c>
      <c r="O128" s="1">
        <v>1.63</v>
      </c>
      <c r="P128" s="1" t="s">
        <v>94</v>
      </c>
      <c r="Q128" s="1">
        <v>0</v>
      </c>
      <c r="R128" s="1" t="s">
        <v>94</v>
      </c>
      <c r="S128" s="1">
        <v>0</v>
      </c>
      <c r="T128" s="1" t="s">
        <v>94</v>
      </c>
      <c r="U128" s="1">
        <v>0</v>
      </c>
      <c r="V128" s="1">
        <v>0</v>
      </c>
      <c r="W128" s="1">
        <v>0</v>
      </c>
      <c r="X128" s="1">
        <v>0</v>
      </c>
      <c r="Y128" s="89">
        <v>0</v>
      </c>
      <c r="AF128" s="18"/>
      <c r="AG128" s="1"/>
    </row>
    <row r="129" spans="1:33" x14ac:dyDescent="0.25">
      <c r="A129" s="88">
        <v>4</v>
      </c>
      <c r="B129" s="1">
        <v>13</v>
      </c>
      <c r="C129" s="1">
        <v>69.930000000000007</v>
      </c>
      <c r="D129" s="1">
        <v>1</v>
      </c>
      <c r="E129" s="1">
        <v>1</v>
      </c>
      <c r="F129" s="1">
        <v>1</v>
      </c>
      <c r="G129" s="1" t="s">
        <v>90</v>
      </c>
      <c r="H129" s="1">
        <f t="shared" si="19"/>
        <v>0</v>
      </c>
      <c r="I129" s="1">
        <f t="shared" si="26"/>
        <v>0</v>
      </c>
      <c r="N129" s="1" t="s">
        <v>91</v>
      </c>
      <c r="O129" s="1">
        <v>0.78</v>
      </c>
      <c r="P129" s="1" t="s">
        <v>94</v>
      </c>
      <c r="Q129" s="1">
        <v>0</v>
      </c>
      <c r="R129" s="1" t="s">
        <v>94</v>
      </c>
      <c r="S129" s="1">
        <v>0</v>
      </c>
      <c r="T129" s="1" t="s">
        <v>94</v>
      </c>
      <c r="U129" s="1">
        <v>0</v>
      </c>
      <c r="V129" s="1">
        <v>1.32</v>
      </c>
      <c r="W129" s="1">
        <v>0</v>
      </c>
      <c r="X129" s="1">
        <v>0</v>
      </c>
      <c r="Y129" s="89">
        <v>0</v>
      </c>
      <c r="AF129" s="18"/>
      <c r="AG129" s="1"/>
    </row>
    <row r="130" spans="1:33" x14ac:dyDescent="0.25">
      <c r="A130" s="88">
        <v>4</v>
      </c>
      <c r="B130" s="1">
        <v>14</v>
      </c>
      <c r="C130" s="1">
        <v>70.940000000000012</v>
      </c>
      <c r="D130" s="1">
        <v>2</v>
      </c>
      <c r="E130" s="1">
        <v>1</v>
      </c>
      <c r="F130" s="1">
        <v>0</v>
      </c>
      <c r="G130" s="1" t="s">
        <v>90</v>
      </c>
      <c r="H130" s="1">
        <f t="shared" si="19"/>
        <v>0</v>
      </c>
      <c r="I130" s="1">
        <f t="shared" si="26"/>
        <v>0</v>
      </c>
      <c r="N130" s="1" t="s">
        <v>91</v>
      </c>
      <c r="O130" s="1">
        <v>0.91</v>
      </c>
      <c r="P130" s="1" t="s">
        <v>96</v>
      </c>
      <c r="Q130" s="1">
        <v>1.76</v>
      </c>
      <c r="R130" s="1" t="s">
        <v>94</v>
      </c>
      <c r="S130" s="1">
        <v>0</v>
      </c>
      <c r="T130" s="1" t="s">
        <v>94</v>
      </c>
      <c r="U130" s="1">
        <v>0</v>
      </c>
      <c r="V130" s="1">
        <v>1.19</v>
      </c>
      <c r="W130" s="1">
        <v>0</v>
      </c>
      <c r="X130" s="1">
        <v>0</v>
      </c>
      <c r="Y130" s="89">
        <v>0</v>
      </c>
      <c r="AF130" s="18"/>
      <c r="AG130" s="1"/>
    </row>
    <row r="131" spans="1:33" x14ac:dyDescent="0.25">
      <c r="A131" s="88">
        <v>4</v>
      </c>
      <c r="B131" s="1">
        <v>15</v>
      </c>
      <c r="C131" s="1">
        <v>74.360000000000014</v>
      </c>
      <c r="D131" s="1">
        <v>2</v>
      </c>
      <c r="E131" s="1">
        <v>0</v>
      </c>
      <c r="F131" s="1">
        <v>0</v>
      </c>
      <c r="G131" s="1" t="s">
        <v>90</v>
      </c>
      <c r="H131" s="1">
        <f t="shared" si="19"/>
        <v>0</v>
      </c>
      <c r="I131" s="1">
        <f t="shared" si="26"/>
        <v>0</v>
      </c>
      <c r="N131" s="1" t="s">
        <v>91</v>
      </c>
      <c r="O131" s="1">
        <v>0.96</v>
      </c>
      <c r="P131" s="1" t="s">
        <v>91</v>
      </c>
      <c r="Q131" s="1">
        <v>0.56999999999999995</v>
      </c>
      <c r="R131" s="1" t="s">
        <v>94</v>
      </c>
      <c r="S131" s="1">
        <v>0</v>
      </c>
      <c r="T131" s="1" t="s">
        <v>94</v>
      </c>
      <c r="U131" s="1">
        <v>0</v>
      </c>
      <c r="V131" s="1">
        <v>1.1200000000000001</v>
      </c>
      <c r="W131" s="1">
        <v>0.77</v>
      </c>
      <c r="X131" s="1">
        <v>0</v>
      </c>
      <c r="Y131" s="89">
        <v>0</v>
      </c>
      <c r="AF131" s="18"/>
      <c r="AG131" s="1"/>
    </row>
    <row r="132" spans="1:33" x14ac:dyDescent="0.25">
      <c r="A132" s="88">
        <v>4</v>
      </c>
      <c r="B132" s="1">
        <v>16</v>
      </c>
      <c r="C132" s="1">
        <v>83.720000000000013</v>
      </c>
      <c r="D132" s="1">
        <v>3</v>
      </c>
      <c r="E132" s="1">
        <v>0</v>
      </c>
      <c r="F132" s="1">
        <v>0</v>
      </c>
      <c r="G132" s="1" t="s">
        <v>90</v>
      </c>
      <c r="H132" s="1">
        <f t="shared" si="19"/>
        <v>0</v>
      </c>
      <c r="I132" s="1">
        <f t="shared" si="26"/>
        <v>0</v>
      </c>
      <c r="N132" s="1" t="s">
        <v>92</v>
      </c>
      <c r="O132" s="1">
        <v>0.84</v>
      </c>
      <c r="P132" s="1" t="s">
        <v>91</v>
      </c>
      <c r="Q132" s="1">
        <v>0.74</v>
      </c>
      <c r="R132" s="1" t="s">
        <v>95</v>
      </c>
      <c r="S132" s="1">
        <v>1.1599999999999999</v>
      </c>
      <c r="T132" s="1" t="s">
        <v>94</v>
      </c>
      <c r="U132" s="1">
        <v>0</v>
      </c>
      <c r="V132" s="1">
        <v>0</v>
      </c>
      <c r="W132" s="1">
        <v>1.47</v>
      </c>
      <c r="X132" s="1">
        <v>1.07</v>
      </c>
      <c r="Y132" s="89">
        <v>0</v>
      </c>
      <c r="AF132" s="18"/>
      <c r="AG132" s="1"/>
    </row>
    <row r="133" spans="1:33" x14ac:dyDescent="0.25">
      <c r="A133" s="88">
        <v>4</v>
      </c>
      <c r="B133" s="1">
        <v>17</v>
      </c>
      <c r="C133" s="1">
        <v>85.700000000000017</v>
      </c>
      <c r="D133" s="1">
        <v>2</v>
      </c>
      <c r="E133" s="1">
        <v>1</v>
      </c>
      <c r="F133" s="1">
        <v>1</v>
      </c>
      <c r="G133" s="1" t="s">
        <v>90</v>
      </c>
      <c r="H133" s="1">
        <f t="shared" si="19"/>
        <v>0</v>
      </c>
      <c r="I133" s="1">
        <f t="shared" si="26"/>
        <v>0</v>
      </c>
      <c r="N133" s="1" t="s">
        <v>91</v>
      </c>
      <c r="O133" s="1">
        <v>0.69</v>
      </c>
      <c r="P133" s="1" t="s">
        <v>91</v>
      </c>
      <c r="Q133" s="1">
        <v>0.62</v>
      </c>
      <c r="R133" s="1" t="s">
        <v>94</v>
      </c>
      <c r="S133" s="1">
        <v>0</v>
      </c>
      <c r="T133" s="1" t="s">
        <v>94</v>
      </c>
      <c r="U133" s="1">
        <v>0</v>
      </c>
      <c r="V133" s="1">
        <v>0.93</v>
      </c>
      <c r="W133" s="1">
        <v>1.24</v>
      </c>
      <c r="X133" s="1">
        <v>0</v>
      </c>
      <c r="Y133" s="89">
        <v>0</v>
      </c>
      <c r="AF133" s="18"/>
      <c r="AG133" s="1"/>
    </row>
    <row r="134" spans="1:33" x14ac:dyDescent="0.25">
      <c r="A134" s="88">
        <v>4</v>
      </c>
      <c r="B134" s="1">
        <v>18</v>
      </c>
      <c r="C134" s="1">
        <v>99.010000000000019</v>
      </c>
      <c r="D134" s="1">
        <v>1</v>
      </c>
      <c r="E134" s="1">
        <v>0</v>
      </c>
      <c r="F134" s="1">
        <v>0</v>
      </c>
      <c r="G134" s="1" t="s">
        <v>90</v>
      </c>
      <c r="H134" s="1">
        <f t="shared" si="19"/>
        <v>0</v>
      </c>
      <c r="I134" s="1">
        <f t="shared" si="26"/>
        <v>0</v>
      </c>
      <c r="N134" s="1" t="s">
        <v>96</v>
      </c>
      <c r="O134" s="1">
        <v>2.2400000000000002</v>
      </c>
      <c r="P134" s="1" t="s">
        <v>94</v>
      </c>
      <c r="Q134" s="1">
        <v>0</v>
      </c>
      <c r="R134" s="1" t="s">
        <v>94</v>
      </c>
      <c r="S134" s="1">
        <v>0</v>
      </c>
      <c r="T134" s="1" t="s">
        <v>94</v>
      </c>
      <c r="U134" s="1">
        <v>0</v>
      </c>
      <c r="V134" s="1">
        <v>0</v>
      </c>
      <c r="W134" s="1">
        <v>0</v>
      </c>
      <c r="X134" s="1">
        <v>0</v>
      </c>
      <c r="Y134" s="89">
        <v>0</v>
      </c>
      <c r="AF134" s="18"/>
      <c r="AG134" s="1"/>
    </row>
    <row r="135" spans="1:33" x14ac:dyDescent="0.25">
      <c r="A135" s="88">
        <v>4</v>
      </c>
      <c r="B135" s="1">
        <v>19</v>
      </c>
      <c r="C135" s="1">
        <v>104.07000000000002</v>
      </c>
      <c r="D135" s="1">
        <v>2</v>
      </c>
      <c r="E135" s="1">
        <v>0</v>
      </c>
      <c r="F135" s="1">
        <v>0</v>
      </c>
      <c r="G135" s="1" t="s">
        <v>90</v>
      </c>
      <c r="H135" s="1">
        <f t="shared" si="19"/>
        <v>0</v>
      </c>
      <c r="I135" s="1">
        <f t="shared" si="26"/>
        <v>0</v>
      </c>
      <c r="N135" s="1" t="s">
        <v>91</v>
      </c>
      <c r="O135" s="1">
        <v>0.91</v>
      </c>
      <c r="P135" s="1" t="s">
        <v>95</v>
      </c>
      <c r="Q135" s="1">
        <v>2.39</v>
      </c>
      <c r="R135" s="1" t="s">
        <v>94</v>
      </c>
      <c r="S135" s="1">
        <v>0</v>
      </c>
      <c r="T135" s="1" t="s">
        <v>94</v>
      </c>
      <c r="U135" s="1">
        <v>0</v>
      </c>
      <c r="V135" s="1">
        <v>1.4</v>
      </c>
      <c r="W135" s="1">
        <v>1.33</v>
      </c>
      <c r="X135" s="1">
        <v>0</v>
      </c>
      <c r="Y135" s="89">
        <v>0</v>
      </c>
      <c r="AF135" s="18"/>
      <c r="AG135" s="1"/>
    </row>
    <row r="136" spans="1:33" x14ac:dyDescent="0.25">
      <c r="A136" s="88">
        <v>4</v>
      </c>
      <c r="B136" s="1">
        <v>20</v>
      </c>
      <c r="C136" s="1">
        <v>106.15000000000002</v>
      </c>
      <c r="D136" s="1">
        <v>2</v>
      </c>
      <c r="E136" s="1">
        <v>1</v>
      </c>
      <c r="F136" s="1">
        <v>1</v>
      </c>
      <c r="G136" s="1" t="s">
        <v>90</v>
      </c>
      <c r="H136" s="1">
        <f t="shared" si="19"/>
        <v>0</v>
      </c>
      <c r="I136" s="1">
        <f t="shared" si="26"/>
        <v>0</v>
      </c>
      <c r="N136" s="1" t="s">
        <v>91</v>
      </c>
      <c r="O136" s="1">
        <v>0.87</v>
      </c>
      <c r="P136" s="1" t="s">
        <v>91</v>
      </c>
      <c r="Q136" s="1">
        <v>0.53</v>
      </c>
      <c r="R136" s="1" t="s">
        <v>94</v>
      </c>
      <c r="S136" s="1">
        <v>0</v>
      </c>
      <c r="T136" s="1" t="s">
        <v>94</v>
      </c>
      <c r="U136" s="1">
        <v>0</v>
      </c>
      <c r="V136" s="1">
        <v>0.98</v>
      </c>
      <c r="W136" s="1">
        <v>1.06</v>
      </c>
      <c r="X136" s="1">
        <v>0</v>
      </c>
      <c r="Y136" s="89">
        <v>0</v>
      </c>
      <c r="AF136" s="18"/>
      <c r="AG136" s="1"/>
    </row>
    <row r="137" spans="1:33" x14ac:dyDescent="0.25">
      <c r="A137" s="88">
        <v>4</v>
      </c>
      <c r="B137" s="1">
        <v>21</v>
      </c>
      <c r="C137" s="1">
        <v>109.48000000000002</v>
      </c>
      <c r="D137" s="1">
        <v>3</v>
      </c>
      <c r="E137" s="1">
        <v>0</v>
      </c>
      <c r="F137" s="1">
        <v>2</v>
      </c>
      <c r="G137" s="1" t="s">
        <v>90</v>
      </c>
      <c r="H137" s="1">
        <f t="shared" si="19"/>
        <v>0</v>
      </c>
      <c r="I137" s="1">
        <f t="shared" si="26"/>
        <v>0</v>
      </c>
      <c r="N137" s="1" t="s">
        <v>95</v>
      </c>
      <c r="O137" s="1">
        <v>2.16</v>
      </c>
      <c r="P137" s="1" t="s">
        <v>96</v>
      </c>
      <c r="Q137" s="1">
        <v>1.45</v>
      </c>
      <c r="R137" s="1" t="s">
        <v>92</v>
      </c>
      <c r="S137" s="1">
        <v>0.56000000000000005</v>
      </c>
      <c r="T137" s="1" t="s">
        <v>94</v>
      </c>
      <c r="U137" s="1">
        <v>0</v>
      </c>
      <c r="V137" s="1">
        <v>0.86</v>
      </c>
      <c r="W137" s="1">
        <v>0</v>
      </c>
      <c r="X137" s="1">
        <v>0</v>
      </c>
      <c r="Y137" s="89">
        <v>0</v>
      </c>
      <c r="AF137" s="18"/>
      <c r="AG137" s="1"/>
    </row>
    <row r="138" spans="1:33" x14ac:dyDescent="0.25">
      <c r="A138" s="88">
        <v>4</v>
      </c>
      <c r="B138" s="1">
        <v>22</v>
      </c>
      <c r="C138" s="1">
        <v>111.98000000000002</v>
      </c>
      <c r="D138" s="1">
        <v>2</v>
      </c>
      <c r="E138" s="1">
        <v>2</v>
      </c>
      <c r="F138" s="1">
        <v>1</v>
      </c>
      <c r="G138" s="1" t="s">
        <v>90</v>
      </c>
      <c r="H138" s="1">
        <f t="shared" si="19"/>
        <v>0</v>
      </c>
      <c r="I138" s="1">
        <f t="shared" si="26"/>
        <v>0</v>
      </c>
      <c r="N138" s="1" t="s">
        <v>95</v>
      </c>
      <c r="O138" s="1">
        <v>2.33</v>
      </c>
      <c r="P138" s="1" t="s">
        <v>91</v>
      </c>
      <c r="Q138" s="1">
        <v>0.52</v>
      </c>
      <c r="R138" s="1" t="s">
        <v>94</v>
      </c>
      <c r="S138" s="1">
        <v>0</v>
      </c>
      <c r="T138" s="1" t="s">
        <v>94</v>
      </c>
      <c r="U138" s="1">
        <v>0</v>
      </c>
      <c r="V138" s="1">
        <v>1.45</v>
      </c>
      <c r="W138" s="1">
        <v>1.0900000000000001</v>
      </c>
      <c r="X138" s="1">
        <v>0</v>
      </c>
      <c r="Y138" s="89">
        <v>0</v>
      </c>
      <c r="AF138" s="18"/>
      <c r="AG138" s="1"/>
    </row>
    <row r="139" spans="1:33" x14ac:dyDescent="0.25">
      <c r="A139" s="88">
        <v>4</v>
      </c>
      <c r="B139" s="1">
        <v>23</v>
      </c>
      <c r="C139" s="1">
        <v>113.75000000000001</v>
      </c>
      <c r="D139" s="1">
        <v>3</v>
      </c>
      <c r="E139" s="1">
        <v>2</v>
      </c>
      <c r="F139" s="1">
        <v>0</v>
      </c>
      <c r="G139" s="1" t="s">
        <v>90</v>
      </c>
      <c r="H139" s="1">
        <f t="shared" ref="H139:H202" si="27">IF(G139="NO", 0, 1)</f>
        <v>0</v>
      </c>
      <c r="I139" s="1">
        <f t="shared" si="26"/>
        <v>0</v>
      </c>
      <c r="N139" s="1" t="s">
        <v>93</v>
      </c>
      <c r="O139" s="1">
        <v>2.3199999999999998</v>
      </c>
      <c r="P139" s="1" t="s">
        <v>95</v>
      </c>
      <c r="Q139" s="1">
        <v>1.1200000000000001</v>
      </c>
      <c r="R139" s="1" t="s">
        <v>93</v>
      </c>
      <c r="S139" s="1">
        <v>1.78</v>
      </c>
      <c r="T139" s="1" t="s">
        <v>94</v>
      </c>
      <c r="U139" s="1">
        <v>0</v>
      </c>
      <c r="V139" s="1">
        <v>0</v>
      </c>
      <c r="W139" s="1">
        <v>1.46</v>
      </c>
      <c r="X139" s="1">
        <v>0</v>
      </c>
      <c r="Y139" s="89">
        <v>0</v>
      </c>
      <c r="AF139" s="18"/>
      <c r="AG139" s="1"/>
    </row>
    <row r="140" spans="1:33" x14ac:dyDescent="0.25">
      <c r="A140" s="88">
        <v>4</v>
      </c>
      <c r="B140" s="1">
        <v>24</v>
      </c>
      <c r="C140" s="1">
        <v>117.66000000000001</v>
      </c>
      <c r="D140" s="1">
        <v>1</v>
      </c>
      <c r="E140" s="1">
        <v>3</v>
      </c>
      <c r="F140" s="1">
        <v>1</v>
      </c>
      <c r="G140" s="1" t="s">
        <v>90</v>
      </c>
      <c r="H140" s="1">
        <f t="shared" si="27"/>
        <v>0</v>
      </c>
      <c r="I140" s="1">
        <f t="shared" si="26"/>
        <v>0</v>
      </c>
      <c r="N140" s="1" t="s">
        <v>93</v>
      </c>
      <c r="O140" s="1">
        <v>1.28</v>
      </c>
      <c r="P140" s="1" t="s">
        <v>94</v>
      </c>
      <c r="Q140" s="1">
        <v>0</v>
      </c>
      <c r="R140" s="1" t="s">
        <v>94</v>
      </c>
      <c r="S140" s="1">
        <v>0</v>
      </c>
      <c r="T140" s="1" t="s">
        <v>94</v>
      </c>
      <c r="U140" s="1">
        <v>0</v>
      </c>
      <c r="V140" s="1">
        <v>0</v>
      </c>
      <c r="W140" s="1">
        <v>0</v>
      </c>
      <c r="X140" s="1">
        <v>0</v>
      </c>
      <c r="Y140" s="89">
        <v>0</v>
      </c>
      <c r="AF140" s="18"/>
      <c r="AG140" s="1"/>
    </row>
    <row r="141" spans="1:33" x14ac:dyDescent="0.25">
      <c r="A141" s="88">
        <v>4</v>
      </c>
      <c r="B141" s="1">
        <v>25</v>
      </c>
      <c r="C141" s="1">
        <v>124.08000000000001</v>
      </c>
      <c r="D141" s="1">
        <v>2</v>
      </c>
      <c r="E141" s="1">
        <v>0</v>
      </c>
      <c r="F141" s="1">
        <v>0</v>
      </c>
      <c r="G141" s="1" t="s">
        <v>90</v>
      </c>
      <c r="H141" s="1">
        <f t="shared" si="27"/>
        <v>0</v>
      </c>
      <c r="I141" s="1">
        <f t="shared" ref="I141:I172" si="28">H141</f>
        <v>0</v>
      </c>
      <c r="N141" s="1" t="s">
        <v>92</v>
      </c>
      <c r="O141" s="1">
        <v>0.91</v>
      </c>
      <c r="P141" s="1" t="s">
        <v>96</v>
      </c>
      <c r="Q141" s="1">
        <v>0.99</v>
      </c>
      <c r="R141" s="1" t="s">
        <v>94</v>
      </c>
      <c r="S141" s="1">
        <v>0</v>
      </c>
      <c r="T141" s="1" t="s">
        <v>94</v>
      </c>
      <c r="U141" s="1">
        <v>0</v>
      </c>
      <c r="V141" s="1">
        <v>0</v>
      </c>
      <c r="W141" s="1">
        <v>0</v>
      </c>
      <c r="X141" s="1">
        <v>0</v>
      </c>
      <c r="Y141" s="89">
        <v>0</v>
      </c>
      <c r="AF141" s="18"/>
      <c r="AG141" s="1"/>
    </row>
    <row r="142" spans="1:33" x14ac:dyDescent="0.25">
      <c r="A142" s="88">
        <v>4</v>
      </c>
      <c r="B142" s="1">
        <v>26</v>
      </c>
      <c r="C142" s="1">
        <v>126.00000000000001</v>
      </c>
      <c r="D142" s="1">
        <v>3</v>
      </c>
      <c r="E142" s="1">
        <v>0</v>
      </c>
      <c r="F142" s="1">
        <v>0</v>
      </c>
      <c r="G142" s="1" t="s">
        <v>90</v>
      </c>
      <c r="H142" s="1">
        <f t="shared" si="27"/>
        <v>0</v>
      </c>
      <c r="I142" s="1">
        <f t="shared" si="28"/>
        <v>0</v>
      </c>
      <c r="N142" s="1" t="s">
        <v>95</v>
      </c>
      <c r="O142" s="1">
        <v>0.92</v>
      </c>
      <c r="P142" s="1" t="s">
        <v>91</v>
      </c>
      <c r="Q142" s="1">
        <v>0.56000000000000005</v>
      </c>
      <c r="R142" s="1" t="s">
        <v>91</v>
      </c>
      <c r="S142" s="1">
        <v>0.95</v>
      </c>
      <c r="T142" s="1" t="s">
        <v>94</v>
      </c>
      <c r="U142" s="1">
        <v>0</v>
      </c>
      <c r="V142" s="1">
        <v>1.0900000000000001</v>
      </c>
      <c r="W142" s="1">
        <v>1</v>
      </c>
      <c r="X142" s="1">
        <v>0.98</v>
      </c>
      <c r="Y142" s="89">
        <v>0</v>
      </c>
      <c r="AF142" s="18"/>
      <c r="AG142" s="1"/>
    </row>
    <row r="143" spans="1:33" x14ac:dyDescent="0.25">
      <c r="A143" s="88">
        <v>4</v>
      </c>
      <c r="B143" s="1">
        <v>27</v>
      </c>
      <c r="C143" s="1">
        <v>128.23000000000002</v>
      </c>
      <c r="D143" s="1">
        <v>4</v>
      </c>
      <c r="E143" s="1">
        <v>1</v>
      </c>
      <c r="F143" s="1">
        <v>1</v>
      </c>
      <c r="G143" s="1" t="s">
        <v>90</v>
      </c>
      <c r="H143" s="1">
        <f t="shared" si="27"/>
        <v>0</v>
      </c>
      <c r="I143" s="1">
        <f t="shared" si="28"/>
        <v>0</v>
      </c>
      <c r="N143" s="1" t="s">
        <v>93</v>
      </c>
      <c r="O143" s="1">
        <v>2.2400000000000002</v>
      </c>
      <c r="P143" s="1" t="s">
        <v>91</v>
      </c>
      <c r="Q143" s="1">
        <v>0.56999999999999995</v>
      </c>
      <c r="R143" s="1" t="s">
        <v>92</v>
      </c>
      <c r="S143" s="1">
        <v>0.91</v>
      </c>
      <c r="T143" s="1" t="s">
        <v>92</v>
      </c>
      <c r="U143" s="1">
        <v>0.95</v>
      </c>
      <c r="V143" s="1">
        <v>0</v>
      </c>
      <c r="W143" s="1">
        <v>0.8</v>
      </c>
      <c r="X143" s="1">
        <v>0</v>
      </c>
      <c r="Y143" s="89">
        <v>0</v>
      </c>
      <c r="AF143" s="18"/>
      <c r="AG143" s="1"/>
    </row>
    <row r="144" spans="1:33" x14ac:dyDescent="0.25">
      <c r="A144" s="88">
        <v>4</v>
      </c>
      <c r="B144" s="1">
        <v>28</v>
      </c>
      <c r="C144" s="1">
        <v>134.67000000000002</v>
      </c>
      <c r="D144" s="1">
        <v>2</v>
      </c>
      <c r="E144" s="1">
        <v>0</v>
      </c>
      <c r="F144" s="1">
        <v>0</v>
      </c>
      <c r="G144" s="1" t="s">
        <v>90</v>
      </c>
      <c r="H144" s="1">
        <f t="shared" si="27"/>
        <v>0</v>
      </c>
      <c r="I144" s="1">
        <f t="shared" si="28"/>
        <v>0</v>
      </c>
      <c r="J144" s="1">
        <f>SUM(H117:H145)</f>
        <v>0</v>
      </c>
      <c r="K144" s="1">
        <f>_xlfn.STDEV.S(E117:E145)</f>
        <v>0.94556262085106713</v>
      </c>
      <c r="L144" s="1">
        <f>_xlfn.STDEV.S(F117:F145)</f>
        <v>0.52756527857006408</v>
      </c>
      <c r="N144" s="1" t="s">
        <v>91</v>
      </c>
      <c r="O144" s="1">
        <v>0.68</v>
      </c>
      <c r="P144" s="1" t="s">
        <v>95</v>
      </c>
      <c r="Q144" s="1">
        <v>2.2000000000000002</v>
      </c>
      <c r="R144" s="1" t="s">
        <v>94</v>
      </c>
      <c r="S144" s="1">
        <v>0</v>
      </c>
      <c r="T144" s="1" t="s">
        <v>94</v>
      </c>
      <c r="U144" s="1">
        <v>0</v>
      </c>
      <c r="V144" s="1">
        <v>1.21</v>
      </c>
      <c r="W144" s="1">
        <v>0.76</v>
      </c>
      <c r="X144" s="1">
        <v>0</v>
      </c>
      <c r="Y144" s="89">
        <v>0</v>
      </c>
      <c r="AF144" s="18"/>
      <c r="AG144" s="1"/>
    </row>
    <row r="145" spans="1:33" s="125" customFormat="1" x14ac:dyDescent="0.25">
      <c r="A145" s="124">
        <v>4</v>
      </c>
      <c r="B145" s="125">
        <v>29</v>
      </c>
      <c r="C145" s="125">
        <v>144.49</v>
      </c>
      <c r="D145" s="125">
        <v>3</v>
      </c>
      <c r="E145" s="125">
        <v>0</v>
      </c>
      <c r="F145" s="125">
        <v>0</v>
      </c>
      <c r="G145" s="125" t="s">
        <v>90</v>
      </c>
      <c r="H145" s="125">
        <f t="shared" si="27"/>
        <v>0</v>
      </c>
      <c r="I145" s="125">
        <f t="shared" si="28"/>
        <v>0</v>
      </c>
      <c r="J145" s="125">
        <f>_xlfn.STDEV.S(I117:I145)</f>
        <v>0</v>
      </c>
      <c r="K145" s="125">
        <f>MAX(E117:E145)</f>
        <v>3</v>
      </c>
      <c r="L145" s="125">
        <f>MAX(F117:F145)</f>
        <v>2</v>
      </c>
      <c r="N145" s="125" t="s">
        <v>91</v>
      </c>
      <c r="O145" s="125">
        <v>0.85</v>
      </c>
      <c r="P145" s="125" t="s">
        <v>91</v>
      </c>
      <c r="Q145" s="125">
        <v>0.56000000000000005</v>
      </c>
      <c r="R145" s="125" t="s">
        <v>91</v>
      </c>
      <c r="S145" s="125">
        <v>0.71</v>
      </c>
      <c r="T145" s="125" t="s">
        <v>94</v>
      </c>
      <c r="U145" s="125">
        <v>0</v>
      </c>
      <c r="V145" s="125">
        <v>1.47</v>
      </c>
      <c r="W145" s="125">
        <v>1.04</v>
      </c>
      <c r="X145" s="125">
        <v>1.1299999999999999</v>
      </c>
      <c r="Y145" s="126">
        <v>0</v>
      </c>
      <c r="AF145" s="129"/>
    </row>
    <row r="146" spans="1:33" x14ac:dyDescent="0.25">
      <c r="A146" s="88">
        <v>5</v>
      </c>
      <c r="B146" s="1">
        <v>1</v>
      </c>
      <c r="C146" s="1">
        <v>0</v>
      </c>
      <c r="D146" s="1">
        <v>2</v>
      </c>
      <c r="E146" s="1">
        <v>0</v>
      </c>
      <c r="F146" s="1">
        <v>0</v>
      </c>
      <c r="G146" s="1" t="s">
        <v>90</v>
      </c>
      <c r="H146" s="1">
        <f t="shared" si="27"/>
        <v>0</v>
      </c>
      <c r="I146" s="1">
        <f t="shared" si="28"/>
        <v>0</v>
      </c>
      <c r="N146" s="1" t="s">
        <v>95</v>
      </c>
      <c r="O146" s="1">
        <v>1.99</v>
      </c>
      <c r="P146" s="1" t="s">
        <v>96</v>
      </c>
      <c r="Q146" s="1">
        <v>1.21</v>
      </c>
      <c r="R146" s="1" t="s">
        <v>94</v>
      </c>
      <c r="S146" s="1">
        <v>0</v>
      </c>
      <c r="T146" s="1" t="s">
        <v>94</v>
      </c>
      <c r="U146" s="1">
        <v>0</v>
      </c>
      <c r="V146" s="1">
        <v>0.79</v>
      </c>
      <c r="W146" s="1">
        <v>0</v>
      </c>
      <c r="X146" s="1">
        <v>0</v>
      </c>
      <c r="Y146" s="89">
        <v>0</v>
      </c>
      <c r="AF146" s="18"/>
      <c r="AG146" s="1"/>
    </row>
    <row r="147" spans="1:33" x14ac:dyDescent="0.25">
      <c r="A147" s="88">
        <v>5</v>
      </c>
      <c r="B147" s="1">
        <v>2</v>
      </c>
      <c r="C147" s="1">
        <v>2.4500000000000002</v>
      </c>
      <c r="D147" s="1">
        <v>4</v>
      </c>
      <c r="E147" s="1">
        <v>1</v>
      </c>
      <c r="F147" s="1">
        <v>1</v>
      </c>
      <c r="G147" s="1" t="s">
        <v>90</v>
      </c>
      <c r="H147" s="1">
        <f t="shared" si="27"/>
        <v>0</v>
      </c>
      <c r="I147" s="1">
        <f t="shared" si="28"/>
        <v>0</v>
      </c>
      <c r="N147" s="1" t="s">
        <v>92</v>
      </c>
      <c r="O147" s="1">
        <v>0.75</v>
      </c>
      <c r="P147" s="1" t="s">
        <v>96</v>
      </c>
      <c r="Q147" s="1">
        <v>1.72</v>
      </c>
      <c r="R147" s="1" t="s">
        <v>91</v>
      </c>
      <c r="S147" s="1">
        <v>0.93</v>
      </c>
      <c r="T147" s="1" t="s">
        <v>91</v>
      </c>
      <c r="U147" s="1">
        <v>0.53</v>
      </c>
      <c r="V147" s="1">
        <v>0</v>
      </c>
      <c r="W147" s="1">
        <v>0</v>
      </c>
      <c r="X147" s="1">
        <v>0.76</v>
      </c>
      <c r="Y147" s="89">
        <v>0.85</v>
      </c>
      <c r="AF147" s="18"/>
      <c r="AG147" s="1"/>
    </row>
    <row r="148" spans="1:33" x14ac:dyDescent="0.25">
      <c r="A148" s="88">
        <v>5</v>
      </c>
      <c r="B148" s="1">
        <v>3</v>
      </c>
      <c r="C148" s="1">
        <v>6.11</v>
      </c>
      <c r="D148" s="1">
        <v>2</v>
      </c>
      <c r="E148" s="1">
        <v>2</v>
      </c>
      <c r="F148" s="1">
        <v>0</v>
      </c>
      <c r="G148" s="1" t="s">
        <v>90</v>
      </c>
      <c r="H148" s="1">
        <f t="shared" si="27"/>
        <v>0</v>
      </c>
      <c r="I148" s="1">
        <f t="shared" si="28"/>
        <v>0</v>
      </c>
      <c r="N148" s="1" t="s">
        <v>92</v>
      </c>
      <c r="O148" s="1">
        <v>0.51</v>
      </c>
      <c r="P148" s="1" t="s">
        <v>95</v>
      </c>
      <c r="Q148" s="1">
        <v>1.49</v>
      </c>
      <c r="R148" s="1" t="s">
        <v>94</v>
      </c>
      <c r="S148" s="1">
        <v>0</v>
      </c>
      <c r="T148" s="1" t="s">
        <v>94</v>
      </c>
      <c r="U148" s="1">
        <v>0</v>
      </c>
      <c r="V148" s="1">
        <v>0</v>
      </c>
      <c r="W148" s="1">
        <v>0.76</v>
      </c>
      <c r="X148" s="1">
        <v>0</v>
      </c>
      <c r="Y148" s="89">
        <v>0</v>
      </c>
      <c r="AF148" s="18"/>
      <c r="AG148" s="1"/>
    </row>
    <row r="149" spans="1:33" x14ac:dyDescent="0.25">
      <c r="A149" s="88">
        <v>5</v>
      </c>
      <c r="B149" s="1">
        <v>4</v>
      </c>
      <c r="C149" s="1">
        <v>8.32</v>
      </c>
      <c r="D149" s="1">
        <v>2</v>
      </c>
      <c r="E149" s="1">
        <v>1</v>
      </c>
      <c r="F149" s="1">
        <v>0</v>
      </c>
      <c r="G149" s="1" t="s">
        <v>90</v>
      </c>
      <c r="H149" s="1">
        <f t="shared" si="27"/>
        <v>0</v>
      </c>
      <c r="I149" s="1">
        <f t="shared" si="28"/>
        <v>0</v>
      </c>
      <c r="N149" s="1" t="s">
        <v>91</v>
      </c>
      <c r="O149" s="1">
        <v>0.56999999999999995</v>
      </c>
      <c r="P149" s="1" t="s">
        <v>95</v>
      </c>
      <c r="Q149" s="1">
        <v>1.65</v>
      </c>
      <c r="R149" s="1" t="s">
        <v>94</v>
      </c>
      <c r="S149" s="1">
        <v>0</v>
      </c>
      <c r="T149" s="1" t="s">
        <v>94</v>
      </c>
      <c r="U149" s="1">
        <v>0</v>
      </c>
      <c r="V149" s="1">
        <v>1.0900000000000001</v>
      </c>
      <c r="W149" s="1">
        <v>1.1000000000000001</v>
      </c>
      <c r="X149" s="1">
        <v>0</v>
      </c>
      <c r="Y149" s="89">
        <v>0</v>
      </c>
      <c r="AF149" s="18"/>
      <c r="AG149" s="1"/>
    </row>
    <row r="150" spans="1:33" x14ac:dyDescent="0.25">
      <c r="A150" s="88">
        <v>5</v>
      </c>
      <c r="B150" s="1">
        <v>5</v>
      </c>
      <c r="C150" s="1">
        <v>10.41</v>
      </c>
      <c r="D150" s="1">
        <v>1</v>
      </c>
      <c r="E150" s="1">
        <v>1</v>
      </c>
      <c r="F150" s="1">
        <v>1</v>
      </c>
      <c r="G150" s="1" t="s">
        <v>90</v>
      </c>
      <c r="H150" s="1">
        <f t="shared" si="27"/>
        <v>0</v>
      </c>
      <c r="I150" s="1">
        <f t="shared" si="28"/>
        <v>0</v>
      </c>
      <c r="N150" s="1" t="s">
        <v>96</v>
      </c>
      <c r="O150" s="1">
        <v>0.85</v>
      </c>
      <c r="P150" s="1" t="s">
        <v>94</v>
      </c>
      <c r="Q150" s="1">
        <v>0</v>
      </c>
      <c r="R150" s="1" t="s">
        <v>94</v>
      </c>
      <c r="S150" s="1">
        <v>0</v>
      </c>
      <c r="T150" s="1" t="s">
        <v>94</v>
      </c>
      <c r="U150" s="1">
        <v>0</v>
      </c>
      <c r="V150" s="1">
        <v>0</v>
      </c>
      <c r="W150" s="1">
        <v>0</v>
      </c>
      <c r="X150" s="1">
        <v>0</v>
      </c>
      <c r="Y150" s="89">
        <v>0</v>
      </c>
      <c r="AF150" s="18"/>
      <c r="AG150" s="1"/>
    </row>
    <row r="151" spans="1:33" x14ac:dyDescent="0.25">
      <c r="A151" s="88">
        <v>5</v>
      </c>
      <c r="B151" s="1">
        <v>6</v>
      </c>
      <c r="C151" s="1">
        <v>14.15</v>
      </c>
      <c r="D151" s="1">
        <v>2</v>
      </c>
      <c r="E151" s="1">
        <v>0</v>
      </c>
      <c r="F151" s="1">
        <v>0</v>
      </c>
      <c r="G151" s="1" t="s">
        <v>90</v>
      </c>
      <c r="H151" s="1">
        <f t="shared" si="27"/>
        <v>0</v>
      </c>
      <c r="I151" s="1">
        <f t="shared" si="28"/>
        <v>0</v>
      </c>
      <c r="N151" s="1" t="s">
        <v>96</v>
      </c>
      <c r="O151" s="1">
        <v>1.43</v>
      </c>
      <c r="P151" s="1" t="s">
        <v>92</v>
      </c>
      <c r="Q151" s="1">
        <v>0.62</v>
      </c>
      <c r="R151" s="1" t="s">
        <v>94</v>
      </c>
      <c r="S151" s="1">
        <v>0</v>
      </c>
      <c r="T151" s="1" t="s">
        <v>94</v>
      </c>
      <c r="U151" s="1">
        <v>0</v>
      </c>
      <c r="V151" s="1">
        <v>0</v>
      </c>
      <c r="W151" s="1">
        <v>0</v>
      </c>
      <c r="X151" s="1">
        <v>0</v>
      </c>
      <c r="Y151" s="89">
        <v>0</v>
      </c>
      <c r="AF151" s="18"/>
      <c r="AG151" s="1"/>
    </row>
    <row r="152" spans="1:33" x14ac:dyDescent="0.25">
      <c r="A152" s="88">
        <v>5</v>
      </c>
      <c r="B152" s="1">
        <v>7</v>
      </c>
      <c r="C152" s="1">
        <v>16.14</v>
      </c>
      <c r="D152" s="1">
        <v>2</v>
      </c>
      <c r="E152" s="1">
        <v>1</v>
      </c>
      <c r="F152" s="1">
        <v>0</v>
      </c>
      <c r="G152" s="1" t="s">
        <v>90</v>
      </c>
      <c r="H152" s="1">
        <f t="shared" si="27"/>
        <v>0</v>
      </c>
      <c r="I152" s="1">
        <f t="shared" si="28"/>
        <v>0</v>
      </c>
      <c r="N152" s="1" t="s">
        <v>95</v>
      </c>
      <c r="O152" s="1">
        <v>1.78</v>
      </c>
      <c r="P152" s="1" t="s">
        <v>95</v>
      </c>
      <c r="Q152" s="1">
        <v>2.2599999999999998</v>
      </c>
      <c r="R152" s="1" t="s">
        <v>94</v>
      </c>
      <c r="S152" s="1">
        <v>0</v>
      </c>
      <c r="T152" s="1" t="s">
        <v>94</v>
      </c>
      <c r="U152" s="1">
        <v>0</v>
      </c>
      <c r="V152" s="1">
        <v>0.77</v>
      </c>
      <c r="W152" s="1">
        <v>1.44</v>
      </c>
      <c r="X152" s="1">
        <v>0</v>
      </c>
      <c r="Y152" s="89">
        <v>0</v>
      </c>
      <c r="AF152" s="18"/>
      <c r="AG152" s="1"/>
    </row>
    <row r="153" spans="1:33" x14ac:dyDescent="0.25">
      <c r="A153" s="88">
        <v>5</v>
      </c>
      <c r="B153" s="1">
        <v>8</v>
      </c>
      <c r="C153" s="1">
        <v>19.39</v>
      </c>
      <c r="D153" s="1">
        <v>2</v>
      </c>
      <c r="E153" s="1">
        <v>1</v>
      </c>
      <c r="F153" s="1">
        <v>0</v>
      </c>
      <c r="G153" s="1" t="s">
        <v>90</v>
      </c>
      <c r="H153" s="1">
        <f t="shared" si="27"/>
        <v>0</v>
      </c>
      <c r="I153" s="1">
        <f t="shared" si="28"/>
        <v>0</v>
      </c>
      <c r="N153" s="1" t="s">
        <v>93</v>
      </c>
      <c r="O153" s="1">
        <v>2.4700000000000002</v>
      </c>
      <c r="P153" s="1" t="s">
        <v>92</v>
      </c>
      <c r="Q153" s="1">
        <v>0.78</v>
      </c>
      <c r="R153" s="1" t="s">
        <v>94</v>
      </c>
      <c r="S153" s="1">
        <v>0</v>
      </c>
      <c r="T153" s="1" t="s">
        <v>94</v>
      </c>
      <c r="U153" s="1">
        <v>0</v>
      </c>
      <c r="V153" s="1">
        <v>0</v>
      </c>
      <c r="W153" s="1">
        <v>0</v>
      </c>
      <c r="X153" s="1">
        <v>0</v>
      </c>
      <c r="Y153" s="89">
        <v>0</v>
      </c>
      <c r="AF153" s="18"/>
      <c r="AG153" s="1"/>
    </row>
    <row r="154" spans="1:33" x14ac:dyDescent="0.25">
      <c r="A154" s="88">
        <v>5</v>
      </c>
      <c r="B154" s="1">
        <v>9</v>
      </c>
      <c r="C154" s="1">
        <v>24.23</v>
      </c>
      <c r="D154" s="1">
        <v>2</v>
      </c>
      <c r="E154" s="1">
        <v>0</v>
      </c>
      <c r="F154" s="1">
        <v>0</v>
      </c>
      <c r="G154" s="1" t="s">
        <v>90</v>
      </c>
      <c r="H154" s="1">
        <f t="shared" si="27"/>
        <v>0</v>
      </c>
      <c r="I154" s="1">
        <f t="shared" si="28"/>
        <v>0</v>
      </c>
      <c r="N154" s="1" t="s">
        <v>91</v>
      </c>
      <c r="O154" s="1">
        <v>0.83</v>
      </c>
      <c r="P154" s="1" t="s">
        <v>92</v>
      </c>
      <c r="Q154" s="1">
        <v>0.67</v>
      </c>
      <c r="R154" s="1" t="s">
        <v>94</v>
      </c>
      <c r="S154" s="1">
        <v>0</v>
      </c>
      <c r="T154" s="1" t="s">
        <v>94</v>
      </c>
      <c r="U154" s="1">
        <v>0</v>
      </c>
      <c r="V154" s="1">
        <v>1.1000000000000001</v>
      </c>
      <c r="W154" s="1">
        <v>0</v>
      </c>
      <c r="X154" s="1">
        <v>0</v>
      </c>
      <c r="Y154" s="89">
        <v>0</v>
      </c>
      <c r="AF154" s="18"/>
      <c r="AG154" s="1"/>
    </row>
    <row r="155" spans="1:33" x14ac:dyDescent="0.25">
      <c r="A155" s="88">
        <v>5</v>
      </c>
      <c r="B155" s="1">
        <v>10</v>
      </c>
      <c r="C155" s="1">
        <v>25.67</v>
      </c>
      <c r="D155" s="1">
        <v>1</v>
      </c>
      <c r="E155" s="1">
        <v>1</v>
      </c>
      <c r="F155" s="1">
        <v>1</v>
      </c>
      <c r="G155" s="1" t="s">
        <v>90</v>
      </c>
      <c r="H155" s="1">
        <f t="shared" si="27"/>
        <v>0</v>
      </c>
      <c r="I155" s="1">
        <f t="shared" si="28"/>
        <v>0</v>
      </c>
      <c r="N155" s="1" t="s">
        <v>91</v>
      </c>
      <c r="O155" s="1">
        <v>0.64</v>
      </c>
      <c r="P155" s="1" t="s">
        <v>94</v>
      </c>
      <c r="Q155" s="1">
        <v>0</v>
      </c>
      <c r="R155" s="1" t="s">
        <v>94</v>
      </c>
      <c r="S155" s="1">
        <v>0</v>
      </c>
      <c r="T155" s="1" t="s">
        <v>94</v>
      </c>
      <c r="U155" s="1">
        <v>0</v>
      </c>
      <c r="V155" s="1">
        <v>0.93</v>
      </c>
      <c r="W155" s="1">
        <v>0</v>
      </c>
      <c r="X155" s="1">
        <v>0</v>
      </c>
      <c r="Y155" s="89">
        <v>0</v>
      </c>
      <c r="AF155" s="18"/>
      <c r="AG155" s="1"/>
    </row>
    <row r="156" spans="1:33" x14ac:dyDescent="0.25">
      <c r="A156" s="88">
        <v>5</v>
      </c>
      <c r="B156" s="1">
        <v>11</v>
      </c>
      <c r="C156" s="1">
        <v>28.270000000000003</v>
      </c>
      <c r="D156" s="1">
        <v>2</v>
      </c>
      <c r="E156" s="1">
        <v>0</v>
      </c>
      <c r="F156" s="1">
        <v>0</v>
      </c>
      <c r="G156" s="1" t="s">
        <v>90</v>
      </c>
      <c r="H156" s="1">
        <f t="shared" si="27"/>
        <v>0</v>
      </c>
      <c r="I156" s="1">
        <f t="shared" si="28"/>
        <v>0</v>
      </c>
      <c r="N156" s="1" t="s">
        <v>91</v>
      </c>
      <c r="O156" s="1">
        <v>0.5</v>
      </c>
      <c r="P156" s="1" t="s">
        <v>96</v>
      </c>
      <c r="Q156" s="1">
        <v>0.94</v>
      </c>
      <c r="R156" s="1" t="s">
        <v>94</v>
      </c>
      <c r="S156" s="1">
        <v>0</v>
      </c>
      <c r="T156" s="1" t="s">
        <v>94</v>
      </c>
      <c r="U156" s="1">
        <v>0</v>
      </c>
      <c r="V156" s="1">
        <v>0.75</v>
      </c>
      <c r="W156" s="1">
        <v>0</v>
      </c>
      <c r="X156" s="1">
        <v>0</v>
      </c>
      <c r="Y156" s="89">
        <v>0</v>
      </c>
      <c r="AF156" s="18"/>
      <c r="AG156" s="1"/>
    </row>
    <row r="157" spans="1:33" x14ac:dyDescent="0.25">
      <c r="A157" s="88">
        <v>5</v>
      </c>
      <c r="B157" s="1">
        <v>12</v>
      </c>
      <c r="C157" s="1">
        <v>28.320000000000004</v>
      </c>
      <c r="D157" s="1">
        <v>1</v>
      </c>
      <c r="E157" s="1">
        <v>2</v>
      </c>
      <c r="F157" s="1">
        <v>0</v>
      </c>
      <c r="G157" s="1" t="s">
        <v>90</v>
      </c>
      <c r="H157" s="1">
        <f t="shared" si="27"/>
        <v>0</v>
      </c>
      <c r="I157" s="1">
        <f t="shared" si="28"/>
        <v>0</v>
      </c>
      <c r="N157" s="1" t="s">
        <v>91</v>
      </c>
      <c r="O157" s="1">
        <v>0.52</v>
      </c>
      <c r="P157" s="1" t="s">
        <v>94</v>
      </c>
      <c r="Q157" s="1">
        <v>0</v>
      </c>
      <c r="R157" s="1" t="s">
        <v>94</v>
      </c>
      <c r="S157" s="1">
        <v>0</v>
      </c>
      <c r="T157" s="1" t="s">
        <v>94</v>
      </c>
      <c r="U157" s="1">
        <v>0</v>
      </c>
      <c r="V157" s="1">
        <v>0.92</v>
      </c>
      <c r="W157" s="1">
        <v>0</v>
      </c>
      <c r="X157" s="1">
        <v>0</v>
      </c>
      <c r="Y157" s="89">
        <v>0</v>
      </c>
      <c r="AF157" s="18"/>
      <c r="AG157" s="1"/>
    </row>
    <row r="158" spans="1:33" x14ac:dyDescent="0.25">
      <c r="A158" s="88">
        <v>5</v>
      </c>
      <c r="B158" s="1">
        <v>13</v>
      </c>
      <c r="C158" s="1">
        <v>34.85</v>
      </c>
      <c r="D158" s="1">
        <v>2</v>
      </c>
      <c r="E158" s="1">
        <v>0</v>
      </c>
      <c r="F158" s="1">
        <v>0</v>
      </c>
      <c r="G158" s="1" t="s">
        <v>90</v>
      </c>
      <c r="H158" s="1">
        <f t="shared" si="27"/>
        <v>0</v>
      </c>
      <c r="I158" s="1">
        <f t="shared" si="28"/>
        <v>0</v>
      </c>
      <c r="N158" s="1" t="s">
        <v>95</v>
      </c>
      <c r="O158" s="1">
        <v>1.6</v>
      </c>
      <c r="P158" s="1" t="s">
        <v>95</v>
      </c>
      <c r="Q158" s="1">
        <v>2.12</v>
      </c>
      <c r="R158" s="1" t="s">
        <v>94</v>
      </c>
      <c r="S158" s="1">
        <v>0</v>
      </c>
      <c r="T158" s="1" t="s">
        <v>94</v>
      </c>
      <c r="U158" s="1">
        <v>0</v>
      </c>
      <c r="V158" s="1">
        <v>0.98</v>
      </c>
      <c r="W158" s="1">
        <v>0.98</v>
      </c>
      <c r="X158" s="1">
        <v>0</v>
      </c>
      <c r="Y158" s="89">
        <v>0</v>
      </c>
      <c r="AF158" s="18"/>
      <c r="AG158" s="1"/>
    </row>
    <row r="159" spans="1:33" x14ac:dyDescent="0.25">
      <c r="A159" s="88">
        <v>5</v>
      </c>
      <c r="B159" s="1">
        <v>14</v>
      </c>
      <c r="C159" s="1">
        <v>35.71</v>
      </c>
      <c r="D159" s="1">
        <v>2</v>
      </c>
      <c r="E159" s="1">
        <v>2</v>
      </c>
      <c r="F159" s="1">
        <v>0</v>
      </c>
      <c r="G159" s="1" t="s">
        <v>90</v>
      </c>
      <c r="H159" s="1">
        <f t="shared" si="27"/>
        <v>0</v>
      </c>
      <c r="I159" s="1">
        <f t="shared" si="28"/>
        <v>0</v>
      </c>
      <c r="N159" s="1" t="s">
        <v>95</v>
      </c>
      <c r="O159" s="1">
        <v>1.44</v>
      </c>
      <c r="P159" s="1" t="s">
        <v>93</v>
      </c>
      <c r="Q159" s="1">
        <v>1.0900000000000001</v>
      </c>
      <c r="R159" s="1" t="s">
        <v>94</v>
      </c>
      <c r="S159" s="1">
        <v>0</v>
      </c>
      <c r="T159" s="1" t="s">
        <v>94</v>
      </c>
      <c r="U159" s="1">
        <v>0</v>
      </c>
      <c r="V159" s="1">
        <v>0.88</v>
      </c>
      <c r="W159" s="1">
        <v>0</v>
      </c>
      <c r="X159" s="1">
        <v>0</v>
      </c>
      <c r="Y159" s="89">
        <v>0</v>
      </c>
      <c r="AF159" s="18"/>
      <c r="AG159" s="1"/>
    </row>
    <row r="160" spans="1:33" x14ac:dyDescent="0.25">
      <c r="A160" s="88">
        <v>5</v>
      </c>
      <c r="B160" s="1">
        <v>15</v>
      </c>
      <c r="C160" s="1">
        <v>40.96</v>
      </c>
      <c r="D160" s="1">
        <v>3</v>
      </c>
      <c r="E160" s="1">
        <v>1</v>
      </c>
      <c r="F160" s="1">
        <v>0</v>
      </c>
      <c r="G160" s="1" t="s">
        <v>90</v>
      </c>
      <c r="H160" s="1">
        <f t="shared" si="27"/>
        <v>0</v>
      </c>
      <c r="I160" s="1">
        <f t="shared" si="28"/>
        <v>0</v>
      </c>
      <c r="N160" s="1" t="s">
        <v>93</v>
      </c>
      <c r="O160" s="1">
        <v>1.46</v>
      </c>
      <c r="P160" s="1" t="s">
        <v>92</v>
      </c>
      <c r="Q160" s="1">
        <v>0.93</v>
      </c>
      <c r="R160" s="1" t="s">
        <v>91</v>
      </c>
      <c r="S160" s="1">
        <v>0.67</v>
      </c>
      <c r="T160" s="1" t="s">
        <v>94</v>
      </c>
      <c r="U160" s="1">
        <v>0</v>
      </c>
      <c r="V160" s="1">
        <v>0</v>
      </c>
      <c r="W160" s="1">
        <v>0</v>
      </c>
      <c r="X160" s="1">
        <v>1.28</v>
      </c>
      <c r="Y160" s="89">
        <v>0</v>
      </c>
      <c r="AF160" s="18"/>
      <c r="AG160" s="1"/>
    </row>
    <row r="161" spans="1:33" x14ac:dyDescent="0.25">
      <c r="A161" s="88">
        <v>5</v>
      </c>
      <c r="B161" s="1">
        <v>16</v>
      </c>
      <c r="C161" s="1">
        <v>42.97</v>
      </c>
      <c r="D161" s="1">
        <v>2</v>
      </c>
      <c r="E161" s="1">
        <v>2</v>
      </c>
      <c r="F161" s="1">
        <v>0</v>
      </c>
      <c r="G161" s="1" t="s">
        <v>90</v>
      </c>
      <c r="H161" s="1">
        <f t="shared" si="27"/>
        <v>0</v>
      </c>
      <c r="I161" s="1">
        <f t="shared" si="28"/>
        <v>0</v>
      </c>
      <c r="N161" s="1" t="s">
        <v>92</v>
      </c>
      <c r="O161" s="1">
        <v>0.91</v>
      </c>
      <c r="P161" s="1" t="s">
        <v>95</v>
      </c>
      <c r="Q161" s="1">
        <v>2.12</v>
      </c>
      <c r="R161" s="1" t="s">
        <v>94</v>
      </c>
      <c r="S161" s="1">
        <v>0</v>
      </c>
      <c r="T161" s="1" t="s">
        <v>94</v>
      </c>
      <c r="U161" s="1">
        <v>0</v>
      </c>
      <c r="V161" s="1">
        <v>0</v>
      </c>
      <c r="W161" s="1">
        <v>0.9</v>
      </c>
      <c r="X161" s="1">
        <v>0</v>
      </c>
      <c r="Y161" s="89">
        <v>0</v>
      </c>
      <c r="AF161" s="18"/>
      <c r="AG161" s="1"/>
    </row>
    <row r="162" spans="1:33" x14ac:dyDescent="0.25">
      <c r="A162" s="88">
        <v>5</v>
      </c>
      <c r="B162" s="1">
        <v>17</v>
      </c>
      <c r="C162" s="1">
        <v>44.37</v>
      </c>
      <c r="D162" s="1">
        <v>2</v>
      </c>
      <c r="E162" s="1">
        <v>2</v>
      </c>
      <c r="F162" s="1">
        <v>1</v>
      </c>
      <c r="G162" s="1" t="s">
        <v>90</v>
      </c>
      <c r="H162" s="1">
        <f t="shared" si="27"/>
        <v>0</v>
      </c>
      <c r="I162" s="1">
        <f t="shared" si="28"/>
        <v>0</v>
      </c>
      <c r="N162" s="1" t="s">
        <v>93</v>
      </c>
      <c r="O162" s="1">
        <v>1.24</v>
      </c>
      <c r="P162" s="1" t="s">
        <v>96</v>
      </c>
      <c r="Q162" s="1">
        <v>2.16</v>
      </c>
      <c r="R162" s="1" t="s">
        <v>94</v>
      </c>
      <c r="S162" s="1">
        <v>0</v>
      </c>
      <c r="T162" s="1" t="s">
        <v>94</v>
      </c>
      <c r="U162" s="1">
        <v>0</v>
      </c>
      <c r="V162" s="1">
        <v>0</v>
      </c>
      <c r="W162" s="1">
        <v>0</v>
      </c>
      <c r="X162" s="1">
        <v>0</v>
      </c>
      <c r="Y162" s="89">
        <v>0</v>
      </c>
      <c r="AF162" s="18"/>
      <c r="AG162" s="1"/>
    </row>
    <row r="163" spans="1:33" x14ac:dyDescent="0.25">
      <c r="A163" s="88">
        <v>5</v>
      </c>
      <c r="B163" s="1">
        <v>18</v>
      </c>
      <c r="C163" s="1">
        <v>46.26</v>
      </c>
      <c r="D163" s="1">
        <v>2</v>
      </c>
      <c r="E163" s="1">
        <v>3</v>
      </c>
      <c r="F163" s="1">
        <v>0</v>
      </c>
      <c r="G163" s="1" t="s">
        <v>90</v>
      </c>
      <c r="H163" s="1">
        <f t="shared" si="27"/>
        <v>0</v>
      </c>
      <c r="I163" s="1">
        <f t="shared" si="28"/>
        <v>0</v>
      </c>
      <c r="N163" s="1" t="s">
        <v>96</v>
      </c>
      <c r="O163" s="1">
        <v>2.25</v>
      </c>
      <c r="P163" s="1" t="s">
        <v>95</v>
      </c>
      <c r="Q163" s="1">
        <v>1.53</v>
      </c>
      <c r="R163" s="1" t="s">
        <v>94</v>
      </c>
      <c r="S163" s="1">
        <v>0</v>
      </c>
      <c r="T163" s="1" t="s">
        <v>94</v>
      </c>
      <c r="U163" s="1">
        <v>0</v>
      </c>
      <c r="V163" s="1">
        <v>0</v>
      </c>
      <c r="W163" s="1">
        <v>1.1299999999999999</v>
      </c>
      <c r="X163" s="1">
        <v>0</v>
      </c>
      <c r="Y163" s="89">
        <v>0</v>
      </c>
      <c r="AF163" s="18"/>
      <c r="AG163" s="1"/>
    </row>
    <row r="164" spans="1:33" x14ac:dyDescent="0.25">
      <c r="A164" s="88">
        <v>5</v>
      </c>
      <c r="B164" s="1">
        <v>19</v>
      </c>
      <c r="C164" s="1">
        <v>55.3</v>
      </c>
      <c r="D164" s="1">
        <v>2</v>
      </c>
      <c r="E164" s="1">
        <v>0</v>
      </c>
      <c r="F164" s="1">
        <v>1</v>
      </c>
      <c r="G164" s="1" t="s">
        <v>90</v>
      </c>
      <c r="H164" s="1">
        <f t="shared" si="27"/>
        <v>0</v>
      </c>
      <c r="I164" s="1">
        <f t="shared" si="28"/>
        <v>0</v>
      </c>
      <c r="N164" s="1" t="s">
        <v>91</v>
      </c>
      <c r="O164" s="1">
        <v>0.81</v>
      </c>
      <c r="P164" s="1" t="s">
        <v>93</v>
      </c>
      <c r="Q164" s="1">
        <v>1.69</v>
      </c>
      <c r="R164" s="1" t="s">
        <v>94</v>
      </c>
      <c r="S164" s="1">
        <v>0</v>
      </c>
      <c r="T164" s="1" t="s">
        <v>94</v>
      </c>
      <c r="U164" s="1">
        <v>0</v>
      </c>
      <c r="V164" s="1">
        <v>0.79</v>
      </c>
      <c r="W164" s="1">
        <v>0</v>
      </c>
      <c r="X164" s="1">
        <v>0</v>
      </c>
      <c r="Y164" s="89">
        <v>0</v>
      </c>
      <c r="AF164" s="18"/>
      <c r="AG164" s="1"/>
    </row>
    <row r="165" spans="1:33" x14ac:dyDescent="0.25">
      <c r="A165" s="88">
        <v>5</v>
      </c>
      <c r="B165" s="1">
        <v>20</v>
      </c>
      <c r="C165" s="1">
        <v>61.03</v>
      </c>
      <c r="D165" s="1">
        <v>1</v>
      </c>
      <c r="E165" s="1">
        <v>0</v>
      </c>
      <c r="F165" s="1">
        <v>0</v>
      </c>
      <c r="G165" s="1" t="s">
        <v>90</v>
      </c>
      <c r="H165" s="1">
        <f t="shared" si="27"/>
        <v>0</v>
      </c>
      <c r="I165" s="1">
        <f t="shared" si="28"/>
        <v>0</v>
      </c>
      <c r="N165" s="1" t="s">
        <v>91</v>
      </c>
      <c r="O165" s="1">
        <v>0.57999999999999996</v>
      </c>
      <c r="P165" s="1" t="s">
        <v>94</v>
      </c>
      <c r="Q165" s="1">
        <v>0</v>
      </c>
      <c r="R165" s="1" t="s">
        <v>94</v>
      </c>
      <c r="S165" s="1">
        <v>0</v>
      </c>
      <c r="T165" s="1" t="s">
        <v>94</v>
      </c>
      <c r="U165" s="1">
        <v>0</v>
      </c>
      <c r="V165" s="1">
        <v>1.07</v>
      </c>
      <c r="W165" s="1">
        <v>0</v>
      </c>
      <c r="X165" s="1">
        <v>0</v>
      </c>
      <c r="Y165" s="89">
        <v>0</v>
      </c>
      <c r="AF165" s="18"/>
      <c r="AG165" s="1"/>
    </row>
    <row r="166" spans="1:33" x14ac:dyDescent="0.25">
      <c r="A166" s="88">
        <v>5</v>
      </c>
      <c r="B166" s="1">
        <v>21</v>
      </c>
      <c r="C166" s="1">
        <v>61.11</v>
      </c>
      <c r="D166" s="1">
        <v>1</v>
      </c>
      <c r="E166" s="1">
        <v>1</v>
      </c>
      <c r="F166" s="1">
        <v>0</v>
      </c>
      <c r="G166" s="1" t="s">
        <v>90</v>
      </c>
      <c r="H166" s="1">
        <f t="shared" si="27"/>
        <v>0</v>
      </c>
      <c r="I166" s="1">
        <f t="shared" si="28"/>
        <v>0</v>
      </c>
      <c r="N166" s="1" t="s">
        <v>91</v>
      </c>
      <c r="O166" s="1">
        <v>0.57999999999999996</v>
      </c>
      <c r="P166" s="1" t="s">
        <v>94</v>
      </c>
      <c r="Q166" s="1">
        <v>0</v>
      </c>
      <c r="R166" s="1" t="s">
        <v>94</v>
      </c>
      <c r="S166" s="1">
        <v>0</v>
      </c>
      <c r="T166" s="1" t="s">
        <v>94</v>
      </c>
      <c r="U166" s="1">
        <v>0</v>
      </c>
      <c r="V166" s="1">
        <v>0.96</v>
      </c>
      <c r="W166" s="1">
        <v>0</v>
      </c>
      <c r="X166" s="1">
        <v>0</v>
      </c>
      <c r="Y166" s="89">
        <v>0</v>
      </c>
      <c r="AF166" s="18"/>
      <c r="AG166" s="1"/>
    </row>
    <row r="167" spans="1:33" x14ac:dyDescent="0.25">
      <c r="A167" s="88">
        <v>5</v>
      </c>
      <c r="B167" s="1">
        <v>22</v>
      </c>
      <c r="C167" s="1">
        <v>67.680000000000007</v>
      </c>
      <c r="D167" s="1">
        <v>2</v>
      </c>
      <c r="E167" s="1">
        <v>0</v>
      </c>
      <c r="F167" s="1">
        <v>0</v>
      </c>
      <c r="G167" s="1" t="s">
        <v>90</v>
      </c>
      <c r="H167" s="1">
        <f t="shared" si="27"/>
        <v>0</v>
      </c>
      <c r="I167" s="1">
        <f t="shared" si="28"/>
        <v>0</v>
      </c>
      <c r="N167" s="1" t="s">
        <v>93</v>
      </c>
      <c r="O167" s="1">
        <v>1.02</v>
      </c>
      <c r="P167" s="1" t="s">
        <v>93</v>
      </c>
      <c r="Q167" s="1">
        <v>1.58</v>
      </c>
      <c r="R167" s="1" t="s">
        <v>94</v>
      </c>
      <c r="S167" s="1">
        <v>0</v>
      </c>
      <c r="T167" s="1" t="s">
        <v>94</v>
      </c>
      <c r="U167" s="1">
        <v>0</v>
      </c>
      <c r="V167" s="1">
        <v>0</v>
      </c>
      <c r="W167" s="1">
        <v>0</v>
      </c>
      <c r="X167" s="1">
        <v>0</v>
      </c>
      <c r="Y167" s="89">
        <v>0</v>
      </c>
      <c r="AF167" s="18"/>
      <c r="AG167" s="1"/>
    </row>
    <row r="168" spans="1:33" x14ac:dyDescent="0.25">
      <c r="A168" s="88">
        <v>5</v>
      </c>
      <c r="B168" s="1">
        <v>23</v>
      </c>
      <c r="C168" s="1">
        <v>70.09</v>
      </c>
      <c r="D168" s="1">
        <v>2</v>
      </c>
      <c r="E168" s="1">
        <v>1</v>
      </c>
      <c r="F168" s="1">
        <v>0</v>
      </c>
      <c r="G168" s="1" t="s">
        <v>90</v>
      </c>
      <c r="H168" s="1">
        <f t="shared" si="27"/>
        <v>0</v>
      </c>
      <c r="I168" s="1">
        <f t="shared" si="28"/>
        <v>0</v>
      </c>
      <c r="N168" s="1" t="s">
        <v>91</v>
      </c>
      <c r="O168" s="1">
        <v>0.94</v>
      </c>
      <c r="P168" s="1" t="s">
        <v>95</v>
      </c>
      <c r="Q168" s="1">
        <v>1.49</v>
      </c>
      <c r="R168" s="1" t="s">
        <v>94</v>
      </c>
      <c r="S168" s="1">
        <v>0</v>
      </c>
      <c r="T168" s="1" t="s">
        <v>94</v>
      </c>
      <c r="U168" s="1">
        <v>0</v>
      </c>
      <c r="V168" s="1">
        <v>0.85</v>
      </c>
      <c r="W168" s="1">
        <v>1.47</v>
      </c>
      <c r="X168" s="1">
        <v>0</v>
      </c>
      <c r="Y168" s="89">
        <v>0</v>
      </c>
      <c r="AF168" s="18"/>
      <c r="AG168" s="1"/>
    </row>
    <row r="169" spans="1:33" x14ac:dyDescent="0.25">
      <c r="A169" s="88">
        <v>5</v>
      </c>
      <c r="B169" s="1">
        <v>24</v>
      </c>
      <c r="C169" s="1">
        <v>83.29</v>
      </c>
      <c r="D169" s="1">
        <v>4</v>
      </c>
      <c r="E169" s="1">
        <v>0</v>
      </c>
      <c r="F169" s="1">
        <v>0</v>
      </c>
      <c r="G169" s="1" t="s">
        <v>90</v>
      </c>
      <c r="H169" s="1">
        <f t="shared" si="27"/>
        <v>0</v>
      </c>
      <c r="I169" s="1">
        <f t="shared" si="28"/>
        <v>0</v>
      </c>
      <c r="N169" s="1" t="s">
        <v>95</v>
      </c>
      <c r="O169" s="1">
        <v>2.15</v>
      </c>
      <c r="P169" s="1" t="s">
        <v>92</v>
      </c>
      <c r="Q169" s="1">
        <v>0.99</v>
      </c>
      <c r="R169" s="1" t="s">
        <v>92</v>
      </c>
      <c r="S169" s="1">
        <v>0.67</v>
      </c>
      <c r="T169" s="1" t="s">
        <v>95</v>
      </c>
      <c r="U169" s="1">
        <v>1.76</v>
      </c>
      <c r="V169" s="1">
        <v>1.01</v>
      </c>
      <c r="W169" s="1">
        <v>0</v>
      </c>
      <c r="X169" s="1">
        <v>0</v>
      </c>
      <c r="Y169" s="89">
        <v>1.33</v>
      </c>
      <c r="AF169" s="18"/>
      <c r="AG169" s="1"/>
    </row>
    <row r="170" spans="1:33" x14ac:dyDescent="0.25">
      <c r="A170" s="88">
        <v>5</v>
      </c>
      <c r="B170" s="1">
        <v>25</v>
      </c>
      <c r="C170" s="1">
        <v>85.600000000000009</v>
      </c>
      <c r="D170" s="1">
        <v>2</v>
      </c>
      <c r="E170" s="1">
        <v>3</v>
      </c>
      <c r="F170" s="1">
        <v>1</v>
      </c>
      <c r="G170" s="1" t="s">
        <v>90</v>
      </c>
      <c r="H170" s="1">
        <f t="shared" si="27"/>
        <v>0</v>
      </c>
      <c r="I170" s="1">
        <f t="shared" si="28"/>
        <v>0</v>
      </c>
      <c r="N170" s="1" t="s">
        <v>92</v>
      </c>
      <c r="O170" s="1">
        <v>0.66</v>
      </c>
      <c r="P170" s="1" t="s">
        <v>91</v>
      </c>
      <c r="Q170" s="1">
        <v>0.66</v>
      </c>
      <c r="R170" s="1" t="s">
        <v>94</v>
      </c>
      <c r="S170" s="1">
        <v>0</v>
      </c>
      <c r="T170" s="1" t="s">
        <v>94</v>
      </c>
      <c r="U170" s="1">
        <v>0</v>
      </c>
      <c r="V170" s="1">
        <v>0</v>
      </c>
      <c r="W170" s="1">
        <v>1.05</v>
      </c>
      <c r="X170" s="1">
        <v>0</v>
      </c>
      <c r="Y170" s="89">
        <v>0</v>
      </c>
      <c r="AF170" s="18"/>
      <c r="AG170" s="1"/>
    </row>
    <row r="171" spans="1:33" x14ac:dyDescent="0.25">
      <c r="A171" s="88">
        <v>5</v>
      </c>
      <c r="B171" s="1">
        <v>26</v>
      </c>
      <c r="C171" s="1">
        <v>89.51</v>
      </c>
      <c r="D171" s="1">
        <v>4</v>
      </c>
      <c r="E171" s="1">
        <v>2</v>
      </c>
      <c r="F171" s="1">
        <v>1</v>
      </c>
      <c r="G171" s="1" t="s">
        <v>90</v>
      </c>
      <c r="H171" s="1">
        <f t="shared" si="27"/>
        <v>0</v>
      </c>
      <c r="I171" s="1">
        <f t="shared" si="28"/>
        <v>0</v>
      </c>
      <c r="N171" s="1" t="s">
        <v>95</v>
      </c>
      <c r="O171" s="1">
        <v>2.04</v>
      </c>
      <c r="P171" s="1" t="s">
        <v>91</v>
      </c>
      <c r="Q171" s="1">
        <v>0.55000000000000004</v>
      </c>
      <c r="R171" s="1" t="s">
        <v>95</v>
      </c>
      <c r="S171" s="1">
        <v>1.6</v>
      </c>
      <c r="T171" s="1" t="s">
        <v>96</v>
      </c>
      <c r="U171" s="1">
        <v>0.95</v>
      </c>
      <c r="V171" s="1">
        <v>1.34</v>
      </c>
      <c r="W171" s="1">
        <v>0.98</v>
      </c>
      <c r="X171" s="1">
        <v>0.94</v>
      </c>
      <c r="Y171" s="89">
        <v>0</v>
      </c>
      <c r="AF171" s="18"/>
      <c r="AG171" s="1"/>
    </row>
    <row r="172" spans="1:33" x14ac:dyDescent="0.25">
      <c r="A172" s="88">
        <v>5</v>
      </c>
      <c r="B172" s="1">
        <v>27</v>
      </c>
      <c r="C172" s="1">
        <v>90.240000000000009</v>
      </c>
      <c r="D172" s="1">
        <v>2</v>
      </c>
      <c r="E172" s="1">
        <v>4</v>
      </c>
      <c r="F172" s="1">
        <v>1</v>
      </c>
      <c r="G172" s="1" t="s">
        <v>90</v>
      </c>
      <c r="H172" s="1">
        <f t="shared" si="27"/>
        <v>0</v>
      </c>
      <c r="I172" s="1">
        <f t="shared" si="28"/>
        <v>0</v>
      </c>
      <c r="N172" s="1" t="s">
        <v>93</v>
      </c>
      <c r="O172" s="1">
        <v>1</v>
      </c>
      <c r="P172" s="1" t="s">
        <v>95</v>
      </c>
      <c r="Q172" s="1">
        <v>1.92</v>
      </c>
      <c r="R172" s="1" t="s">
        <v>94</v>
      </c>
      <c r="S172" s="1">
        <v>0</v>
      </c>
      <c r="T172" s="1" t="s">
        <v>94</v>
      </c>
      <c r="U172" s="1">
        <v>0</v>
      </c>
      <c r="V172" s="1">
        <v>0</v>
      </c>
      <c r="W172" s="1">
        <v>1.28</v>
      </c>
      <c r="X172" s="1">
        <v>0</v>
      </c>
      <c r="Y172" s="89">
        <v>0</v>
      </c>
      <c r="AF172" s="18"/>
      <c r="AG172" s="1"/>
    </row>
    <row r="173" spans="1:33" x14ac:dyDescent="0.25">
      <c r="A173" s="88">
        <v>5</v>
      </c>
      <c r="B173" s="1">
        <v>28</v>
      </c>
      <c r="C173" s="1">
        <v>93.18</v>
      </c>
      <c r="D173" s="1">
        <v>2</v>
      </c>
      <c r="E173" s="1">
        <v>4</v>
      </c>
      <c r="F173" s="1">
        <v>2</v>
      </c>
      <c r="G173" s="1" t="s">
        <v>90</v>
      </c>
      <c r="H173" s="1">
        <f t="shared" si="27"/>
        <v>0</v>
      </c>
      <c r="I173" s="1">
        <f t="shared" ref="I173:I204" si="29">H173</f>
        <v>0</v>
      </c>
      <c r="N173" s="1" t="s">
        <v>95</v>
      </c>
      <c r="O173" s="1">
        <v>1.0900000000000001</v>
      </c>
      <c r="P173" s="1" t="s">
        <v>92</v>
      </c>
      <c r="Q173" s="1">
        <v>0.75</v>
      </c>
      <c r="R173" s="1" t="s">
        <v>94</v>
      </c>
      <c r="S173" s="1">
        <v>0</v>
      </c>
      <c r="T173" s="1" t="s">
        <v>94</v>
      </c>
      <c r="U173" s="1">
        <v>0</v>
      </c>
      <c r="V173" s="1">
        <v>1.36</v>
      </c>
      <c r="W173" s="1">
        <v>0</v>
      </c>
      <c r="X173" s="1">
        <v>0</v>
      </c>
      <c r="Y173" s="89">
        <v>0</v>
      </c>
      <c r="AF173" s="18"/>
      <c r="AG173" s="1"/>
    </row>
    <row r="174" spans="1:33" x14ac:dyDescent="0.25">
      <c r="A174" s="88">
        <v>5</v>
      </c>
      <c r="B174" s="1">
        <v>29</v>
      </c>
      <c r="C174" s="1">
        <v>101.09</v>
      </c>
      <c r="D174" s="1">
        <v>3</v>
      </c>
      <c r="E174" s="1">
        <v>0</v>
      </c>
      <c r="F174" s="1">
        <v>0</v>
      </c>
      <c r="G174" s="1" t="s">
        <v>90</v>
      </c>
      <c r="H174" s="1">
        <f t="shared" si="27"/>
        <v>0</v>
      </c>
      <c r="I174" s="1">
        <f t="shared" si="29"/>
        <v>0</v>
      </c>
      <c r="N174" s="1" t="s">
        <v>91</v>
      </c>
      <c r="O174" s="1">
        <v>0.51</v>
      </c>
      <c r="P174" s="1" t="s">
        <v>91</v>
      </c>
      <c r="Q174" s="1">
        <v>0.86</v>
      </c>
      <c r="R174" s="1" t="s">
        <v>96</v>
      </c>
      <c r="S174" s="1">
        <v>1.54</v>
      </c>
      <c r="T174" s="1" t="s">
        <v>94</v>
      </c>
      <c r="U174" s="1">
        <v>0</v>
      </c>
      <c r="V174" s="1">
        <v>1</v>
      </c>
      <c r="W174" s="1">
        <v>1.39</v>
      </c>
      <c r="X174" s="1">
        <v>0</v>
      </c>
      <c r="Y174" s="89">
        <v>0</v>
      </c>
      <c r="AF174" s="18"/>
      <c r="AG174" s="1"/>
    </row>
    <row r="175" spans="1:33" x14ac:dyDescent="0.25">
      <c r="A175" s="88">
        <v>5</v>
      </c>
      <c r="B175" s="1">
        <v>30</v>
      </c>
      <c r="C175" s="1">
        <v>105.42</v>
      </c>
      <c r="D175" s="1">
        <v>2</v>
      </c>
      <c r="E175" s="1">
        <v>0</v>
      </c>
      <c r="F175" s="1">
        <v>0</v>
      </c>
      <c r="G175" s="1" t="s">
        <v>90</v>
      </c>
      <c r="H175" s="1">
        <f t="shared" si="27"/>
        <v>0</v>
      </c>
      <c r="I175" s="1">
        <f t="shared" si="29"/>
        <v>0</v>
      </c>
      <c r="N175" s="1" t="s">
        <v>92</v>
      </c>
      <c r="O175" s="1">
        <v>0.96</v>
      </c>
      <c r="P175" s="1" t="s">
        <v>91</v>
      </c>
      <c r="Q175" s="1">
        <v>0.92</v>
      </c>
      <c r="R175" s="1" t="s">
        <v>94</v>
      </c>
      <c r="S175" s="1">
        <v>0</v>
      </c>
      <c r="T175" s="1" t="s">
        <v>94</v>
      </c>
      <c r="U175" s="1">
        <v>0</v>
      </c>
      <c r="V175" s="1">
        <v>0</v>
      </c>
      <c r="W175" s="1">
        <v>0.81</v>
      </c>
      <c r="X175" s="1">
        <v>0</v>
      </c>
      <c r="Y175" s="89">
        <v>0</v>
      </c>
      <c r="AF175" s="18"/>
      <c r="AG175" s="1"/>
    </row>
    <row r="176" spans="1:33" x14ac:dyDescent="0.25">
      <c r="A176" s="88">
        <v>5</v>
      </c>
      <c r="B176" s="1">
        <v>31</v>
      </c>
      <c r="C176" s="1">
        <v>114.33</v>
      </c>
      <c r="D176" s="1">
        <v>3</v>
      </c>
      <c r="E176" s="1">
        <v>0</v>
      </c>
      <c r="F176" s="1">
        <v>0</v>
      </c>
      <c r="G176" s="1" t="s">
        <v>90</v>
      </c>
      <c r="H176" s="1">
        <f t="shared" si="27"/>
        <v>0</v>
      </c>
      <c r="I176" s="1">
        <f t="shared" si="29"/>
        <v>0</v>
      </c>
      <c r="N176" s="1" t="s">
        <v>96</v>
      </c>
      <c r="O176" s="1">
        <v>1.61</v>
      </c>
      <c r="P176" s="1" t="s">
        <v>95</v>
      </c>
      <c r="Q176" s="1">
        <v>0.76</v>
      </c>
      <c r="R176" s="1" t="s">
        <v>96</v>
      </c>
      <c r="S176" s="1">
        <v>1.01</v>
      </c>
      <c r="T176" s="1" t="s">
        <v>94</v>
      </c>
      <c r="U176" s="1">
        <v>0</v>
      </c>
      <c r="V176" s="1">
        <v>0</v>
      </c>
      <c r="W176" s="1">
        <v>1.26</v>
      </c>
      <c r="X176" s="1">
        <v>0</v>
      </c>
      <c r="Y176" s="89">
        <v>0</v>
      </c>
      <c r="AF176" s="18"/>
      <c r="AG176" s="1"/>
    </row>
    <row r="177" spans="1:33" x14ac:dyDescent="0.25">
      <c r="A177" s="88">
        <v>5</v>
      </c>
      <c r="B177" s="1">
        <v>32</v>
      </c>
      <c r="C177" s="1">
        <v>115.51</v>
      </c>
      <c r="D177" s="1">
        <v>4</v>
      </c>
      <c r="E177" s="1">
        <v>3</v>
      </c>
      <c r="F177" s="1">
        <v>0</v>
      </c>
      <c r="G177" s="1" t="s">
        <v>90</v>
      </c>
      <c r="H177" s="1">
        <f t="shared" si="27"/>
        <v>0</v>
      </c>
      <c r="I177" s="1">
        <f t="shared" si="29"/>
        <v>0</v>
      </c>
      <c r="N177" s="1" t="s">
        <v>96</v>
      </c>
      <c r="O177" s="1">
        <v>1.18</v>
      </c>
      <c r="P177" s="1" t="s">
        <v>91</v>
      </c>
      <c r="Q177" s="1">
        <v>0.55000000000000004</v>
      </c>
      <c r="R177" s="1" t="s">
        <v>91</v>
      </c>
      <c r="S177" s="1">
        <v>0.52</v>
      </c>
      <c r="T177" s="1" t="s">
        <v>92</v>
      </c>
      <c r="U177" s="1">
        <v>0.75</v>
      </c>
      <c r="V177" s="1">
        <v>0</v>
      </c>
      <c r="W177" s="1">
        <v>1.46</v>
      </c>
      <c r="X177" s="1">
        <v>1.02</v>
      </c>
      <c r="Y177" s="89">
        <v>0</v>
      </c>
      <c r="AF177" s="18"/>
      <c r="AG177" s="1"/>
    </row>
    <row r="178" spans="1:33" x14ac:dyDescent="0.25">
      <c r="A178" s="88">
        <v>5</v>
      </c>
      <c r="B178" s="1">
        <v>33</v>
      </c>
      <c r="C178" s="1">
        <v>126.57000000000001</v>
      </c>
      <c r="D178" s="1">
        <v>3</v>
      </c>
      <c r="E178" s="1">
        <v>0</v>
      </c>
      <c r="F178" s="1">
        <v>0</v>
      </c>
      <c r="G178" s="1" t="s">
        <v>90</v>
      </c>
      <c r="H178" s="1">
        <f t="shared" si="27"/>
        <v>0</v>
      </c>
      <c r="I178" s="1">
        <f t="shared" si="29"/>
        <v>0</v>
      </c>
      <c r="N178" s="1" t="s">
        <v>93</v>
      </c>
      <c r="O178" s="1">
        <v>1.04</v>
      </c>
      <c r="P178" s="1" t="s">
        <v>95</v>
      </c>
      <c r="Q178" s="1">
        <v>0.78</v>
      </c>
      <c r="R178" s="1" t="s">
        <v>95</v>
      </c>
      <c r="S178" s="1">
        <v>0.95</v>
      </c>
      <c r="T178" s="1" t="s">
        <v>94</v>
      </c>
      <c r="U178" s="1">
        <v>0</v>
      </c>
      <c r="V178" s="1">
        <v>0</v>
      </c>
      <c r="W178" s="1">
        <v>1.44</v>
      </c>
      <c r="X178" s="1">
        <v>0.9</v>
      </c>
      <c r="Y178" s="89">
        <v>0</v>
      </c>
      <c r="AF178" s="18"/>
      <c r="AG178" s="1"/>
    </row>
    <row r="179" spans="1:33" x14ac:dyDescent="0.25">
      <c r="A179" s="88">
        <v>5</v>
      </c>
      <c r="B179" s="1">
        <v>34</v>
      </c>
      <c r="C179" s="1">
        <v>129.20000000000002</v>
      </c>
      <c r="D179" s="1">
        <v>1</v>
      </c>
      <c r="E179" s="1">
        <v>1</v>
      </c>
      <c r="F179" s="1">
        <v>1</v>
      </c>
      <c r="G179" s="1" t="s">
        <v>90</v>
      </c>
      <c r="H179" s="1">
        <f t="shared" si="27"/>
        <v>0</v>
      </c>
      <c r="I179" s="1">
        <f t="shared" si="29"/>
        <v>0</v>
      </c>
      <c r="N179" s="1" t="s">
        <v>95</v>
      </c>
      <c r="O179" s="1">
        <v>1.32</v>
      </c>
      <c r="P179" s="1" t="s">
        <v>94</v>
      </c>
      <c r="Q179" s="1">
        <v>0</v>
      </c>
      <c r="R179" s="1" t="s">
        <v>94</v>
      </c>
      <c r="S179" s="1">
        <v>0</v>
      </c>
      <c r="T179" s="1" t="s">
        <v>94</v>
      </c>
      <c r="U179" s="1">
        <v>0</v>
      </c>
      <c r="V179" s="1">
        <v>1.49</v>
      </c>
      <c r="W179" s="1">
        <v>0</v>
      </c>
      <c r="X179" s="1">
        <v>0</v>
      </c>
      <c r="Y179" s="89">
        <v>0</v>
      </c>
      <c r="AF179" s="18"/>
      <c r="AG179" s="1"/>
    </row>
    <row r="180" spans="1:33" x14ac:dyDescent="0.25">
      <c r="A180" s="88">
        <v>5</v>
      </c>
      <c r="B180" s="1">
        <v>35</v>
      </c>
      <c r="C180" s="1">
        <v>130.39000000000001</v>
      </c>
      <c r="D180" s="1">
        <v>1</v>
      </c>
      <c r="E180" s="1">
        <v>1</v>
      </c>
      <c r="F180" s="1">
        <v>1</v>
      </c>
      <c r="G180" s="1" t="s">
        <v>90</v>
      </c>
      <c r="H180" s="1">
        <f t="shared" si="27"/>
        <v>0</v>
      </c>
      <c r="I180" s="1">
        <f t="shared" si="29"/>
        <v>0</v>
      </c>
      <c r="N180" s="1" t="s">
        <v>92</v>
      </c>
      <c r="O180" s="1">
        <v>0.89</v>
      </c>
      <c r="P180" s="1" t="s">
        <v>94</v>
      </c>
      <c r="Q180" s="1">
        <v>0</v>
      </c>
      <c r="R180" s="1" t="s">
        <v>94</v>
      </c>
      <c r="S180" s="1">
        <v>0</v>
      </c>
      <c r="T180" s="1" t="s">
        <v>94</v>
      </c>
      <c r="U180" s="1">
        <v>0</v>
      </c>
      <c r="V180" s="1">
        <v>0</v>
      </c>
      <c r="W180" s="1">
        <v>0</v>
      </c>
      <c r="X180" s="1">
        <v>0</v>
      </c>
      <c r="Y180" s="89">
        <v>0</v>
      </c>
      <c r="AF180" s="18"/>
      <c r="AG180" s="1"/>
    </row>
    <row r="181" spans="1:33" x14ac:dyDescent="0.25">
      <c r="A181" s="88">
        <v>5</v>
      </c>
      <c r="B181" s="1">
        <v>36</v>
      </c>
      <c r="C181" s="1">
        <v>131.26000000000002</v>
      </c>
      <c r="D181" s="1">
        <v>3</v>
      </c>
      <c r="E181" s="1">
        <v>1</v>
      </c>
      <c r="F181" s="1">
        <v>1</v>
      </c>
      <c r="G181" s="1" t="s">
        <v>90</v>
      </c>
      <c r="H181" s="1">
        <f t="shared" si="27"/>
        <v>0</v>
      </c>
      <c r="I181" s="1">
        <f t="shared" si="29"/>
        <v>0</v>
      </c>
      <c r="N181" s="1" t="s">
        <v>92</v>
      </c>
      <c r="O181" s="1">
        <v>0.86</v>
      </c>
      <c r="P181" s="1" t="s">
        <v>95</v>
      </c>
      <c r="Q181" s="1">
        <v>1.5</v>
      </c>
      <c r="R181" s="1" t="s">
        <v>91</v>
      </c>
      <c r="S181" s="1">
        <v>0.79</v>
      </c>
      <c r="T181" s="1" t="s">
        <v>94</v>
      </c>
      <c r="U181" s="1">
        <v>0</v>
      </c>
      <c r="V181" s="1">
        <v>0</v>
      </c>
      <c r="W181" s="1">
        <v>1.31</v>
      </c>
      <c r="X181" s="1">
        <v>0.92</v>
      </c>
      <c r="Y181" s="89">
        <v>0</v>
      </c>
      <c r="AF181" s="18"/>
      <c r="AG181" s="1"/>
    </row>
    <row r="182" spans="1:33" x14ac:dyDescent="0.25">
      <c r="A182" s="88">
        <v>5</v>
      </c>
      <c r="B182" s="1">
        <v>37</v>
      </c>
      <c r="C182" s="1">
        <v>132.05000000000001</v>
      </c>
      <c r="D182" s="1">
        <v>1</v>
      </c>
      <c r="E182" s="1">
        <v>3</v>
      </c>
      <c r="F182" s="1">
        <v>1</v>
      </c>
      <c r="G182" s="1" t="s">
        <v>90</v>
      </c>
      <c r="H182" s="1">
        <f t="shared" si="27"/>
        <v>0</v>
      </c>
      <c r="I182" s="1">
        <f t="shared" si="29"/>
        <v>0</v>
      </c>
      <c r="N182" s="1" t="s">
        <v>93</v>
      </c>
      <c r="O182" s="1">
        <v>1.56</v>
      </c>
      <c r="P182" s="1" t="s">
        <v>94</v>
      </c>
      <c r="Q182" s="1">
        <v>0</v>
      </c>
      <c r="R182" s="1" t="s">
        <v>94</v>
      </c>
      <c r="S182" s="1">
        <v>0</v>
      </c>
      <c r="T182" s="1" t="s">
        <v>94</v>
      </c>
      <c r="U182" s="1">
        <v>0</v>
      </c>
      <c r="V182" s="1">
        <v>0</v>
      </c>
      <c r="W182" s="1">
        <v>0</v>
      </c>
      <c r="X182" s="1">
        <v>0</v>
      </c>
      <c r="Y182" s="89">
        <v>0</v>
      </c>
      <c r="AF182" s="18"/>
      <c r="AG182" s="1"/>
    </row>
    <row r="183" spans="1:33" x14ac:dyDescent="0.25">
      <c r="A183" s="88">
        <v>5</v>
      </c>
      <c r="B183" s="1">
        <v>38</v>
      </c>
      <c r="C183" s="1">
        <v>132.52000000000001</v>
      </c>
      <c r="D183" s="1">
        <v>3</v>
      </c>
      <c r="E183" s="1">
        <v>3</v>
      </c>
      <c r="F183" s="1">
        <v>0</v>
      </c>
      <c r="G183" s="1" t="s">
        <v>90</v>
      </c>
      <c r="H183" s="1">
        <f t="shared" si="27"/>
        <v>0</v>
      </c>
      <c r="I183" s="1">
        <f t="shared" si="29"/>
        <v>0</v>
      </c>
      <c r="N183" s="1" t="s">
        <v>91</v>
      </c>
      <c r="O183" s="1">
        <v>0.56000000000000005</v>
      </c>
      <c r="P183" s="1" t="s">
        <v>95</v>
      </c>
      <c r="Q183" s="1">
        <v>1.96</v>
      </c>
      <c r="R183" s="1" t="s">
        <v>92</v>
      </c>
      <c r="S183" s="1">
        <v>0.73</v>
      </c>
      <c r="T183" s="1" t="s">
        <v>94</v>
      </c>
      <c r="U183" s="1">
        <v>0</v>
      </c>
      <c r="V183" s="1">
        <v>0.84</v>
      </c>
      <c r="W183" s="1">
        <v>0.77</v>
      </c>
      <c r="X183" s="1">
        <v>0</v>
      </c>
      <c r="Y183" s="89">
        <v>0</v>
      </c>
      <c r="AF183" s="18"/>
      <c r="AG183" s="1"/>
    </row>
    <row r="184" spans="1:33" x14ac:dyDescent="0.25">
      <c r="A184" s="88">
        <v>5</v>
      </c>
      <c r="B184" s="1">
        <v>39</v>
      </c>
      <c r="C184" s="1">
        <v>136.05000000000001</v>
      </c>
      <c r="D184" s="1">
        <v>4</v>
      </c>
      <c r="E184" s="1">
        <v>4</v>
      </c>
      <c r="F184" s="1">
        <v>1</v>
      </c>
      <c r="G184" s="1" t="s">
        <v>90</v>
      </c>
      <c r="H184" s="1">
        <f t="shared" si="27"/>
        <v>0</v>
      </c>
      <c r="I184" s="1">
        <f t="shared" si="29"/>
        <v>0</v>
      </c>
      <c r="N184" s="1" t="s">
        <v>95</v>
      </c>
      <c r="O184" s="1">
        <v>1.03</v>
      </c>
      <c r="P184" s="1" t="s">
        <v>93</v>
      </c>
      <c r="Q184" s="1">
        <v>1.8</v>
      </c>
      <c r="R184" s="1" t="s">
        <v>91</v>
      </c>
      <c r="S184" s="1">
        <v>0.8</v>
      </c>
      <c r="T184" s="1" t="s">
        <v>96</v>
      </c>
      <c r="U184" s="1">
        <v>1.62</v>
      </c>
      <c r="V184" s="1">
        <v>0.79</v>
      </c>
      <c r="W184" s="1">
        <v>0</v>
      </c>
      <c r="X184" s="1">
        <v>0.77</v>
      </c>
      <c r="Y184" s="89">
        <v>0</v>
      </c>
      <c r="AF184" s="18"/>
      <c r="AG184" s="1"/>
    </row>
    <row r="185" spans="1:33" x14ac:dyDescent="0.25">
      <c r="A185" s="88">
        <v>5</v>
      </c>
      <c r="B185" s="1">
        <v>40</v>
      </c>
      <c r="C185" s="1">
        <v>136.63000000000002</v>
      </c>
      <c r="D185" s="1">
        <v>2</v>
      </c>
      <c r="E185" s="1">
        <v>7</v>
      </c>
      <c r="F185" s="1">
        <v>0</v>
      </c>
      <c r="G185" s="1" t="s">
        <v>98</v>
      </c>
      <c r="H185" s="1">
        <f t="shared" si="27"/>
        <v>1</v>
      </c>
      <c r="I185" s="1">
        <f t="shared" si="29"/>
        <v>1</v>
      </c>
      <c r="N185" s="1" t="s">
        <v>94</v>
      </c>
      <c r="O185" s="1">
        <v>0</v>
      </c>
      <c r="P185" s="1" t="s">
        <v>94</v>
      </c>
      <c r="Q185" s="1">
        <v>0</v>
      </c>
      <c r="R185" s="1" t="s">
        <v>94</v>
      </c>
      <c r="S185" s="1">
        <v>0</v>
      </c>
      <c r="T185" s="1" t="s">
        <v>94</v>
      </c>
      <c r="U185" s="1">
        <v>0</v>
      </c>
      <c r="V185" s="1">
        <v>0</v>
      </c>
      <c r="W185" s="1">
        <v>0</v>
      </c>
      <c r="X185" s="1">
        <v>0</v>
      </c>
      <c r="Y185" s="89">
        <v>0</v>
      </c>
      <c r="AF185" s="18"/>
      <c r="AG185" s="1"/>
    </row>
    <row r="186" spans="1:33" x14ac:dyDescent="0.25">
      <c r="A186" s="88">
        <v>5</v>
      </c>
      <c r="B186" s="1">
        <v>41</v>
      </c>
      <c r="C186" s="1">
        <v>141.77000000000001</v>
      </c>
      <c r="D186" s="1">
        <v>1</v>
      </c>
      <c r="E186" s="1">
        <v>3</v>
      </c>
      <c r="F186" s="1">
        <v>0</v>
      </c>
      <c r="G186" s="1" t="s">
        <v>90</v>
      </c>
      <c r="H186" s="1">
        <f t="shared" si="27"/>
        <v>0</v>
      </c>
      <c r="I186" s="1">
        <f t="shared" si="29"/>
        <v>0</v>
      </c>
      <c r="N186" s="1" t="s">
        <v>96</v>
      </c>
      <c r="O186" s="1">
        <v>2.34</v>
      </c>
      <c r="P186" s="1" t="s">
        <v>94</v>
      </c>
      <c r="Q186" s="1">
        <v>0</v>
      </c>
      <c r="R186" s="1" t="s">
        <v>94</v>
      </c>
      <c r="S186" s="1">
        <v>0</v>
      </c>
      <c r="T186" s="1" t="s">
        <v>94</v>
      </c>
      <c r="U186" s="1">
        <v>0</v>
      </c>
      <c r="V186" s="1">
        <v>0</v>
      </c>
      <c r="W186" s="1">
        <v>0</v>
      </c>
      <c r="X186" s="1">
        <v>0</v>
      </c>
      <c r="Y186" s="89">
        <v>0</v>
      </c>
      <c r="AF186" s="18"/>
      <c r="AG186" s="1"/>
    </row>
    <row r="187" spans="1:33" x14ac:dyDescent="0.25">
      <c r="A187" s="88">
        <v>5</v>
      </c>
      <c r="B187" s="1">
        <v>42</v>
      </c>
      <c r="C187" s="1">
        <v>145.49</v>
      </c>
      <c r="D187" s="1">
        <v>2</v>
      </c>
      <c r="E187" s="1">
        <v>1</v>
      </c>
      <c r="F187" s="1">
        <v>0</v>
      </c>
      <c r="G187" s="1" t="s">
        <v>90</v>
      </c>
      <c r="H187" s="1">
        <f t="shared" si="27"/>
        <v>0</v>
      </c>
      <c r="I187" s="1">
        <f t="shared" si="29"/>
        <v>0</v>
      </c>
      <c r="N187" s="1" t="s">
        <v>92</v>
      </c>
      <c r="O187" s="1">
        <v>0.87</v>
      </c>
      <c r="P187" s="1" t="s">
        <v>91</v>
      </c>
      <c r="Q187" s="1">
        <v>0.62</v>
      </c>
      <c r="R187" s="1" t="s">
        <v>94</v>
      </c>
      <c r="S187" s="1">
        <v>0</v>
      </c>
      <c r="T187" s="1" t="s">
        <v>94</v>
      </c>
      <c r="U187" s="1">
        <v>0</v>
      </c>
      <c r="V187" s="1">
        <v>0</v>
      </c>
      <c r="W187" s="1">
        <v>1.37</v>
      </c>
      <c r="X187" s="1">
        <v>0</v>
      </c>
      <c r="Y187" s="89">
        <v>0</v>
      </c>
      <c r="AF187" s="18"/>
      <c r="AG187" s="1"/>
    </row>
    <row r="188" spans="1:33" x14ac:dyDescent="0.25">
      <c r="A188" s="88">
        <v>5</v>
      </c>
      <c r="B188" s="1">
        <v>43</v>
      </c>
      <c r="C188" s="1">
        <v>146.20000000000002</v>
      </c>
      <c r="D188" s="1">
        <v>2</v>
      </c>
      <c r="E188" s="1">
        <v>3</v>
      </c>
      <c r="F188" s="1">
        <v>0</v>
      </c>
      <c r="G188" s="1" t="s">
        <v>90</v>
      </c>
      <c r="H188" s="1">
        <f t="shared" si="27"/>
        <v>0</v>
      </c>
      <c r="I188" s="1">
        <f t="shared" si="29"/>
        <v>0</v>
      </c>
      <c r="J188" s="1">
        <f>SUM(H146:H188)</f>
        <v>1</v>
      </c>
      <c r="K188" s="1">
        <f>_xlfn.STDEV.S(E146:E189)</f>
        <v>1.5171674397274459</v>
      </c>
      <c r="L188" s="1">
        <f>_xlfn.STDEV.S(F146:F189)</f>
        <v>0.53225754785778812</v>
      </c>
      <c r="N188" s="1" t="s">
        <v>93</v>
      </c>
      <c r="O188" s="1">
        <v>1.51</v>
      </c>
      <c r="P188" s="1" t="s">
        <v>91</v>
      </c>
      <c r="Q188" s="1">
        <v>0.55000000000000004</v>
      </c>
      <c r="R188" s="1" t="s">
        <v>94</v>
      </c>
      <c r="S188" s="1">
        <v>0</v>
      </c>
      <c r="T188" s="1" t="s">
        <v>94</v>
      </c>
      <c r="U188" s="1">
        <v>0</v>
      </c>
      <c r="V188" s="1">
        <v>0</v>
      </c>
      <c r="W188" s="1">
        <v>0.81</v>
      </c>
      <c r="X188" s="1">
        <v>0</v>
      </c>
      <c r="Y188" s="89">
        <v>0</v>
      </c>
      <c r="AF188" s="18"/>
      <c r="AG188" s="1"/>
    </row>
    <row r="189" spans="1:33" s="125" customFormat="1" x14ac:dyDescent="0.25">
      <c r="A189" s="124">
        <v>5</v>
      </c>
      <c r="B189" s="125">
        <v>44</v>
      </c>
      <c r="C189" s="125">
        <v>149.92000000000002</v>
      </c>
      <c r="D189" s="125">
        <v>2</v>
      </c>
      <c r="E189" s="125">
        <v>2</v>
      </c>
      <c r="F189" s="125">
        <v>1</v>
      </c>
      <c r="G189" s="125" t="s">
        <v>90</v>
      </c>
      <c r="H189" s="125">
        <f t="shared" si="27"/>
        <v>0</v>
      </c>
      <c r="I189" s="125">
        <f t="shared" si="29"/>
        <v>0</v>
      </c>
      <c r="J189" s="125">
        <f>_xlfn.STDEV.S(I146:I189)</f>
        <v>0.15075567228888181</v>
      </c>
      <c r="K189" s="125">
        <f>MAX(E146:E189)</f>
        <v>7</v>
      </c>
      <c r="L189" s="125">
        <f>MAX(F146:F189)</f>
        <v>2</v>
      </c>
      <c r="N189" s="125" t="s">
        <v>96</v>
      </c>
      <c r="O189" s="125">
        <v>1.79</v>
      </c>
      <c r="P189" s="125" t="s">
        <v>91</v>
      </c>
      <c r="Q189" s="125">
        <v>0.92</v>
      </c>
      <c r="R189" s="125" t="s">
        <v>94</v>
      </c>
      <c r="S189" s="125">
        <v>0</v>
      </c>
      <c r="T189" s="125" t="s">
        <v>94</v>
      </c>
      <c r="U189" s="125">
        <v>0</v>
      </c>
      <c r="V189" s="125">
        <v>0</v>
      </c>
      <c r="W189" s="125">
        <v>0.9</v>
      </c>
      <c r="X189" s="125">
        <v>0</v>
      </c>
      <c r="Y189" s="126">
        <v>0</v>
      </c>
      <c r="AF189" s="129"/>
    </row>
    <row r="190" spans="1:33" x14ac:dyDescent="0.25">
      <c r="A190" s="88">
        <v>6</v>
      </c>
      <c r="B190" s="1">
        <v>1</v>
      </c>
      <c r="C190" s="1">
        <v>0</v>
      </c>
      <c r="D190" s="1">
        <v>2</v>
      </c>
      <c r="E190" s="1">
        <v>0</v>
      </c>
      <c r="F190" s="1">
        <v>0</v>
      </c>
      <c r="G190" s="1" t="s">
        <v>90</v>
      </c>
      <c r="H190" s="1">
        <f t="shared" si="27"/>
        <v>0</v>
      </c>
      <c r="I190" s="1">
        <f t="shared" si="29"/>
        <v>0</v>
      </c>
      <c r="N190" s="1" t="s">
        <v>95</v>
      </c>
      <c r="O190" s="1">
        <v>2.16</v>
      </c>
      <c r="P190" s="1" t="s">
        <v>93</v>
      </c>
      <c r="Q190" s="1">
        <v>1.62</v>
      </c>
      <c r="R190" s="1" t="s">
        <v>94</v>
      </c>
      <c r="S190" s="1">
        <v>0</v>
      </c>
      <c r="T190" s="1" t="s">
        <v>94</v>
      </c>
      <c r="U190" s="1">
        <v>0</v>
      </c>
      <c r="V190" s="1">
        <v>1.1000000000000001</v>
      </c>
      <c r="W190" s="1">
        <v>0</v>
      </c>
      <c r="X190" s="1">
        <v>0</v>
      </c>
      <c r="Y190" s="89">
        <v>0</v>
      </c>
      <c r="AF190" s="18"/>
      <c r="AG190" s="1"/>
    </row>
    <row r="191" spans="1:33" x14ac:dyDescent="0.25">
      <c r="A191" s="88">
        <v>6</v>
      </c>
      <c r="B191" s="1">
        <v>2</v>
      </c>
      <c r="C191" s="1">
        <v>6.27</v>
      </c>
      <c r="D191" s="1">
        <v>3</v>
      </c>
      <c r="E191" s="1">
        <v>0</v>
      </c>
      <c r="F191" s="1">
        <v>0</v>
      </c>
      <c r="G191" s="1" t="s">
        <v>90</v>
      </c>
      <c r="H191" s="1">
        <f t="shared" si="27"/>
        <v>0</v>
      </c>
      <c r="I191" s="1">
        <f t="shared" si="29"/>
        <v>0</v>
      </c>
      <c r="N191" s="1" t="s">
        <v>95</v>
      </c>
      <c r="O191" s="1">
        <v>2.14</v>
      </c>
      <c r="P191" s="1" t="s">
        <v>96</v>
      </c>
      <c r="Q191" s="1">
        <v>1.72</v>
      </c>
      <c r="R191" s="1" t="s">
        <v>96</v>
      </c>
      <c r="S191" s="1">
        <v>1.43</v>
      </c>
      <c r="T191" s="1" t="s">
        <v>94</v>
      </c>
      <c r="U191" s="1">
        <v>0</v>
      </c>
      <c r="V191" s="1">
        <v>1.21</v>
      </c>
      <c r="W191" s="1">
        <v>0</v>
      </c>
      <c r="X191" s="1">
        <v>0</v>
      </c>
      <c r="Y191" s="89">
        <v>0</v>
      </c>
      <c r="AF191" s="18"/>
      <c r="AG191" s="1"/>
    </row>
    <row r="192" spans="1:33" x14ac:dyDescent="0.25">
      <c r="A192" s="88">
        <v>6</v>
      </c>
      <c r="B192" s="1">
        <v>3</v>
      </c>
      <c r="C192" s="1">
        <v>10.7</v>
      </c>
      <c r="D192" s="1">
        <v>2</v>
      </c>
      <c r="E192" s="1">
        <v>1</v>
      </c>
      <c r="F192" s="1">
        <v>0</v>
      </c>
      <c r="G192" s="1" t="s">
        <v>90</v>
      </c>
      <c r="H192" s="1">
        <f t="shared" si="27"/>
        <v>0</v>
      </c>
      <c r="I192" s="1">
        <f t="shared" si="29"/>
        <v>0</v>
      </c>
      <c r="N192" s="1" t="s">
        <v>93</v>
      </c>
      <c r="O192" s="1">
        <v>0.75</v>
      </c>
      <c r="P192" s="1" t="s">
        <v>96</v>
      </c>
      <c r="Q192" s="1">
        <v>0.98</v>
      </c>
      <c r="R192" s="1" t="s">
        <v>94</v>
      </c>
      <c r="S192" s="1">
        <v>0</v>
      </c>
      <c r="T192" s="1" t="s">
        <v>94</v>
      </c>
      <c r="U192" s="1">
        <v>0</v>
      </c>
      <c r="V192" s="1">
        <v>0</v>
      </c>
      <c r="W192" s="1">
        <v>0</v>
      </c>
      <c r="X192" s="1">
        <v>0</v>
      </c>
      <c r="Y192" s="89">
        <v>0</v>
      </c>
      <c r="AF192" s="18"/>
      <c r="AG192" s="1"/>
    </row>
    <row r="193" spans="1:33" x14ac:dyDescent="0.25">
      <c r="A193" s="88">
        <v>6</v>
      </c>
      <c r="B193" s="1">
        <v>4</v>
      </c>
      <c r="C193" s="1">
        <v>12.309999999999999</v>
      </c>
      <c r="D193" s="1">
        <v>3</v>
      </c>
      <c r="E193" s="1">
        <v>2</v>
      </c>
      <c r="F193" s="1">
        <v>0</v>
      </c>
      <c r="G193" s="1" t="s">
        <v>90</v>
      </c>
      <c r="H193" s="1">
        <f t="shared" si="27"/>
        <v>0</v>
      </c>
      <c r="I193" s="1">
        <f t="shared" si="29"/>
        <v>0</v>
      </c>
      <c r="N193" s="1" t="s">
        <v>91</v>
      </c>
      <c r="O193" s="1">
        <v>0.7</v>
      </c>
      <c r="P193" s="1" t="s">
        <v>91</v>
      </c>
      <c r="Q193" s="1">
        <v>0.6</v>
      </c>
      <c r="R193" s="1" t="s">
        <v>93</v>
      </c>
      <c r="S193" s="1">
        <v>0.84</v>
      </c>
      <c r="T193" s="1" t="s">
        <v>94</v>
      </c>
      <c r="U193" s="1">
        <v>0</v>
      </c>
      <c r="V193" s="1">
        <v>1.47</v>
      </c>
      <c r="W193" s="1">
        <v>0.75</v>
      </c>
      <c r="X193" s="1">
        <v>0</v>
      </c>
      <c r="Y193" s="89">
        <v>0</v>
      </c>
      <c r="AF193" s="18"/>
      <c r="AG193" s="1"/>
    </row>
    <row r="194" spans="1:33" x14ac:dyDescent="0.25">
      <c r="A194" s="88">
        <v>6</v>
      </c>
      <c r="B194" s="1">
        <v>5</v>
      </c>
      <c r="C194" s="1">
        <v>12.879999999999999</v>
      </c>
      <c r="D194" s="1">
        <v>3</v>
      </c>
      <c r="E194" s="1">
        <v>4</v>
      </c>
      <c r="F194" s="1">
        <v>0</v>
      </c>
      <c r="G194" s="1" t="s">
        <v>90</v>
      </c>
      <c r="H194" s="1">
        <f t="shared" si="27"/>
        <v>0</v>
      </c>
      <c r="I194" s="1">
        <f t="shared" si="29"/>
        <v>0</v>
      </c>
      <c r="N194" s="1" t="s">
        <v>91</v>
      </c>
      <c r="O194" s="1">
        <v>0.97</v>
      </c>
      <c r="P194" s="1" t="s">
        <v>92</v>
      </c>
      <c r="Q194" s="1">
        <v>0.95</v>
      </c>
      <c r="R194" s="1" t="s">
        <v>96</v>
      </c>
      <c r="S194" s="1">
        <v>1.37</v>
      </c>
      <c r="T194" s="1" t="s">
        <v>94</v>
      </c>
      <c r="U194" s="1">
        <v>0</v>
      </c>
      <c r="V194" s="1">
        <v>0.88</v>
      </c>
      <c r="W194" s="1">
        <v>0</v>
      </c>
      <c r="X194" s="1">
        <v>0</v>
      </c>
      <c r="Y194" s="89">
        <v>0</v>
      </c>
      <c r="AF194" s="18"/>
      <c r="AG194" s="1"/>
    </row>
    <row r="195" spans="1:33" x14ac:dyDescent="0.25">
      <c r="A195" s="88">
        <v>6</v>
      </c>
      <c r="B195" s="1">
        <v>6</v>
      </c>
      <c r="C195" s="1">
        <v>15.94</v>
      </c>
      <c r="D195" s="1">
        <v>2</v>
      </c>
      <c r="E195" s="1">
        <v>3</v>
      </c>
      <c r="F195" s="1">
        <v>1</v>
      </c>
      <c r="G195" s="1" t="s">
        <v>90</v>
      </c>
      <c r="H195" s="1">
        <f t="shared" si="27"/>
        <v>0</v>
      </c>
      <c r="I195" s="1">
        <f t="shared" si="29"/>
        <v>0</v>
      </c>
      <c r="N195" s="1" t="s">
        <v>95</v>
      </c>
      <c r="O195" s="1">
        <v>2.4700000000000002</v>
      </c>
      <c r="P195" s="1" t="s">
        <v>92</v>
      </c>
      <c r="Q195" s="1">
        <v>0.92</v>
      </c>
      <c r="R195" s="1" t="s">
        <v>94</v>
      </c>
      <c r="S195" s="1">
        <v>0</v>
      </c>
      <c r="T195" s="1" t="s">
        <v>94</v>
      </c>
      <c r="U195" s="1">
        <v>0</v>
      </c>
      <c r="V195" s="1">
        <v>1.02</v>
      </c>
      <c r="W195" s="1">
        <v>0</v>
      </c>
      <c r="X195" s="1">
        <v>0</v>
      </c>
      <c r="Y195" s="89">
        <v>0</v>
      </c>
      <c r="AF195" s="18"/>
      <c r="AG195" s="1"/>
    </row>
    <row r="196" spans="1:33" x14ac:dyDescent="0.25">
      <c r="A196" s="88">
        <v>6</v>
      </c>
      <c r="B196" s="1">
        <v>7</v>
      </c>
      <c r="C196" s="1">
        <v>19.259999999999998</v>
      </c>
      <c r="D196" s="1">
        <v>3</v>
      </c>
      <c r="E196" s="1">
        <v>2</v>
      </c>
      <c r="F196" s="1">
        <v>0</v>
      </c>
      <c r="G196" s="1" t="s">
        <v>90</v>
      </c>
      <c r="H196" s="1">
        <f t="shared" si="27"/>
        <v>0</v>
      </c>
      <c r="I196" s="1">
        <f t="shared" si="29"/>
        <v>0</v>
      </c>
      <c r="N196" s="1" t="s">
        <v>96</v>
      </c>
      <c r="O196" s="1">
        <v>1.05</v>
      </c>
      <c r="P196" s="1" t="s">
        <v>95</v>
      </c>
      <c r="Q196" s="1">
        <v>1.05</v>
      </c>
      <c r="R196" s="1" t="s">
        <v>96</v>
      </c>
      <c r="S196" s="1">
        <v>0.79</v>
      </c>
      <c r="T196" s="1" t="s">
        <v>94</v>
      </c>
      <c r="U196" s="1">
        <v>0</v>
      </c>
      <c r="V196" s="1">
        <v>0</v>
      </c>
      <c r="W196" s="1">
        <v>1.06</v>
      </c>
      <c r="X196" s="1">
        <v>0</v>
      </c>
      <c r="Y196" s="89">
        <v>0</v>
      </c>
      <c r="AF196" s="18"/>
      <c r="AG196" s="1"/>
    </row>
    <row r="197" spans="1:33" x14ac:dyDescent="0.25">
      <c r="A197" s="88">
        <v>6</v>
      </c>
      <c r="B197" s="1">
        <v>8</v>
      </c>
      <c r="C197" s="1">
        <v>21.79</v>
      </c>
      <c r="D197" s="1">
        <v>1</v>
      </c>
      <c r="E197" s="1">
        <v>4</v>
      </c>
      <c r="F197" s="1">
        <v>1</v>
      </c>
      <c r="G197" s="1" t="s">
        <v>90</v>
      </c>
      <c r="H197" s="1">
        <f t="shared" si="27"/>
        <v>0</v>
      </c>
      <c r="I197" s="1">
        <f t="shared" si="29"/>
        <v>0</v>
      </c>
      <c r="N197" s="1" t="s">
        <v>95</v>
      </c>
      <c r="O197" s="1">
        <v>1.61</v>
      </c>
      <c r="P197" s="1" t="s">
        <v>94</v>
      </c>
      <c r="Q197" s="1">
        <v>0</v>
      </c>
      <c r="R197" s="1" t="s">
        <v>94</v>
      </c>
      <c r="S197" s="1">
        <v>0</v>
      </c>
      <c r="T197" s="1" t="s">
        <v>94</v>
      </c>
      <c r="U197" s="1">
        <v>0</v>
      </c>
      <c r="V197" s="1">
        <v>1.04</v>
      </c>
      <c r="W197" s="1">
        <v>0</v>
      </c>
      <c r="X197" s="1">
        <v>0</v>
      </c>
      <c r="Y197" s="89">
        <v>0</v>
      </c>
      <c r="AF197" s="18"/>
      <c r="AG197" s="1"/>
    </row>
    <row r="198" spans="1:33" x14ac:dyDescent="0.25">
      <c r="A198" s="88">
        <v>6</v>
      </c>
      <c r="B198" s="1">
        <v>9</v>
      </c>
      <c r="C198" s="1">
        <v>30.21</v>
      </c>
      <c r="D198" s="1">
        <v>1</v>
      </c>
      <c r="E198" s="1">
        <v>0</v>
      </c>
      <c r="F198" s="1">
        <v>0</v>
      </c>
      <c r="G198" s="1" t="s">
        <v>90</v>
      </c>
      <c r="H198" s="1">
        <f t="shared" si="27"/>
        <v>0</v>
      </c>
      <c r="I198" s="1">
        <f t="shared" si="29"/>
        <v>0</v>
      </c>
      <c r="N198" s="1" t="s">
        <v>93</v>
      </c>
      <c r="O198" s="1">
        <v>1.71</v>
      </c>
      <c r="P198" s="1" t="s">
        <v>94</v>
      </c>
      <c r="Q198" s="1">
        <v>0</v>
      </c>
      <c r="R198" s="1" t="s">
        <v>94</v>
      </c>
      <c r="S198" s="1">
        <v>0</v>
      </c>
      <c r="T198" s="1" t="s">
        <v>94</v>
      </c>
      <c r="U198" s="1">
        <v>0</v>
      </c>
      <c r="V198" s="1">
        <v>0</v>
      </c>
      <c r="W198" s="1">
        <v>0</v>
      </c>
      <c r="X198" s="1">
        <v>0</v>
      </c>
      <c r="Y198" s="89">
        <v>0</v>
      </c>
      <c r="AF198" s="18"/>
      <c r="AG198" s="1"/>
    </row>
    <row r="199" spans="1:33" x14ac:dyDescent="0.25">
      <c r="A199" s="88">
        <v>6</v>
      </c>
      <c r="B199" s="1">
        <v>10</v>
      </c>
      <c r="C199" s="1">
        <v>31.12</v>
      </c>
      <c r="D199" s="1">
        <v>2</v>
      </c>
      <c r="E199" s="1">
        <v>1</v>
      </c>
      <c r="F199" s="1">
        <v>0</v>
      </c>
      <c r="G199" s="1" t="s">
        <v>90</v>
      </c>
      <c r="H199" s="1">
        <f t="shared" si="27"/>
        <v>0</v>
      </c>
      <c r="I199" s="1">
        <f t="shared" si="29"/>
        <v>0</v>
      </c>
      <c r="N199" s="1" t="s">
        <v>96</v>
      </c>
      <c r="O199" s="1">
        <v>1.72</v>
      </c>
      <c r="P199" s="1" t="s">
        <v>95</v>
      </c>
      <c r="Q199" s="1">
        <v>1.61</v>
      </c>
      <c r="R199" s="1" t="s">
        <v>94</v>
      </c>
      <c r="S199" s="1">
        <v>0</v>
      </c>
      <c r="T199" s="1" t="s">
        <v>94</v>
      </c>
      <c r="U199" s="1">
        <v>0</v>
      </c>
      <c r="V199" s="1">
        <v>0</v>
      </c>
      <c r="W199" s="1">
        <v>1.38</v>
      </c>
      <c r="X199" s="1">
        <v>0</v>
      </c>
      <c r="Y199" s="89">
        <v>0</v>
      </c>
      <c r="AF199" s="18"/>
      <c r="AG199" s="1"/>
    </row>
    <row r="200" spans="1:33" x14ac:dyDescent="0.25">
      <c r="A200" s="88">
        <v>6</v>
      </c>
      <c r="B200" s="1">
        <v>11</v>
      </c>
      <c r="C200" s="1">
        <v>31.32</v>
      </c>
      <c r="D200" s="1">
        <v>2</v>
      </c>
      <c r="E200" s="1">
        <v>3</v>
      </c>
      <c r="F200" s="1">
        <v>0</v>
      </c>
      <c r="G200" s="1" t="s">
        <v>90</v>
      </c>
      <c r="H200" s="1">
        <f t="shared" si="27"/>
        <v>0</v>
      </c>
      <c r="I200" s="1">
        <f t="shared" si="29"/>
        <v>0</v>
      </c>
      <c r="N200" s="1" t="s">
        <v>92</v>
      </c>
      <c r="O200" s="1">
        <v>0.85</v>
      </c>
      <c r="P200" s="1" t="s">
        <v>91</v>
      </c>
      <c r="Q200" s="1">
        <v>0.66</v>
      </c>
      <c r="R200" s="1" t="s">
        <v>94</v>
      </c>
      <c r="S200" s="1">
        <v>0</v>
      </c>
      <c r="T200" s="1" t="s">
        <v>94</v>
      </c>
      <c r="U200" s="1">
        <v>0</v>
      </c>
      <c r="V200" s="1">
        <v>0</v>
      </c>
      <c r="W200" s="1">
        <v>1.4</v>
      </c>
      <c r="X200" s="1">
        <v>0</v>
      </c>
      <c r="Y200" s="89">
        <v>0</v>
      </c>
      <c r="AF200" s="18"/>
      <c r="AG200" s="1"/>
    </row>
    <row r="201" spans="1:33" x14ac:dyDescent="0.25">
      <c r="A201" s="88">
        <v>6</v>
      </c>
      <c r="B201" s="1">
        <v>12</v>
      </c>
      <c r="C201" s="1">
        <v>35.549999999999997</v>
      </c>
      <c r="D201" s="1">
        <v>3</v>
      </c>
      <c r="E201" s="1">
        <v>2</v>
      </c>
      <c r="F201" s="1">
        <v>1</v>
      </c>
      <c r="G201" s="1" t="s">
        <v>90</v>
      </c>
      <c r="H201" s="1">
        <f t="shared" si="27"/>
        <v>0</v>
      </c>
      <c r="I201" s="1">
        <f t="shared" si="29"/>
        <v>0</v>
      </c>
      <c r="N201" s="1" t="s">
        <v>91</v>
      </c>
      <c r="O201" s="1">
        <v>0.56000000000000005</v>
      </c>
      <c r="P201" s="1" t="s">
        <v>91</v>
      </c>
      <c r="Q201" s="1">
        <v>0.67</v>
      </c>
      <c r="R201" s="1" t="s">
        <v>96</v>
      </c>
      <c r="S201" s="1">
        <v>1.06</v>
      </c>
      <c r="T201" s="1" t="s">
        <v>94</v>
      </c>
      <c r="U201" s="1">
        <v>0</v>
      </c>
      <c r="V201" s="1">
        <v>1.1299999999999999</v>
      </c>
      <c r="W201" s="1">
        <v>1.48</v>
      </c>
      <c r="X201" s="1">
        <v>0</v>
      </c>
      <c r="Y201" s="89">
        <v>0</v>
      </c>
      <c r="AF201" s="18"/>
      <c r="AG201" s="1"/>
    </row>
    <row r="202" spans="1:33" x14ac:dyDescent="0.25">
      <c r="A202" s="88">
        <v>6</v>
      </c>
      <c r="B202" s="1">
        <v>13</v>
      </c>
      <c r="C202" s="1">
        <v>36.68</v>
      </c>
      <c r="D202" s="1">
        <v>4</v>
      </c>
      <c r="E202" s="1">
        <v>4</v>
      </c>
      <c r="F202" s="1">
        <v>0</v>
      </c>
      <c r="G202" s="1" t="s">
        <v>90</v>
      </c>
      <c r="H202" s="1">
        <f t="shared" si="27"/>
        <v>0</v>
      </c>
      <c r="I202" s="1">
        <f t="shared" si="29"/>
        <v>0</v>
      </c>
      <c r="N202" s="1" t="s">
        <v>95</v>
      </c>
      <c r="O202" s="1">
        <v>1.78</v>
      </c>
      <c r="P202" s="1" t="s">
        <v>93</v>
      </c>
      <c r="Q202" s="1">
        <v>2.1800000000000002</v>
      </c>
      <c r="R202" s="1" t="s">
        <v>91</v>
      </c>
      <c r="S202" s="1">
        <v>0.86</v>
      </c>
      <c r="T202" s="1" t="s">
        <v>91</v>
      </c>
      <c r="U202" s="1">
        <v>0.61</v>
      </c>
      <c r="V202" s="1">
        <v>1.23</v>
      </c>
      <c r="W202" s="1">
        <v>0</v>
      </c>
      <c r="X202" s="1">
        <v>1.46</v>
      </c>
      <c r="Y202" s="89">
        <v>1.32</v>
      </c>
      <c r="AF202" s="18"/>
      <c r="AG202" s="1"/>
    </row>
    <row r="203" spans="1:33" x14ac:dyDescent="0.25">
      <c r="A203" s="88">
        <v>6</v>
      </c>
      <c r="B203" s="1">
        <v>14</v>
      </c>
      <c r="C203" s="1">
        <v>39.15</v>
      </c>
      <c r="D203" s="1">
        <v>1</v>
      </c>
      <c r="E203" s="1">
        <v>4</v>
      </c>
      <c r="F203" s="1">
        <v>2</v>
      </c>
      <c r="G203" s="1" t="s">
        <v>90</v>
      </c>
      <c r="H203" s="1">
        <f t="shared" ref="H203:H266" si="30">IF(G203="NO", 0, 1)</f>
        <v>0</v>
      </c>
      <c r="I203" s="1">
        <f t="shared" si="29"/>
        <v>0</v>
      </c>
      <c r="N203" s="1" t="s">
        <v>95</v>
      </c>
      <c r="O203" s="1">
        <v>1.85</v>
      </c>
      <c r="P203" s="1" t="s">
        <v>94</v>
      </c>
      <c r="Q203" s="1">
        <v>0</v>
      </c>
      <c r="R203" s="1" t="s">
        <v>94</v>
      </c>
      <c r="S203" s="1">
        <v>0</v>
      </c>
      <c r="T203" s="1" t="s">
        <v>94</v>
      </c>
      <c r="U203" s="1">
        <v>0</v>
      </c>
      <c r="V203" s="1">
        <v>1.1399999999999999</v>
      </c>
      <c r="W203" s="1">
        <v>0</v>
      </c>
      <c r="X203" s="1">
        <v>0</v>
      </c>
      <c r="Y203" s="89">
        <v>0</v>
      </c>
      <c r="AF203" s="18"/>
      <c r="AG203" s="1"/>
    </row>
    <row r="204" spans="1:33" x14ac:dyDescent="0.25">
      <c r="A204" s="88">
        <v>6</v>
      </c>
      <c r="B204" s="1">
        <v>15</v>
      </c>
      <c r="C204" s="1">
        <v>44.83</v>
      </c>
      <c r="D204" s="1">
        <v>2</v>
      </c>
      <c r="E204" s="1">
        <v>1</v>
      </c>
      <c r="F204" s="1">
        <v>2</v>
      </c>
      <c r="G204" s="1" t="s">
        <v>90</v>
      </c>
      <c r="H204" s="1">
        <f t="shared" si="30"/>
        <v>0</v>
      </c>
      <c r="I204" s="1">
        <f t="shared" si="29"/>
        <v>0</v>
      </c>
      <c r="N204" s="1" t="s">
        <v>93</v>
      </c>
      <c r="O204" s="1">
        <v>0.94</v>
      </c>
      <c r="P204" s="1" t="s">
        <v>91</v>
      </c>
      <c r="Q204" s="1">
        <v>0.67</v>
      </c>
      <c r="R204" s="1" t="s">
        <v>94</v>
      </c>
      <c r="S204" s="1">
        <v>0</v>
      </c>
      <c r="T204" s="1" t="s">
        <v>94</v>
      </c>
      <c r="U204" s="1">
        <v>0</v>
      </c>
      <c r="V204" s="1">
        <v>0</v>
      </c>
      <c r="W204" s="1">
        <v>1.06</v>
      </c>
      <c r="X204" s="1">
        <v>0</v>
      </c>
      <c r="Y204" s="89">
        <v>0</v>
      </c>
      <c r="AF204" s="18"/>
      <c r="AG204" s="1"/>
    </row>
    <row r="205" spans="1:33" x14ac:dyDescent="0.25">
      <c r="A205" s="88">
        <v>6</v>
      </c>
      <c r="B205" s="1">
        <v>16</v>
      </c>
      <c r="C205" s="1">
        <v>48.46</v>
      </c>
      <c r="D205" s="1">
        <v>3</v>
      </c>
      <c r="E205" s="1">
        <v>0</v>
      </c>
      <c r="F205" s="1">
        <v>1</v>
      </c>
      <c r="G205" s="1" t="s">
        <v>90</v>
      </c>
      <c r="H205" s="1">
        <f t="shared" si="30"/>
        <v>0</v>
      </c>
      <c r="I205" s="1">
        <f t="shared" ref="I205:I222" si="31">H205</f>
        <v>0</v>
      </c>
      <c r="N205" s="1" t="s">
        <v>91</v>
      </c>
      <c r="O205" s="1">
        <v>0.94</v>
      </c>
      <c r="P205" s="1" t="s">
        <v>92</v>
      </c>
      <c r="Q205" s="1">
        <v>0.56999999999999995</v>
      </c>
      <c r="R205" s="1" t="s">
        <v>93</v>
      </c>
      <c r="S205" s="1">
        <v>1.48</v>
      </c>
      <c r="T205" s="1" t="s">
        <v>94</v>
      </c>
      <c r="U205" s="1">
        <v>0</v>
      </c>
      <c r="V205" s="1">
        <v>1.2</v>
      </c>
      <c r="W205" s="1">
        <v>0</v>
      </c>
      <c r="X205" s="1">
        <v>0</v>
      </c>
      <c r="Y205" s="89">
        <v>0</v>
      </c>
      <c r="AF205" s="18"/>
      <c r="AG205" s="1"/>
    </row>
    <row r="206" spans="1:33" x14ac:dyDescent="0.25">
      <c r="A206" s="88">
        <v>6</v>
      </c>
      <c r="B206" s="1">
        <v>17</v>
      </c>
      <c r="C206" s="1">
        <v>49.02</v>
      </c>
      <c r="D206" s="1">
        <v>1</v>
      </c>
      <c r="E206" s="1">
        <v>3</v>
      </c>
      <c r="F206" s="1">
        <v>0</v>
      </c>
      <c r="G206" s="1" t="s">
        <v>90</v>
      </c>
      <c r="H206" s="1">
        <f t="shared" si="30"/>
        <v>0</v>
      </c>
      <c r="I206" s="1">
        <f t="shared" si="31"/>
        <v>0</v>
      </c>
      <c r="N206" s="1" t="s">
        <v>95</v>
      </c>
      <c r="O206" s="1">
        <v>2.0499999999999998</v>
      </c>
      <c r="P206" s="1" t="s">
        <v>94</v>
      </c>
      <c r="Q206" s="1">
        <v>0</v>
      </c>
      <c r="R206" s="1" t="s">
        <v>94</v>
      </c>
      <c r="S206" s="1">
        <v>0</v>
      </c>
      <c r="T206" s="1" t="s">
        <v>94</v>
      </c>
      <c r="U206" s="1">
        <v>0</v>
      </c>
      <c r="V206" s="1">
        <v>1.1499999999999999</v>
      </c>
      <c r="W206" s="1">
        <v>0</v>
      </c>
      <c r="X206" s="1">
        <v>0</v>
      </c>
      <c r="Y206" s="89">
        <v>0</v>
      </c>
      <c r="AF206" s="18"/>
      <c r="AG206" s="1"/>
    </row>
    <row r="207" spans="1:33" x14ac:dyDescent="0.25">
      <c r="A207" s="88">
        <v>6</v>
      </c>
      <c r="B207" s="1">
        <v>18</v>
      </c>
      <c r="C207" s="1">
        <v>55.980000000000004</v>
      </c>
      <c r="D207" s="1">
        <v>3</v>
      </c>
      <c r="E207" s="1">
        <v>0</v>
      </c>
      <c r="F207" s="1">
        <v>0</v>
      </c>
      <c r="G207" s="1" t="s">
        <v>90</v>
      </c>
      <c r="H207" s="1">
        <f t="shared" si="30"/>
        <v>0</v>
      </c>
      <c r="I207" s="1">
        <f t="shared" si="31"/>
        <v>0</v>
      </c>
      <c r="N207" s="1" t="s">
        <v>91</v>
      </c>
      <c r="O207" s="1">
        <v>0.72</v>
      </c>
      <c r="P207" s="1" t="s">
        <v>92</v>
      </c>
      <c r="Q207" s="1">
        <v>0.64</v>
      </c>
      <c r="R207" s="1" t="s">
        <v>92</v>
      </c>
      <c r="S207" s="1">
        <v>0.67</v>
      </c>
      <c r="T207" s="1" t="s">
        <v>94</v>
      </c>
      <c r="U207" s="1">
        <v>0</v>
      </c>
      <c r="V207" s="1">
        <v>1.26</v>
      </c>
      <c r="W207" s="1">
        <v>0</v>
      </c>
      <c r="X207" s="1">
        <v>0</v>
      </c>
      <c r="Y207" s="89">
        <v>0</v>
      </c>
      <c r="AF207" s="18"/>
      <c r="AG207" s="1"/>
    </row>
    <row r="208" spans="1:33" x14ac:dyDescent="0.25">
      <c r="A208" s="88">
        <v>6</v>
      </c>
      <c r="B208" s="1">
        <v>19</v>
      </c>
      <c r="C208" s="1">
        <v>64.81</v>
      </c>
      <c r="D208" s="1">
        <v>1</v>
      </c>
      <c r="E208" s="1">
        <v>0</v>
      </c>
      <c r="F208" s="1">
        <v>0</v>
      </c>
      <c r="G208" s="1" t="s">
        <v>90</v>
      </c>
      <c r="H208" s="1">
        <f t="shared" si="30"/>
        <v>0</v>
      </c>
      <c r="I208" s="1">
        <f t="shared" si="31"/>
        <v>0</v>
      </c>
      <c r="N208" s="1" t="s">
        <v>91</v>
      </c>
      <c r="O208" s="1">
        <v>0.92</v>
      </c>
      <c r="P208" s="1" t="s">
        <v>94</v>
      </c>
      <c r="Q208" s="1">
        <v>0</v>
      </c>
      <c r="R208" s="1" t="s">
        <v>94</v>
      </c>
      <c r="S208" s="1">
        <v>0</v>
      </c>
      <c r="T208" s="1" t="s">
        <v>94</v>
      </c>
      <c r="U208" s="1">
        <v>0</v>
      </c>
      <c r="V208" s="1">
        <v>1.08</v>
      </c>
      <c r="W208" s="1">
        <v>0</v>
      </c>
      <c r="X208" s="1">
        <v>0</v>
      </c>
      <c r="Y208" s="89">
        <v>0</v>
      </c>
      <c r="AF208" s="18"/>
      <c r="AG208" s="1"/>
    </row>
    <row r="209" spans="1:33" x14ac:dyDescent="0.25">
      <c r="A209" s="88">
        <v>6</v>
      </c>
      <c r="B209" s="1">
        <v>20</v>
      </c>
      <c r="C209" s="1">
        <v>70.240000000000009</v>
      </c>
      <c r="D209" s="1">
        <v>2</v>
      </c>
      <c r="E209" s="1">
        <v>0</v>
      </c>
      <c r="F209" s="1">
        <v>0</v>
      </c>
      <c r="G209" s="1" t="s">
        <v>90</v>
      </c>
      <c r="H209" s="1">
        <f t="shared" si="30"/>
        <v>0</v>
      </c>
      <c r="I209" s="1">
        <f t="shared" si="31"/>
        <v>0</v>
      </c>
      <c r="N209" s="1" t="s">
        <v>96</v>
      </c>
      <c r="O209" s="1">
        <v>1.53</v>
      </c>
      <c r="P209" s="1" t="s">
        <v>91</v>
      </c>
      <c r="Q209" s="1">
        <v>0.53</v>
      </c>
      <c r="R209" s="1" t="s">
        <v>94</v>
      </c>
      <c r="S209" s="1">
        <v>0</v>
      </c>
      <c r="T209" s="1" t="s">
        <v>94</v>
      </c>
      <c r="U209" s="1">
        <v>0</v>
      </c>
      <c r="V209" s="1">
        <v>0</v>
      </c>
      <c r="W209" s="1">
        <v>0.99</v>
      </c>
      <c r="X209" s="1">
        <v>0</v>
      </c>
      <c r="Y209" s="89">
        <v>0</v>
      </c>
      <c r="AF209" s="18"/>
      <c r="AG209" s="1"/>
    </row>
    <row r="210" spans="1:33" x14ac:dyDescent="0.25">
      <c r="A210" s="88">
        <v>6</v>
      </c>
      <c r="B210" s="1">
        <v>21</v>
      </c>
      <c r="C210" s="1">
        <v>76.2</v>
      </c>
      <c r="D210" s="1">
        <v>3</v>
      </c>
      <c r="E210" s="1">
        <v>0</v>
      </c>
      <c r="F210" s="1">
        <v>0</v>
      </c>
      <c r="G210" s="1" t="s">
        <v>90</v>
      </c>
      <c r="H210" s="1">
        <f t="shared" si="30"/>
        <v>0</v>
      </c>
      <c r="I210" s="1">
        <f t="shared" si="31"/>
        <v>0</v>
      </c>
      <c r="N210" s="1" t="s">
        <v>93</v>
      </c>
      <c r="O210" s="1">
        <v>1.79</v>
      </c>
      <c r="P210" s="1" t="s">
        <v>91</v>
      </c>
      <c r="Q210" s="1">
        <v>0.86</v>
      </c>
      <c r="R210" s="1" t="s">
        <v>96</v>
      </c>
      <c r="S210" s="1">
        <v>0.89</v>
      </c>
      <c r="T210" s="1" t="s">
        <v>94</v>
      </c>
      <c r="U210" s="1">
        <v>0</v>
      </c>
      <c r="V210" s="1">
        <v>0</v>
      </c>
      <c r="W210" s="1">
        <v>1.32</v>
      </c>
      <c r="X210" s="1">
        <v>0</v>
      </c>
      <c r="Y210" s="89">
        <v>0</v>
      </c>
      <c r="AF210" s="18"/>
      <c r="AG210" s="1"/>
    </row>
    <row r="211" spans="1:33" x14ac:dyDescent="0.25">
      <c r="A211" s="88">
        <v>6</v>
      </c>
      <c r="B211" s="1">
        <v>22</v>
      </c>
      <c r="C211" s="1">
        <v>76.84</v>
      </c>
      <c r="D211" s="1">
        <v>2</v>
      </c>
      <c r="E211" s="1">
        <v>3</v>
      </c>
      <c r="F211" s="1">
        <v>0</v>
      </c>
      <c r="G211" s="1" t="s">
        <v>90</v>
      </c>
      <c r="H211" s="1">
        <f t="shared" si="30"/>
        <v>0</v>
      </c>
      <c r="I211" s="1">
        <f t="shared" si="31"/>
        <v>0</v>
      </c>
      <c r="N211" s="1" t="s">
        <v>92</v>
      </c>
      <c r="O211" s="1">
        <v>0.92</v>
      </c>
      <c r="P211" s="1" t="s">
        <v>93</v>
      </c>
      <c r="Q211" s="1">
        <v>1.82</v>
      </c>
      <c r="R211" s="1" t="s">
        <v>94</v>
      </c>
      <c r="S211" s="1">
        <v>0</v>
      </c>
      <c r="T211" s="1" t="s">
        <v>94</v>
      </c>
      <c r="U211" s="1">
        <v>0</v>
      </c>
      <c r="V211" s="1">
        <v>0</v>
      </c>
      <c r="W211" s="1">
        <v>0</v>
      </c>
      <c r="X211" s="1">
        <v>0</v>
      </c>
      <c r="Y211" s="89">
        <v>0</v>
      </c>
      <c r="AF211" s="18"/>
      <c r="AG211" s="1"/>
    </row>
    <row r="212" spans="1:33" x14ac:dyDescent="0.25">
      <c r="A212" s="88">
        <v>6</v>
      </c>
      <c r="B212" s="1">
        <v>23</v>
      </c>
      <c r="C212" s="1">
        <v>81.97</v>
      </c>
      <c r="D212" s="1">
        <v>2</v>
      </c>
      <c r="E212" s="1">
        <v>1</v>
      </c>
      <c r="F212" s="1">
        <v>0</v>
      </c>
      <c r="G212" s="1" t="s">
        <v>90</v>
      </c>
      <c r="H212" s="1">
        <f t="shared" si="30"/>
        <v>0</v>
      </c>
      <c r="I212" s="1">
        <f t="shared" si="31"/>
        <v>0</v>
      </c>
      <c r="N212" s="1" t="s">
        <v>92</v>
      </c>
      <c r="O212" s="1">
        <v>0.59</v>
      </c>
      <c r="P212" s="1" t="s">
        <v>91</v>
      </c>
      <c r="Q212" s="1">
        <v>0.79</v>
      </c>
      <c r="R212" s="1" t="s">
        <v>94</v>
      </c>
      <c r="S212" s="1">
        <v>0</v>
      </c>
      <c r="T212" s="1" t="s">
        <v>94</v>
      </c>
      <c r="U212" s="1">
        <v>0</v>
      </c>
      <c r="V212" s="1">
        <v>0</v>
      </c>
      <c r="W212" s="1">
        <v>0.79</v>
      </c>
      <c r="X212" s="1">
        <v>0</v>
      </c>
      <c r="Y212" s="89">
        <v>0</v>
      </c>
      <c r="AF212" s="18"/>
      <c r="AG212" s="1"/>
    </row>
    <row r="213" spans="1:33" x14ac:dyDescent="0.25">
      <c r="A213" s="88">
        <v>6</v>
      </c>
      <c r="B213" s="1">
        <v>24</v>
      </c>
      <c r="C213" s="1">
        <v>82.64</v>
      </c>
      <c r="D213" s="1">
        <v>3</v>
      </c>
      <c r="E213" s="1">
        <v>2</v>
      </c>
      <c r="F213" s="1">
        <v>0</v>
      </c>
      <c r="G213" s="1" t="s">
        <v>90</v>
      </c>
      <c r="H213" s="1">
        <f t="shared" si="30"/>
        <v>0</v>
      </c>
      <c r="I213" s="1">
        <f t="shared" si="31"/>
        <v>0</v>
      </c>
      <c r="N213" s="1" t="s">
        <v>93</v>
      </c>
      <c r="O213" s="1">
        <v>2.11</v>
      </c>
      <c r="P213" s="1" t="s">
        <v>95</v>
      </c>
      <c r="Q213" s="1">
        <v>2.1800000000000002</v>
      </c>
      <c r="R213" s="1" t="s">
        <v>92</v>
      </c>
      <c r="S213" s="1">
        <v>0.77</v>
      </c>
      <c r="T213" s="1" t="s">
        <v>94</v>
      </c>
      <c r="U213" s="1">
        <v>0</v>
      </c>
      <c r="V213" s="1">
        <v>0</v>
      </c>
      <c r="W213" s="1">
        <v>1.34</v>
      </c>
      <c r="X213" s="1">
        <v>0</v>
      </c>
      <c r="Y213" s="89">
        <v>0</v>
      </c>
      <c r="AF213" s="18"/>
      <c r="AG213" s="1"/>
    </row>
    <row r="214" spans="1:33" x14ac:dyDescent="0.25">
      <c r="A214" s="88">
        <v>6</v>
      </c>
      <c r="B214" s="1">
        <v>25</v>
      </c>
      <c r="C214" s="1">
        <v>84.74</v>
      </c>
      <c r="D214" s="1">
        <v>1</v>
      </c>
      <c r="E214" s="1">
        <v>3</v>
      </c>
      <c r="F214" s="1">
        <v>0</v>
      </c>
      <c r="G214" s="1" t="s">
        <v>90</v>
      </c>
      <c r="H214" s="1">
        <f t="shared" si="30"/>
        <v>0</v>
      </c>
      <c r="I214" s="1">
        <f t="shared" si="31"/>
        <v>0</v>
      </c>
      <c r="N214" s="1" t="s">
        <v>91</v>
      </c>
      <c r="O214" s="1">
        <v>0.92</v>
      </c>
      <c r="P214" s="1" t="s">
        <v>94</v>
      </c>
      <c r="Q214" s="1">
        <v>0</v>
      </c>
      <c r="R214" s="1" t="s">
        <v>94</v>
      </c>
      <c r="S214" s="1">
        <v>0</v>
      </c>
      <c r="T214" s="1" t="s">
        <v>94</v>
      </c>
      <c r="U214" s="1">
        <v>0</v>
      </c>
      <c r="V214" s="1">
        <v>0.91</v>
      </c>
      <c r="W214" s="1">
        <v>0</v>
      </c>
      <c r="X214" s="1">
        <v>0</v>
      </c>
      <c r="Y214" s="89">
        <v>0</v>
      </c>
      <c r="AF214" s="18"/>
      <c r="AG214" s="1"/>
    </row>
    <row r="215" spans="1:33" x14ac:dyDescent="0.25">
      <c r="A215" s="88">
        <v>6</v>
      </c>
      <c r="B215" s="1">
        <v>26</v>
      </c>
      <c r="C215" s="1">
        <v>89.86999999999999</v>
      </c>
      <c r="D215" s="1">
        <v>4</v>
      </c>
      <c r="E215" s="1">
        <v>0</v>
      </c>
      <c r="F215" s="1">
        <v>1</v>
      </c>
      <c r="G215" s="1" t="s">
        <v>90</v>
      </c>
      <c r="H215" s="1">
        <f t="shared" si="30"/>
        <v>0</v>
      </c>
      <c r="I215" s="1">
        <f t="shared" si="31"/>
        <v>0</v>
      </c>
      <c r="N215" s="1" t="s">
        <v>92</v>
      </c>
      <c r="O215" s="1">
        <v>0.9</v>
      </c>
      <c r="P215" s="1" t="s">
        <v>95</v>
      </c>
      <c r="Q215" s="1">
        <v>1.96</v>
      </c>
      <c r="R215" s="1" t="s">
        <v>91</v>
      </c>
      <c r="S215" s="1">
        <v>0.61</v>
      </c>
      <c r="T215" s="1" t="s">
        <v>96</v>
      </c>
      <c r="U215" s="1">
        <v>1.58</v>
      </c>
      <c r="V215" s="1">
        <v>0</v>
      </c>
      <c r="W215" s="1">
        <v>1.08</v>
      </c>
      <c r="X215" s="1">
        <v>0.82</v>
      </c>
      <c r="Y215" s="89">
        <v>0</v>
      </c>
      <c r="AF215" s="18"/>
      <c r="AG215" s="1"/>
    </row>
    <row r="216" spans="1:33" x14ac:dyDescent="0.25">
      <c r="A216" s="88">
        <v>6</v>
      </c>
      <c r="B216" s="1">
        <v>27</v>
      </c>
      <c r="C216" s="1">
        <v>91.199999999999989</v>
      </c>
      <c r="D216" s="1">
        <v>2</v>
      </c>
      <c r="E216" s="1">
        <v>3</v>
      </c>
      <c r="F216" s="1">
        <v>0</v>
      </c>
      <c r="G216" s="1" t="s">
        <v>90</v>
      </c>
      <c r="H216" s="1">
        <f t="shared" si="30"/>
        <v>0</v>
      </c>
      <c r="I216" s="1">
        <f t="shared" si="31"/>
        <v>0</v>
      </c>
      <c r="N216" s="1" t="s">
        <v>95</v>
      </c>
      <c r="O216" s="1">
        <v>2.39</v>
      </c>
      <c r="P216" s="1" t="s">
        <v>95</v>
      </c>
      <c r="Q216" s="1">
        <v>0.94</v>
      </c>
      <c r="R216" s="1" t="s">
        <v>94</v>
      </c>
      <c r="S216" s="1">
        <v>0</v>
      </c>
      <c r="T216" s="1" t="s">
        <v>94</v>
      </c>
      <c r="U216" s="1">
        <v>0</v>
      </c>
      <c r="V216" s="1">
        <v>1.38</v>
      </c>
      <c r="W216" s="1">
        <v>1.29</v>
      </c>
      <c r="X216" s="1">
        <v>0</v>
      </c>
      <c r="Y216" s="89">
        <v>0</v>
      </c>
      <c r="AF216" s="18"/>
      <c r="AG216" s="1"/>
    </row>
    <row r="217" spans="1:33" x14ac:dyDescent="0.25">
      <c r="A217" s="88">
        <v>6</v>
      </c>
      <c r="B217" s="1">
        <v>28</v>
      </c>
      <c r="C217" s="1">
        <v>93.149999999999991</v>
      </c>
      <c r="D217" s="1">
        <v>1</v>
      </c>
      <c r="E217" s="1">
        <v>4</v>
      </c>
      <c r="F217" s="1">
        <v>1</v>
      </c>
      <c r="G217" s="1" t="s">
        <v>90</v>
      </c>
      <c r="H217" s="1">
        <f t="shared" si="30"/>
        <v>0</v>
      </c>
      <c r="I217" s="1">
        <f t="shared" si="31"/>
        <v>0</v>
      </c>
      <c r="N217" s="1" t="s">
        <v>96</v>
      </c>
      <c r="O217" s="1">
        <v>2.38</v>
      </c>
      <c r="P217" s="1" t="s">
        <v>94</v>
      </c>
      <c r="Q217" s="1">
        <v>0</v>
      </c>
      <c r="R217" s="1" t="s">
        <v>94</v>
      </c>
      <c r="S217" s="1">
        <v>0</v>
      </c>
      <c r="T217" s="1" t="s">
        <v>94</v>
      </c>
      <c r="U217" s="1">
        <v>0</v>
      </c>
      <c r="V217" s="1">
        <v>0</v>
      </c>
      <c r="W217" s="1">
        <v>0</v>
      </c>
      <c r="X217" s="1">
        <v>0</v>
      </c>
      <c r="Y217" s="89">
        <v>0</v>
      </c>
      <c r="AF217" s="18"/>
      <c r="AG217" s="1"/>
    </row>
    <row r="218" spans="1:33" x14ac:dyDescent="0.25">
      <c r="A218" s="88">
        <v>6</v>
      </c>
      <c r="B218" s="1">
        <v>29</v>
      </c>
      <c r="C218" s="1">
        <v>94.279999999999987</v>
      </c>
      <c r="D218" s="1">
        <v>1</v>
      </c>
      <c r="E218" s="1">
        <v>4</v>
      </c>
      <c r="F218" s="1">
        <v>1</v>
      </c>
      <c r="G218" s="1" t="s">
        <v>90</v>
      </c>
      <c r="H218" s="1">
        <f t="shared" si="30"/>
        <v>0</v>
      </c>
      <c r="I218" s="1">
        <f t="shared" si="31"/>
        <v>0</v>
      </c>
      <c r="N218" s="1" t="s">
        <v>96</v>
      </c>
      <c r="O218" s="1">
        <v>1</v>
      </c>
      <c r="P218" s="1" t="s">
        <v>94</v>
      </c>
      <c r="Q218" s="1">
        <v>0</v>
      </c>
      <c r="R218" s="1" t="s">
        <v>94</v>
      </c>
      <c r="S218" s="1">
        <v>0</v>
      </c>
      <c r="T218" s="1" t="s">
        <v>94</v>
      </c>
      <c r="U218" s="1">
        <v>0</v>
      </c>
      <c r="V218" s="1">
        <v>0</v>
      </c>
      <c r="W218" s="1">
        <v>0</v>
      </c>
      <c r="X218" s="1">
        <v>0</v>
      </c>
      <c r="Y218" s="89">
        <v>0</v>
      </c>
      <c r="AF218" s="18"/>
      <c r="AG218" s="1"/>
    </row>
    <row r="219" spans="1:33" x14ac:dyDescent="0.25">
      <c r="A219" s="88">
        <v>6</v>
      </c>
      <c r="B219" s="1">
        <v>30</v>
      </c>
      <c r="C219" s="1">
        <v>96.529999999999987</v>
      </c>
      <c r="D219" s="1">
        <v>2</v>
      </c>
      <c r="E219" s="1">
        <v>4</v>
      </c>
      <c r="F219" s="1">
        <v>0</v>
      </c>
      <c r="G219" s="1" t="s">
        <v>90</v>
      </c>
      <c r="H219" s="1">
        <f t="shared" si="30"/>
        <v>0</v>
      </c>
      <c r="I219" s="1">
        <f t="shared" si="31"/>
        <v>0</v>
      </c>
      <c r="N219" s="1" t="s">
        <v>95</v>
      </c>
      <c r="O219" s="1">
        <v>2.19</v>
      </c>
      <c r="P219" s="1" t="s">
        <v>91</v>
      </c>
      <c r="Q219" s="1">
        <v>0.92</v>
      </c>
      <c r="R219" s="1" t="s">
        <v>94</v>
      </c>
      <c r="S219" s="1">
        <v>0</v>
      </c>
      <c r="T219" s="1" t="s">
        <v>94</v>
      </c>
      <c r="U219" s="1">
        <v>0</v>
      </c>
      <c r="V219" s="1">
        <v>1.05</v>
      </c>
      <c r="W219" s="1">
        <v>1.1499999999999999</v>
      </c>
      <c r="X219" s="1">
        <v>0</v>
      </c>
      <c r="Y219" s="89">
        <v>0</v>
      </c>
      <c r="AF219" s="18"/>
      <c r="AG219" s="1"/>
    </row>
    <row r="220" spans="1:33" x14ac:dyDescent="0.25">
      <c r="A220" s="88">
        <v>6</v>
      </c>
      <c r="B220" s="1">
        <v>31</v>
      </c>
      <c r="C220" s="1">
        <v>96.759999999999991</v>
      </c>
      <c r="D220" s="1">
        <v>2</v>
      </c>
      <c r="E220" s="1">
        <v>6</v>
      </c>
      <c r="F220" s="1">
        <v>0</v>
      </c>
      <c r="G220" s="1" t="s">
        <v>98</v>
      </c>
      <c r="H220" s="1">
        <f t="shared" si="30"/>
        <v>1</v>
      </c>
      <c r="I220" s="1">
        <f t="shared" si="31"/>
        <v>1</v>
      </c>
      <c r="N220" s="1" t="s">
        <v>94</v>
      </c>
      <c r="O220" s="1">
        <v>0</v>
      </c>
      <c r="P220" s="1" t="s">
        <v>94</v>
      </c>
      <c r="Q220" s="1">
        <v>0</v>
      </c>
      <c r="R220" s="1" t="s">
        <v>94</v>
      </c>
      <c r="S220" s="1">
        <v>0</v>
      </c>
      <c r="T220" s="1" t="s">
        <v>94</v>
      </c>
      <c r="U220" s="1">
        <v>0</v>
      </c>
      <c r="V220" s="1">
        <v>0</v>
      </c>
      <c r="W220" s="1">
        <v>0</v>
      </c>
      <c r="X220" s="1">
        <v>0</v>
      </c>
      <c r="Y220" s="89">
        <v>0</v>
      </c>
      <c r="AF220" s="18"/>
      <c r="AG220" s="1"/>
    </row>
    <row r="221" spans="1:33" x14ac:dyDescent="0.25">
      <c r="A221" s="88">
        <v>6</v>
      </c>
      <c r="B221" s="1">
        <v>32</v>
      </c>
      <c r="C221" s="1">
        <v>105.99999999999999</v>
      </c>
      <c r="D221" s="1">
        <v>1</v>
      </c>
      <c r="E221" s="1">
        <v>0</v>
      </c>
      <c r="F221" s="1">
        <v>1</v>
      </c>
      <c r="G221" s="1" t="s">
        <v>90</v>
      </c>
      <c r="H221" s="1">
        <f t="shared" si="30"/>
        <v>0</v>
      </c>
      <c r="I221" s="1">
        <f t="shared" si="31"/>
        <v>0</v>
      </c>
      <c r="N221" s="1" t="s">
        <v>93</v>
      </c>
      <c r="O221" s="1">
        <v>2.19</v>
      </c>
      <c r="P221" s="1" t="s">
        <v>94</v>
      </c>
      <c r="Q221" s="1">
        <v>0</v>
      </c>
      <c r="R221" s="1" t="s">
        <v>94</v>
      </c>
      <c r="S221" s="1">
        <v>0</v>
      </c>
      <c r="T221" s="1" t="s">
        <v>94</v>
      </c>
      <c r="U221" s="1">
        <v>0</v>
      </c>
      <c r="V221" s="1">
        <v>0</v>
      </c>
      <c r="W221" s="1">
        <v>0</v>
      </c>
      <c r="X221" s="1">
        <v>0</v>
      </c>
      <c r="Y221" s="89">
        <v>0</v>
      </c>
      <c r="AF221" s="18"/>
      <c r="AG221" s="1"/>
    </row>
    <row r="222" spans="1:33" x14ac:dyDescent="0.25">
      <c r="A222" s="88">
        <v>6</v>
      </c>
      <c r="B222" s="1">
        <v>33</v>
      </c>
      <c r="C222" s="1">
        <v>106.16999999999999</v>
      </c>
      <c r="D222" s="1">
        <v>4</v>
      </c>
      <c r="E222" s="1">
        <v>1</v>
      </c>
      <c r="F222" s="1">
        <v>0</v>
      </c>
      <c r="G222" s="1" t="s">
        <v>90</v>
      </c>
      <c r="H222" s="1">
        <f t="shared" si="30"/>
        <v>0</v>
      </c>
      <c r="I222" s="1">
        <f t="shared" si="31"/>
        <v>0</v>
      </c>
      <c r="N222" s="1" t="s">
        <v>91</v>
      </c>
      <c r="O222" s="1">
        <v>0.64</v>
      </c>
      <c r="P222" s="1" t="s">
        <v>95</v>
      </c>
      <c r="Q222" s="1">
        <v>2.29</v>
      </c>
      <c r="R222" s="1" t="s">
        <v>95</v>
      </c>
      <c r="S222" s="1">
        <v>1.65</v>
      </c>
      <c r="T222" s="1" t="s">
        <v>91</v>
      </c>
      <c r="U222" s="1">
        <v>0.76</v>
      </c>
      <c r="V222" s="1">
        <v>1.01</v>
      </c>
      <c r="W222" s="1">
        <v>0.89</v>
      </c>
      <c r="X222" s="1">
        <v>0.82</v>
      </c>
      <c r="Y222" s="89">
        <v>1.21</v>
      </c>
      <c r="AF222" s="18"/>
      <c r="AG222" s="1"/>
    </row>
    <row r="223" spans="1:33" x14ac:dyDescent="0.25">
      <c r="A223" s="88">
        <v>6</v>
      </c>
      <c r="B223" s="1">
        <v>34</v>
      </c>
      <c r="C223" s="1">
        <v>106.57999999999998</v>
      </c>
      <c r="D223" s="1">
        <v>2</v>
      </c>
      <c r="E223" s="1">
        <v>5</v>
      </c>
      <c r="F223" s="1">
        <v>0</v>
      </c>
      <c r="G223" s="1" t="s">
        <v>98</v>
      </c>
      <c r="H223" s="1">
        <f t="shared" si="30"/>
        <v>1</v>
      </c>
      <c r="I223" s="1">
        <v>2</v>
      </c>
      <c r="N223" s="1" t="s">
        <v>94</v>
      </c>
      <c r="O223" s="1">
        <v>0</v>
      </c>
      <c r="P223" s="1" t="s">
        <v>94</v>
      </c>
      <c r="Q223" s="1">
        <v>0</v>
      </c>
      <c r="R223" s="1" t="s">
        <v>94</v>
      </c>
      <c r="S223" s="1">
        <v>0</v>
      </c>
      <c r="T223" s="1" t="s">
        <v>94</v>
      </c>
      <c r="U223" s="1">
        <v>0</v>
      </c>
      <c r="V223" s="1">
        <v>0</v>
      </c>
      <c r="W223" s="1">
        <v>0</v>
      </c>
      <c r="X223" s="1">
        <v>0</v>
      </c>
      <c r="Y223" s="89">
        <v>0</v>
      </c>
      <c r="AF223" s="18"/>
      <c r="AG223" s="1"/>
    </row>
    <row r="224" spans="1:33" x14ac:dyDescent="0.25">
      <c r="A224" s="88">
        <v>6</v>
      </c>
      <c r="B224" s="1">
        <v>35</v>
      </c>
      <c r="C224" s="1">
        <v>107.95999999999998</v>
      </c>
      <c r="D224" s="1">
        <v>2</v>
      </c>
      <c r="E224" s="1">
        <v>5</v>
      </c>
      <c r="F224" s="1">
        <v>0</v>
      </c>
      <c r="G224" s="1" t="s">
        <v>98</v>
      </c>
      <c r="H224" s="1">
        <f t="shared" si="30"/>
        <v>1</v>
      </c>
      <c r="I224" s="1">
        <v>3</v>
      </c>
      <c r="N224" s="1" t="s">
        <v>94</v>
      </c>
      <c r="O224" s="1">
        <v>0</v>
      </c>
      <c r="P224" s="1" t="s">
        <v>94</v>
      </c>
      <c r="Q224" s="1">
        <v>0</v>
      </c>
      <c r="R224" s="1" t="s">
        <v>94</v>
      </c>
      <c r="S224" s="1">
        <v>0</v>
      </c>
      <c r="T224" s="1" t="s">
        <v>94</v>
      </c>
      <c r="U224" s="1">
        <v>0</v>
      </c>
      <c r="V224" s="1">
        <v>0</v>
      </c>
      <c r="W224" s="1">
        <v>0</v>
      </c>
      <c r="X224" s="1">
        <v>0</v>
      </c>
      <c r="Y224" s="89">
        <v>0</v>
      </c>
      <c r="AF224" s="18"/>
      <c r="AG224" s="1"/>
    </row>
    <row r="225" spans="1:33" x14ac:dyDescent="0.25">
      <c r="A225" s="88">
        <v>6</v>
      </c>
      <c r="B225" s="1">
        <v>36</v>
      </c>
      <c r="C225" s="1">
        <v>110.64999999999998</v>
      </c>
      <c r="D225" s="1">
        <v>1</v>
      </c>
      <c r="E225" s="1">
        <v>3</v>
      </c>
      <c r="F225" s="1">
        <v>0</v>
      </c>
      <c r="G225" s="1" t="s">
        <v>90</v>
      </c>
      <c r="H225" s="1">
        <f t="shared" si="30"/>
        <v>0</v>
      </c>
      <c r="I225" s="1">
        <f t="shared" ref="I225:I230" si="32">H225</f>
        <v>0</v>
      </c>
      <c r="N225" s="1" t="s">
        <v>95</v>
      </c>
      <c r="O225" s="1">
        <v>0.82</v>
      </c>
      <c r="P225" s="1" t="s">
        <v>94</v>
      </c>
      <c r="Q225" s="1">
        <v>0</v>
      </c>
      <c r="R225" s="1" t="s">
        <v>94</v>
      </c>
      <c r="S225" s="1">
        <v>0</v>
      </c>
      <c r="T225" s="1" t="s">
        <v>94</v>
      </c>
      <c r="U225" s="1">
        <v>0</v>
      </c>
      <c r="V225" s="1">
        <v>0.77</v>
      </c>
      <c r="W225" s="1">
        <v>0</v>
      </c>
      <c r="X225" s="1">
        <v>0</v>
      </c>
      <c r="Y225" s="89">
        <v>0</v>
      </c>
      <c r="AF225" s="18"/>
      <c r="AG225" s="1"/>
    </row>
    <row r="226" spans="1:33" x14ac:dyDescent="0.25">
      <c r="A226" s="88">
        <v>6</v>
      </c>
      <c r="B226" s="1">
        <v>37</v>
      </c>
      <c r="C226" s="1">
        <v>118.66999999999997</v>
      </c>
      <c r="D226" s="1">
        <v>4</v>
      </c>
      <c r="E226" s="1">
        <v>0</v>
      </c>
      <c r="F226" s="1">
        <v>0</v>
      </c>
      <c r="G226" s="1" t="s">
        <v>90</v>
      </c>
      <c r="H226" s="1">
        <f t="shared" si="30"/>
        <v>0</v>
      </c>
      <c r="I226" s="1">
        <f t="shared" si="32"/>
        <v>0</v>
      </c>
      <c r="N226" s="1" t="s">
        <v>96</v>
      </c>
      <c r="O226" s="1">
        <v>0.89</v>
      </c>
      <c r="P226" s="1" t="s">
        <v>91</v>
      </c>
      <c r="Q226" s="1">
        <v>0.99</v>
      </c>
      <c r="R226" s="1" t="s">
        <v>95</v>
      </c>
      <c r="S226" s="1">
        <v>1.22</v>
      </c>
      <c r="T226" s="1" t="s">
        <v>96</v>
      </c>
      <c r="U226" s="1">
        <v>2.16</v>
      </c>
      <c r="V226" s="1">
        <v>0</v>
      </c>
      <c r="W226" s="1">
        <v>1.1499999999999999</v>
      </c>
      <c r="X226" s="1">
        <v>1.39</v>
      </c>
      <c r="Y226" s="89">
        <v>0</v>
      </c>
      <c r="AF226" s="18"/>
      <c r="AG226" s="1"/>
    </row>
    <row r="227" spans="1:33" x14ac:dyDescent="0.25">
      <c r="A227" s="88">
        <v>6</v>
      </c>
      <c r="B227" s="1">
        <v>38</v>
      </c>
      <c r="C227" s="1">
        <v>121.35999999999997</v>
      </c>
      <c r="D227" s="1">
        <v>2</v>
      </c>
      <c r="E227" s="1">
        <v>2</v>
      </c>
      <c r="F227" s="1">
        <v>1</v>
      </c>
      <c r="G227" s="1" t="s">
        <v>90</v>
      </c>
      <c r="H227" s="1">
        <f t="shared" si="30"/>
        <v>0</v>
      </c>
      <c r="I227" s="1">
        <f t="shared" si="32"/>
        <v>0</v>
      </c>
      <c r="N227" s="1" t="s">
        <v>93</v>
      </c>
      <c r="O227" s="1">
        <v>2.27</v>
      </c>
      <c r="P227" s="1" t="s">
        <v>96</v>
      </c>
      <c r="Q227" s="1">
        <v>1.41</v>
      </c>
      <c r="R227" s="1" t="s">
        <v>94</v>
      </c>
      <c r="S227" s="1">
        <v>0</v>
      </c>
      <c r="T227" s="1" t="s">
        <v>94</v>
      </c>
      <c r="U227" s="1">
        <v>0</v>
      </c>
      <c r="V227" s="1">
        <v>0</v>
      </c>
      <c r="W227" s="1">
        <v>0</v>
      </c>
      <c r="X227" s="1">
        <v>0</v>
      </c>
      <c r="Y227" s="89">
        <v>0</v>
      </c>
      <c r="AF227" s="18"/>
      <c r="AG227" s="1"/>
    </row>
    <row r="228" spans="1:33" x14ac:dyDescent="0.25">
      <c r="A228" s="88">
        <v>6</v>
      </c>
      <c r="B228" s="1">
        <v>39</v>
      </c>
      <c r="C228" s="1">
        <v>122.21999999999997</v>
      </c>
      <c r="D228" s="1">
        <v>1</v>
      </c>
      <c r="E228" s="1">
        <v>3</v>
      </c>
      <c r="F228" s="1">
        <v>1</v>
      </c>
      <c r="G228" s="1" t="s">
        <v>90</v>
      </c>
      <c r="H228" s="1">
        <f t="shared" si="30"/>
        <v>0</v>
      </c>
      <c r="I228" s="1">
        <f t="shared" si="32"/>
        <v>0</v>
      </c>
      <c r="N228" s="1" t="s">
        <v>91</v>
      </c>
      <c r="O228" s="1">
        <v>0.79</v>
      </c>
      <c r="P228" s="1" t="s">
        <v>94</v>
      </c>
      <c r="Q228" s="1">
        <v>0</v>
      </c>
      <c r="R228" s="1" t="s">
        <v>94</v>
      </c>
      <c r="S228" s="1">
        <v>0</v>
      </c>
      <c r="T228" s="1" t="s">
        <v>94</v>
      </c>
      <c r="U228" s="1">
        <v>0</v>
      </c>
      <c r="V228" s="1">
        <v>0.77</v>
      </c>
      <c r="W228" s="1">
        <v>0</v>
      </c>
      <c r="X228" s="1">
        <v>0</v>
      </c>
      <c r="Y228" s="89">
        <v>0</v>
      </c>
      <c r="AF228" s="18"/>
      <c r="AG228" s="1"/>
    </row>
    <row r="229" spans="1:33" x14ac:dyDescent="0.25">
      <c r="A229" s="88">
        <v>6</v>
      </c>
      <c r="B229" s="1">
        <v>40</v>
      </c>
      <c r="C229" s="1">
        <v>123.47999999999998</v>
      </c>
      <c r="D229" s="1">
        <v>2</v>
      </c>
      <c r="E229" s="1">
        <v>4</v>
      </c>
      <c r="F229" s="1">
        <v>0</v>
      </c>
      <c r="G229" s="1" t="s">
        <v>90</v>
      </c>
      <c r="H229" s="1">
        <f t="shared" si="30"/>
        <v>0</v>
      </c>
      <c r="I229" s="1">
        <f t="shared" si="32"/>
        <v>0</v>
      </c>
      <c r="N229" s="1" t="s">
        <v>96</v>
      </c>
      <c r="O229" s="1">
        <v>1.42</v>
      </c>
      <c r="P229" s="1" t="s">
        <v>91</v>
      </c>
      <c r="Q229" s="1">
        <v>0.56000000000000005</v>
      </c>
      <c r="R229" s="1" t="s">
        <v>94</v>
      </c>
      <c r="S229" s="1">
        <v>0</v>
      </c>
      <c r="T229" s="1" t="s">
        <v>94</v>
      </c>
      <c r="U229" s="1">
        <v>0</v>
      </c>
      <c r="V229" s="1">
        <v>0</v>
      </c>
      <c r="W229" s="1">
        <v>1.19</v>
      </c>
      <c r="X229" s="1">
        <v>0</v>
      </c>
      <c r="Y229" s="89">
        <v>0</v>
      </c>
      <c r="AF229" s="18"/>
      <c r="AG229" s="1"/>
    </row>
    <row r="230" spans="1:33" x14ac:dyDescent="0.25">
      <c r="A230" s="88">
        <v>6</v>
      </c>
      <c r="B230" s="1">
        <v>41</v>
      </c>
      <c r="C230" s="1">
        <v>124.15999999999998</v>
      </c>
      <c r="D230" s="1">
        <v>2</v>
      </c>
      <c r="E230" s="1">
        <v>5</v>
      </c>
      <c r="F230" s="1">
        <v>0</v>
      </c>
      <c r="G230" s="1" t="s">
        <v>90</v>
      </c>
      <c r="H230" s="1">
        <f t="shared" si="30"/>
        <v>0</v>
      </c>
      <c r="I230" s="1">
        <f t="shared" si="32"/>
        <v>0</v>
      </c>
      <c r="N230" s="1" t="s">
        <v>91</v>
      </c>
      <c r="O230" s="1">
        <v>0.52</v>
      </c>
      <c r="P230" s="1" t="s">
        <v>92</v>
      </c>
      <c r="Q230" s="1">
        <v>0.56000000000000005</v>
      </c>
      <c r="R230" s="1" t="s">
        <v>94</v>
      </c>
      <c r="S230" s="1">
        <v>0</v>
      </c>
      <c r="T230" s="1" t="s">
        <v>94</v>
      </c>
      <c r="U230" s="1">
        <v>0</v>
      </c>
      <c r="V230" s="1">
        <v>1.36</v>
      </c>
      <c r="W230" s="1">
        <v>0</v>
      </c>
      <c r="X230" s="1">
        <v>0</v>
      </c>
      <c r="Y230" s="89">
        <v>0</v>
      </c>
      <c r="AF230" s="18"/>
      <c r="AG230" s="1"/>
    </row>
    <row r="231" spans="1:33" x14ac:dyDescent="0.25">
      <c r="A231" s="88">
        <v>6</v>
      </c>
      <c r="B231" s="1">
        <v>42</v>
      </c>
      <c r="C231" s="1">
        <v>127.83999999999999</v>
      </c>
      <c r="D231" s="1">
        <v>1</v>
      </c>
      <c r="E231" s="1">
        <v>5</v>
      </c>
      <c r="F231" s="1">
        <v>0</v>
      </c>
      <c r="G231" s="1" t="s">
        <v>98</v>
      </c>
      <c r="H231" s="1">
        <f t="shared" si="30"/>
        <v>1</v>
      </c>
      <c r="I231" s="1">
        <v>4</v>
      </c>
      <c r="N231" s="1" t="s">
        <v>94</v>
      </c>
      <c r="O231" s="1">
        <v>0</v>
      </c>
      <c r="P231" s="1" t="s">
        <v>94</v>
      </c>
      <c r="Q231" s="1">
        <v>0</v>
      </c>
      <c r="R231" s="1" t="s">
        <v>94</v>
      </c>
      <c r="S231" s="1">
        <v>0</v>
      </c>
      <c r="T231" s="1" t="s">
        <v>94</v>
      </c>
      <c r="U231" s="1">
        <v>0</v>
      </c>
      <c r="V231" s="1">
        <v>0</v>
      </c>
      <c r="W231" s="1">
        <v>0</v>
      </c>
      <c r="X231" s="1">
        <v>0</v>
      </c>
      <c r="Y231" s="89">
        <v>0</v>
      </c>
      <c r="AF231" s="18"/>
      <c r="AG231" s="1"/>
    </row>
    <row r="232" spans="1:33" x14ac:dyDescent="0.25">
      <c r="A232" s="88">
        <v>6</v>
      </c>
      <c r="B232" s="1">
        <v>43</v>
      </c>
      <c r="C232" s="1">
        <v>127.86999999999999</v>
      </c>
      <c r="D232" s="1">
        <v>3</v>
      </c>
      <c r="E232" s="1">
        <v>5</v>
      </c>
      <c r="F232" s="1">
        <v>0</v>
      </c>
      <c r="G232" s="1" t="s">
        <v>98</v>
      </c>
      <c r="H232" s="1">
        <f t="shared" si="30"/>
        <v>1</v>
      </c>
      <c r="I232" s="1">
        <v>5</v>
      </c>
      <c r="N232" s="1" t="s">
        <v>94</v>
      </c>
      <c r="O232" s="1">
        <v>0</v>
      </c>
      <c r="P232" s="1" t="s">
        <v>94</v>
      </c>
      <c r="Q232" s="1">
        <v>0</v>
      </c>
      <c r="R232" s="1" t="s">
        <v>94</v>
      </c>
      <c r="S232" s="1">
        <v>0</v>
      </c>
      <c r="T232" s="1" t="s">
        <v>94</v>
      </c>
      <c r="U232" s="1">
        <v>0</v>
      </c>
      <c r="V232" s="1">
        <v>0</v>
      </c>
      <c r="W232" s="1">
        <v>0</v>
      </c>
      <c r="X232" s="1">
        <v>0</v>
      </c>
      <c r="Y232" s="89">
        <v>0</v>
      </c>
      <c r="AF232" s="18"/>
      <c r="AG232" s="1"/>
    </row>
    <row r="233" spans="1:33" x14ac:dyDescent="0.25">
      <c r="A233" s="88">
        <v>6</v>
      </c>
      <c r="B233" s="1">
        <v>44</v>
      </c>
      <c r="C233" s="1">
        <v>129.17999999999998</v>
      </c>
      <c r="D233" s="1">
        <v>1</v>
      </c>
      <c r="E233" s="1">
        <v>4</v>
      </c>
      <c r="F233" s="1">
        <v>0</v>
      </c>
      <c r="G233" s="1" t="s">
        <v>90</v>
      </c>
      <c r="H233" s="1">
        <f t="shared" si="30"/>
        <v>0</v>
      </c>
      <c r="I233" s="1">
        <f t="shared" ref="I233:I263" si="33">H233</f>
        <v>0</v>
      </c>
      <c r="N233" s="1" t="s">
        <v>91</v>
      </c>
      <c r="O233" s="1">
        <v>0.63</v>
      </c>
      <c r="P233" s="1" t="s">
        <v>94</v>
      </c>
      <c r="Q233" s="1">
        <v>0</v>
      </c>
      <c r="R233" s="1" t="s">
        <v>94</v>
      </c>
      <c r="S233" s="1">
        <v>0</v>
      </c>
      <c r="T233" s="1" t="s">
        <v>94</v>
      </c>
      <c r="U233" s="1">
        <v>0</v>
      </c>
      <c r="V233" s="1">
        <v>0.79</v>
      </c>
      <c r="W233" s="1">
        <v>0</v>
      </c>
      <c r="X233" s="1">
        <v>0</v>
      </c>
      <c r="Y233" s="89">
        <v>0</v>
      </c>
      <c r="AF233" s="18"/>
      <c r="AG233" s="1"/>
    </row>
    <row r="234" spans="1:33" x14ac:dyDescent="0.25">
      <c r="A234" s="88">
        <v>6</v>
      </c>
      <c r="B234" s="1">
        <v>45</v>
      </c>
      <c r="C234" s="1">
        <v>133.11999999999998</v>
      </c>
      <c r="D234" s="1">
        <v>3</v>
      </c>
      <c r="E234" s="1">
        <v>0</v>
      </c>
      <c r="F234" s="1">
        <v>1</v>
      </c>
      <c r="G234" s="1" t="s">
        <v>90</v>
      </c>
      <c r="H234" s="1">
        <f t="shared" si="30"/>
        <v>0</v>
      </c>
      <c r="I234" s="1">
        <f t="shared" si="33"/>
        <v>0</v>
      </c>
      <c r="N234" s="1" t="s">
        <v>96</v>
      </c>
      <c r="O234" s="1">
        <v>2.3199999999999998</v>
      </c>
      <c r="P234" s="1" t="s">
        <v>96</v>
      </c>
      <c r="Q234" s="1">
        <v>1.63</v>
      </c>
      <c r="R234" s="1" t="s">
        <v>93</v>
      </c>
      <c r="S234" s="1">
        <v>1.87</v>
      </c>
      <c r="T234" s="1" t="s">
        <v>94</v>
      </c>
      <c r="U234" s="1">
        <v>0</v>
      </c>
      <c r="V234" s="1">
        <v>0</v>
      </c>
      <c r="W234" s="1">
        <v>0</v>
      </c>
      <c r="X234" s="1">
        <v>0</v>
      </c>
      <c r="Y234" s="89">
        <v>0</v>
      </c>
      <c r="AF234" s="18"/>
      <c r="AG234" s="1"/>
    </row>
    <row r="235" spans="1:33" x14ac:dyDescent="0.25">
      <c r="A235" s="88">
        <v>6</v>
      </c>
      <c r="B235" s="1">
        <v>46</v>
      </c>
      <c r="C235" s="1">
        <v>134.02999999999997</v>
      </c>
      <c r="D235" s="1">
        <v>2</v>
      </c>
      <c r="E235" s="1">
        <v>3</v>
      </c>
      <c r="F235" s="1">
        <v>0</v>
      </c>
      <c r="G235" s="1" t="s">
        <v>90</v>
      </c>
      <c r="H235" s="1">
        <f t="shared" si="30"/>
        <v>0</v>
      </c>
      <c r="I235" s="1">
        <f t="shared" si="33"/>
        <v>0</v>
      </c>
      <c r="N235" s="1" t="s">
        <v>95</v>
      </c>
      <c r="O235" s="1">
        <v>1.36</v>
      </c>
      <c r="P235" s="1" t="s">
        <v>91</v>
      </c>
      <c r="Q235" s="1">
        <v>0.93</v>
      </c>
      <c r="R235" s="1" t="s">
        <v>94</v>
      </c>
      <c r="S235" s="1">
        <v>0</v>
      </c>
      <c r="T235" s="1" t="s">
        <v>94</v>
      </c>
      <c r="U235" s="1">
        <v>0</v>
      </c>
      <c r="V235" s="1">
        <v>1.1000000000000001</v>
      </c>
      <c r="W235" s="1">
        <v>1.3</v>
      </c>
      <c r="X235" s="1">
        <v>0</v>
      </c>
      <c r="Y235" s="89">
        <v>0</v>
      </c>
      <c r="AF235" s="18"/>
      <c r="AG235" s="1"/>
    </row>
    <row r="236" spans="1:33" x14ac:dyDescent="0.25">
      <c r="A236" s="88">
        <v>6</v>
      </c>
      <c r="B236" s="1">
        <v>47</v>
      </c>
      <c r="C236" s="1">
        <v>140.95999999999998</v>
      </c>
      <c r="D236" s="1">
        <v>3</v>
      </c>
      <c r="E236" s="1">
        <v>1</v>
      </c>
      <c r="F236" s="1">
        <v>1</v>
      </c>
      <c r="G236" s="1" t="s">
        <v>90</v>
      </c>
      <c r="H236" s="1">
        <f t="shared" si="30"/>
        <v>0</v>
      </c>
      <c r="I236" s="1">
        <f t="shared" si="33"/>
        <v>0</v>
      </c>
      <c r="N236" s="1" t="s">
        <v>93</v>
      </c>
      <c r="O236" s="1">
        <v>1.2</v>
      </c>
      <c r="P236" s="1" t="s">
        <v>95</v>
      </c>
      <c r="Q236" s="1">
        <v>0.77</v>
      </c>
      <c r="R236" s="1" t="s">
        <v>95</v>
      </c>
      <c r="S236" s="1">
        <v>1.67</v>
      </c>
      <c r="T236" s="1" t="s">
        <v>94</v>
      </c>
      <c r="U236" s="1">
        <v>0</v>
      </c>
      <c r="V236" s="1">
        <v>0</v>
      </c>
      <c r="W236" s="1">
        <v>1.02</v>
      </c>
      <c r="X236" s="1">
        <v>1.49</v>
      </c>
      <c r="Y236" s="89">
        <v>0</v>
      </c>
      <c r="AF236" s="18"/>
      <c r="AG236" s="1"/>
    </row>
    <row r="237" spans="1:33" x14ac:dyDescent="0.25">
      <c r="A237" s="88">
        <v>6</v>
      </c>
      <c r="B237" s="1">
        <v>48</v>
      </c>
      <c r="C237" s="1">
        <v>141.94999999999999</v>
      </c>
      <c r="D237" s="1">
        <v>2</v>
      </c>
      <c r="E237" s="1">
        <v>3</v>
      </c>
      <c r="F237" s="1">
        <v>1</v>
      </c>
      <c r="G237" s="1" t="s">
        <v>90</v>
      </c>
      <c r="H237" s="1">
        <f t="shared" si="30"/>
        <v>0</v>
      </c>
      <c r="I237" s="1">
        <f t="shared" si="33"/>
        <v>0</v>
      </c>
      <c r="N237" s="1" t="s">
        <v>91</v>
      </c>
      <c r="O237" s="1">
        <v>0.72</v>
      </c>
      <c r="P237" s="1" t="s">
        <v>93</v>
      </c>
      <c r="Q237" s="1">
        <v>1.06</v>
      </c>
      <c r="R237" s="1" t="s">
        <v>94</v>
      </c>
      <c r="S237" s="1">
        <v>0</v>
      </c>
      <c r="T237" s="1" t="s">
        <v>94</v>
      </c>
      <c r="U237" s="1">
        <v>0</v>
      </c>
      <c r="V237" s="1">
        <v>0.86</v>
      </c>
      <c r="W237" s="1">
        <v>0</v>
      </c>
      <c r="X237" s="1">
        <v>0</v>
      </c>
      <c r="Y237" s="89">
        <v>0</v>
      </c>
      <c r="AF237" s="18"/>
      <c r="AG237" s="1"/>
    </row>
    <row r="238" spans="1:33" x14ac:dyDescent="0.25">
      <c r="A238" s="88">
        <v>6</v>
      </c>
      <c r="B238" s="1">
        <v>49</v>
      </c>
      <c r="C238" s="1">
        <v>144.63</v>
      </c>
      <c r="D238" s="1">
        <v>1</v>
      </c>
      <c r="E238" s="1">
        <v>3</v>
      </c>
      <c r="F238" s="1">
        <v>0</v>
      </c>
      <c r="G238" s="1" t="s">
        <v>90</v>
      </c>
      <c r="H238" s="1">
        <f t="shared" si="30"/>
        <v>0</v>
      </c>
      <c r="I238" s="1">
        <f t="shared" si="33"/>
        <v>0</v>
      </c>
      <c r="J238" s="1">
        <f>SUM(H190:H239)</f>
        <v>5</v>
      </c>
      <c r="K238" s="1">
        <f>_xlfn.STDEV.S(E190:E239)</f>
        <v>1.7830265487281414</v>
      </c>
      <c r="L238" s="1">
        <f>_xlfn.STDEV.S(F190:F239)</f>
        <v>0.56279187438834877</v>
      </c>
      <c r="N238" s="1" t="s">
        <v>91</v>
      </c>
      <c r="O238" s="1">
        <v>0.63</v>
      </c>
      <c r="P238" s="1" t="s">
        <v>94</v>
      </c>
      <c r="Q238" s="1">
        <v>0</v>
      </c>
      <c r="R238" s="1" t="s">
        <v>94</v>
      </c>
      <c r="S238" s="1">
        <v>0</v>
      </c>
      <c r="T238" s="1" t="s">
        <v>94</v>
      </c>
      <c r="U238" s="1">
        <v>0</v>
      </c>
      <c r="V238" s="1">
        <v>1.28</v>
      </c>
      <c r="W238" s="1">
        <v>0</v>
      </c>
      <c r="X238" s="1">
        <v>0</v>
      </c>
      <c r="Y238" s="89">
        <v>0</v>
      </c>
      <c r="AF238" s="18"/>
      <c r="AG238" s="1"/>
    </row>
    <row r="239" spans="1:33" s="125" customFormat="1" x14ac:dyDescent="0.25">
      <c r="A239" s="124">
        <v>6</v>
      </c>
      <c r="B239" s="125">
        <v>50</v>
      </c>
      <c r="C239" s="125">
        <v>145.32999999999998</v>
      </c>
      <c r="D239" s="125">
        <v>2</v>
      </c>
      <c r="E239" s="125">
        <v>3</v>
      </c>
      <c r="F239" s="125">
        <v>1</v>
      </c>
      <c r="G239" s="125" t="s">
        <v>90</v>
      </c>
      <c r="H239" s="125">
        <f t="shared" si="30"/>
        <v>0</v>
      </c>
      <c r="I239" s="125">
        <f t="shared" si="33"/>
        <v>0</v>
      </c>
      <c r="J239" s="125">
        <f>_xlfn.STDEV.S(I190:I239)</f>
        <v>1.0151907431108496</v>
      </c>
      <c r="K239" s="125">
        <f>MAX(E190:E239)</f>
        <v>6</v>
      </c>
      <c r="L239" s="125">
        <f>MAX(F190:F239)</f>
        <v>2</v>
      </c>
      <c r="N239" s="125" t="s">
        <v>93</v>
      </c>
      <c r="O239" s="125">
        <v>1.93</v>
      </c>
      <c r="P239" s="125" t="s">
        <v>95</v>
      </c>
      <c r="Q239" s="125">
        <v>1.24</v>
      </c>
      <c r="R239" s="125" t="s">
        <v>94</v>
      </c>
      <c r="S239" s="125">
        <v>0</v>
      </c>
      <c r="T239" s="125" t="s">
        <v>94</v>
      </c>
      <c r="U239" s="125">
        <v>0</v>
      </c>
      <c r="V239" s="125">
        <v>0</v>
      </c>
      <c r="W239" s="125">
        <v>1.35</v>
      </c>
      <c r="X239" s="125">
        <v>0</v>
      </c>
      <c r="Y239" s="126">
        <v>0</v>
      </c>
      <c r="AF239" s="129"/>
    </row>
    <row r="240" spans="1:33" x14ac:dyDescent="0.25">
      <c r="A240" s="88">
        <v>7</v>
      </c>
      <c r="B240" s="1">
        <v>1</v>
      </c>
      <c r="C240" s="1">
        <v>0</v>
      </c>
      <c r="D240" s="1">
        <v>1</v>
      </c>
      <c r="E240" s="1">
        <v>0</v>
      </c>
      <c r="F240" s="1">
        <v>0</v>
      </c>
      <c r="G240" s="1" t="s">
        <v>90</v>
      </c>
      <c r="H240" s="1">
        <f t="shared" si="30"/>
        <v>0</v>
      </c>
      <c r="I240" s="1">
        <f t="shared" si="33"/>
        <v>0</v>
      </c>
      <c r="N240" s="1" t="s">
        <v>92</v>
      </c>
      <c r="O240" s="1">
        <v>0.8</v>
      </c>
      <c r="P240" s="1" t="s">
        <v>94</v>
      </c>
      <c r="Q240" s="1">
        <v>0</v>
      </c>
      <c r="R240" s="1" t="s">
        <v>94</v>
      </c>
      <c r="S240" s="1">
        <v>0</v>
      </c>
      <c r="T240" s="1" t="s">
        <v>94</v>
      </c>
      <c r="U240" s="1">
        <v>0</v>
      </c>
      <c r="V240" s="1">
        <v>0</v>
      </c>
      <c r="W240" s="1">
        <v>0</v>
      </c>
      <c r="X240" s="1">
        <v>0</v>
      </c>
      <c r="Y240" s="89">
        <v>0</v>
      </c>
      <c r="AF240" s="18"/>
      <c r="AG240" s="1"/>
    </row>
    <row r="241" spans="1:33" x14ac:dyDescent="0.25">
      <c r="A241" s="88">
        <v>7</v>
      </c>
      <c r="B241" s="1">
        <v>2</v>
      </c>
      <c r="C241" s="1">
        <v>0.09</v>
      </c>
      <c r="D241" s="1">
        <v>4</v>
      </c>
      <c r="E241" s="1">
        <v>1</v>
      </c>
      <c r="F241" s="1">
        <v>0</v>
      </c>
      <c r="G241" s="1" t="s">
        <v>90</v>
      </c>
      <c r="H241" s="1">
        <f t="shared" si="30"/>
        <v>0</v>
      </c>
      <c r="I241" s="1">
        <f t="shared" si="33"/>
        <v>0</v>
      </c>
      <c r="N241" s="1" t="s">
        <v>92</v>
      </c>
      <c r="O241" s="1">
        <v>0.59</v>
      </c>
      <c r="P241" s="1" t="s">
        <v>95</v>
      </c>
      <c r="Q241" s="1">
        <v>2.0699999999999998</v>
      </c>
      <c r="R241" s="1" t="s">
        <v>91</v>
      </c>
      <c r="S241" s="1">
        <v>0.97</v>
      </c>
      <c r="T241" s="1" t="s">
        <v>92</v>
      </c>
      <c r="U241" s="1">
        <v>0.88</v>
      </c>
      <c r="V241" s="1">
        <v>0</v>
      </c>
      <c r="W241" s="1">
        <v>0.94</v>
      </c>
      <c r="X241" s="1">
        <v>0.91</v>
      </c>
      <c r="Y241" s="89">
        <v>0</v>
      </c>
      <c r="AF241" s="18"/>
      <c r="AG241" s="1"/>
    </row>
    <row r="242" spans="1:33" x14ac:dyDescent="0.25">
      <c r="A242" s="88">
        <v>7</v>
      </c>
      <c r="B242" s="1">
        <v>3</v>
      </c>
      <c r="C242" s="1">
        <v>0.72</v>
      </c>
      <c r="D242" s="1">
        <v>3</v>
      </c>
      <c r="E242" s="1">
        <v>5</v>
      </c>
      <c r="F242" s="1">
        <v>0</v>
      </c>
      <c r="G242" s="1" t="s">
        <v>98</v>
      </c>
      <c r="H242" s="1">
        <f t="shared" si="30"/>
        <v>1</v>
      </c>
      <c r="I242" s="1">
        <f t="shared" si="33"/>
        <v>1</v>
      </c>
      <c r="N242" s="1" t="s">
        <v>94</v>
      </c>
      <c r="O242" s="1">
        <v>0</v>
      </c>
      <c r="P242" s="1" t="s">
        <v>94</v>
      </c>
      <c r="Q242" s="1">
        <v>0</v>
      </c>
      <c r="R242" s="1" t="s">
        <v>94</v>
      </c>
      <c r="S242" s="1">
        <v>0</v>
      </c>
      <c r="T242" s="1" t="s">
        <v>94</v>
      </c>
      <c r="U242" s="1">
        <v>0</v>
      </c>
      <c r="V242" s="1">
        <v>0</v>
      </c>
      <c r="W242" s="1">
        <v>0</v>
      </c>
      <c r="X242" s="1">
        <v>0</v>
      </c>
      <c r="Y242" s="89">
        <v>0</v>
      </c>
      <c r="AF242" s="18"/>
      <c r="AG242" s="1"/>
    </row>
    <row r="243" spans="1:33" x14ac:dyDescent="0.25">
      <c r="A243" s="88">
        <v>7</v>
      </c>
      <c r="B243" s="1">
        <v>4</v>
      </c>
      <c r="C243" s="1">
        <v>12.64</v>
      </c>
      <c r="D243" s="1">
        <v>2</v>
      </c>
      <c r="E243" s="1">
        <v>0</v>
      </c>
      <c r="F243" s="1">
        <v>0</v>
      </c>
      <c r="G243" s="1" t="s">
        <v>90</v>
      </c>
      <c r="H243" s="1">
        <f t="shared" si="30"/>
        <v>0</v>
      </c>
      <c r="I243" s="1">
        <f t="shared" si="33"/>
        <v>0</v>
      </c>
      <c r="N243" s="1" t="s">
        <v>91</v>
      </c>
      <c r="O243" s="1">
        <v>0.93</v>
      </c>
      <c r="P243" s="1" t="s">
        <v>92</v>
      </c>
      <c r="Q243" s="1">
        <v>0.63</v>
      </c>
      <c r="R243" s="1" t="s">
        <v>94</v>
      </c>
      <c r="S243" s="1">
        <v>0</v>
      </c>
      <c r="T243" s="1" t="s">
        <v>94</v>
      </c>
      <c r="U243" s="1">
        <v>0</v>
      </c>
      <c r="V243" s="1">
        <v>1.42</v>
      </c>
      <c r="W243" s="1">
        <v>0</v>
      </c>
      <c r="X243" s="1">
        <v>0</v>
      </c>
      <c r="Y243" s="89">
        <v>0</v>
      </c>
      <c r="AF243" s="18"/>
      <c r="AG243" s="1"/>
    </row>
    <row r="244" spans="1:33" x14ac:dyDescent="0.25">
      <c r="A244" s="88">
        <v>7</v>
      </c>
      <c r="B244" s="1">
        <v>5</v>
      </c>
      <c r="C244" s="1">
        <v>15.55</v>
      </c>
      <c r="D244" s="1">
        <v>2</v>
      </c>
      <c r="E244" s="1">
        <v>0</v>
      </c>
      <c r="F244" s="1">
        <v>0</v>
      </c>
      <c r="G244" s="1" t="s">
        <v>90</v>
      </c>
      <c r="H244" s="1">
        <f t="shared" si="30"/>
        <v>0</v>
      </c>
      <c r="I244" s="1">
        <f t="shared" si="33"/>
        <v>0</v>
      </c>
      <c r="N244" s="1" t="s">
        <v>91</v>
      </c>
      <c r="O244" s="1">
        <v>0.52</v>
      </c>
      <c r="P244" s="1" t="s">
        <v>96</v>
      </c>
      <c r="Q244" s="1">
        <v>2.36</v>
      </c>
      <c r="R244" s="1" t="s">
        <v>94</v>
      </c>
      <c r="S244" s="1">
        <v>0</v>
      </c>
      <c r="T244" s="1" t="s">
        <v>94</v>
      </c>
      <c r="U244" s="1">
        <v>0</v>
      </c>
      <c r="V244" s="1">
        <v>1.38</v>
      </c>
      <c r="W244" s="1">
        <v>0</v>
      </c>
      <c r="X244" s="1">
        <v>0</v>
      </c>
      <c r="Y244" s="89">
        <v>0</v>
      </c>
      <c r="AF244" s="18"/>
      <c r="AG244" s="1"/>
    </row>
    <row r="245" spans="1:33" x14ac:dyDescent="0.25">
      <c r="A245" s="88">
        <v>7</v>
      </c>
      <c r="B245" s="1">
        <v>6</v>
      </c>
      <c r="C245" s="1">
        <v>21.87</v>
      </c>
      <c r="D245" s="1">
        <v>3</v>
      </c>
      <c r="E245" s="1">
        <v>0</v>
      </c>
      <c r="F245" s="1">
        <v>0</v>
      </c>
      <c r="G245" s="1" t="s">
        <v>90</v>
      </c>
      <c r="H245" s="1">
        <f t="shared" si="30"/>
        <v>0</v>
      </c>
      <c r="I245" s="1">
        <f t="shared" si="33"/>
        <v>0</v>
      </c>
      <c r="N245" s="1" t="s">
        <v>92</v>
      </c>
      <c r="O245" s="1">
        <v>0.97</v>
      </c>
      <c r="P245" s="1" t="s">
        <v>95</v>
      </c>
      <c r="Q245" s="1">
        <v>2.48</v>
      </c>
      <c r="R245" s="1" t="s">
        <v>93</v>
      </c>
      <c r="S245" s="1">
        <v>2.31</v>
      </c>
      <c r="T245" s="1" t="s">
        <v>94</v>
      </c>
      <c r="U245" s="1">
        <v>0</v>
      </c>
      <c r="V245" s="1">
        <v>0</v>
      </c>
      <c r="W245" s="1">
        <v>1.32</v>
      </c>
      <c r="X245" s="1">
        <v>0</v>
      </c>
      <c r="Y245" s="89">
        <v>0</v>
      </c>
      <c r="AF245" s="18"/>
      <c r="AG245" s="1"/>
    </row>
    <row r="246" spans="1:33" x14ac:dyDescent="0.25">
      <c r="A246" s="88">
        <v>7</v>
      </c>
      <c r="B246" s="1">
        <v>7</v>
      </c>
      <c r="C246" s="1">
        <v>22.41</v>
      </c>
      <c r="D246" s="1">
        <v>1</v>
      </c>
      <c r="E246" s="1">
        <v>3</v>
      </c>
      <c r="F246" s="1">
        <v>0</v>
      </c>
      <c r="G246" s="1" t="s">
        <v>90</v>
      </c>
      <c r="H246" s="1">
        <f t="shared" si="30"/>
        <v>0</v>
      </c>
      <c r="I246" s="1">
        <f t="shared" si="33"/>
        <v>0</v>
      </c>
      <c r="N246" s="1" t="s">
        <v>96</v>
      </c>
      <c r="O246" s="1">
        <v>2.0699999999999998</v>
      </c>
      <c r="P246" s="1" t="s">
        <v>94</v>
      </c>
      <c r="Q246" s="1">
        <v>0</v>
      </c>
      <c r="R246" s="1" t="s">
        <v>94</v>
      </c>
      <c r="S246" s="1">
        <v>0</v>
      </c>
      <c r="T246" s="1" t="s">
        <v>94</v>
      </c>
      <c r="U246" s="1">
        <v>0</v>
      </c>
      <c r="V246" s="1">
        <v>0</v>
      </c>
      <c r="W246" s="1">
        <v>0</v>
      </c>
      <c r="X246" s="1">
        <v>0</v>
      </c>
      <c r="Y246" s="89">
        <v>0</v>
      </c>
      <c r="AF246" s="18"/>
      <c r="AG246" s="1"/>
    </row>
    <row r="247" spans="1:33" x14ac:dyDescent="0.25">
      <c r="A247" s="88">
        <v>7</v>
      </c>
      <c r="B247" s="1">
        <v>8</v>
      </c>
      <c r="C247" s="1">
        <v>27.59</v>
      </c>
      <c r="D247" s="1">
        <v>2</v>
      </c>
      <c r="E247" s="1">
        <v>2</v>
      </c>
      <c r="F247" s="1">
        <v>0</v>
      </c>
      <c r="G247" s="1" t="s">
        <v>90</v>
      </c>
      <c r="H247" s="1">
        <f t="shared" si="30"/>
        <v>0</v>
      </c>
      <c r="I247" s="1">
        <f t="shared" si="33"/>
        <v>0</v>
      </c>
      <c r="N247" s="1" t="s">
        <v>91</v>
      </c>
      <c r="O247" s="1">
        <v>0.65</v>
      </c>
      <c r="P247" s="1" t="s">
        <v>95</v>
      </c>
      <c r="Q247" s="1">
        <v>1.45</v>
      </c>
      <c r="R247" s="1" t="s">
        <v>94</v>
      </c>
      <c r="S247" s="1">
        <v>0</v>
      </c>
      <c r="T247" s="1" t="s">
        <v>94</v>
      </c>
      <c r="U247" s="1">
        <v>0</v>
      </c>
      <c r="V247" s="1">
        <v>1.05</v>
      </c>
      <c r="W247" s="1">
        <v>0.78</v>
      </c>
      <c r="X247" s="1">
        <v>0</v>
      </c>
      <c r="Y247" s="89">
        <v>0</v>
      </c>
      <c r="AF247" s="18"/>
      <c r="AG247" s="1"/>
    </row>
    <row r="248" spans="1:33" x14ac:dyDescent="0.25">
      <c r="A248" s="88">
        <v>7</v>
      </c>
      <c r="B248" s="1">
        <v>9</v>
      </c>
      <c r="C248" s="1">
        <v>27.9</v>
      </c>
      <c r="D248" s="1">
        <v>1</v>
      </c>
      <c r="E248" s="1">
        <v>3</v>
      </c>
      <c r="F248" s="1">
        <v>0</v>
      </c>
      <c r="G248" s="1" t="s">
        <v>90</v>
      </c>
      <c r="H248" s="1">
        <f t="shared" si="30"/>
        <v>0</v>
      </c>
      <c r="I248" s="1">
        <f t="shared" si="33"/>
        <v>0</v>
      </c>
      <c r="N248" s="1" t="s">
        <v>95</v>
      </c>
      <c r="O248" s="1">
        <v>1.5</v>
      </c>
      <c r="P248" s="1" t="s">
        <v>94</v>
      </c>
      <c r="Q248" s="1">
        <v>0</v>
      </c>
      <c r="R248" s="1" t="s">
        <v>94</v>
      </c>
      <c r="S248" s="1">
        <v>0</v>
      </c>
      <c r="T248" s="1" t="s">
        <v>94</v>
      </c>
      <c r="U248" s="1">
        <v>0</v>
      </c>
      <c r="V248" s="1">
        <v>1.26</v>
      </c>
      <c r="W248" s="1">
        <v>0</v>
      </c>
      <c r="X248" s="1">
        <v>0</v>
      </c>
      <c r="Y248" s="89">
        <v>0</v>
      </c>
      <c r="AF248" s="18"/>
      <c r="AG248" s="1"/>
    </row>
    <row r="249" spans="1:33" x14ac:dyDescent="0.25">
      <c r="A249" s="88">
        <v>7</v>
      </c>
      <c r="B249" s="1">
        <v>10</v>
      </c>
      <c r="C249" s="1">
        <v>30.36</v>
      </c>
      <c r="D249" s="1">
        <v>2</v>
      </c>
      <c r="E249" s="1">
        <v>2</v>
      </c>
      <c r="F249" s="1">
        <v>1</v>
      </c>
      <c r="G249" s="1" t="s">
        <v>90</v>
      </c>
      <c r="H249" s="1">
        <f t="shared" si="30"/>
        <v>0</v>
      </c>
      <c r="I249" s="1">
        <f t="shared" si="33"/>
        <v>0</v>
      </c>
      <c r="N249" s="1" t="s">
        <v>91</v>
      </c>
      <c r="O249" s="1">
        <v>0.56999999999999995</v>
      </c>
      <c r="P249" s="1" t="s">
        <v>96</v>
      </c>
      <c r="Q249" s="1">
        <v>1.25</v>
      </c>
      <c r="R249" s="1" t="s">
        <v>94</v>
      </c>
      <c r="S249" s="1">
        <v>0</v>
      </c>
      <c r="T249" s="1" t="s">
        <v>94</v>
      </c>
      <c r="U249" s="1">
        <v>0</v>
      </c>
      <c r="V249" s="1">
        <v>1.44</v>
      </c>
      <c r="W249" s="1">
        <v>0</v>
      </c>
      <c r="X249" s="1">
        <v>0</v>
      </c>
      <c r="Y249" s="89">
        <v>0</v>
      </c>
      <c r="AF249" s="18"/>
      <c r="AG249" s="1"/>
    </row>
    <row r="250" spans="1:33" x14ac:dyDescent="0.25">
      <c r="A250" s="88">
        <v>7</v>
      </c>
      <c r="B250" s="1">
        <v>11</v>
      </c>
      <c r="C250" s="1">
        <v>54.230000000000004</v>
      </c>
      <c r="D250" s="1">
        <v>1</v>
      </c>
      <c r="E250" s="1">
        <v>0</v>
      </c>
      <c r="F250" s="1">
        <v>0</v>
      </c>
      <c r="G250" s="1" t="s">
        <v>90</v>
      </c>
      <c r="H250" s="1">
        <f t="shared" si="30"/>
        <v>0</v>
      </c>
      <c r="I250" s="1">
        <f t="shared" si="33"/>
        <v>0</v>
      </c>
      <c r="N250" s="1" t="s">
        <v>93</v>
      </c>
      <c r="O250" s="1">
        <v>2.12</v>
      </c>
      <c r="P250" s="1" t="s">
        <v>94</v>
      </c>
      <c r="Q250" s="1">
        <v>0</v>
      </c>
      <c r="R250" s="1" t="s">
        <v>94</v>
      </c>
      <c r="S250" s="1">
        <v>0</v>
      </c>
      <c r="T250" s="1" t="s">
        <v>94</v>
      </c>
      <c r="U250" s="1">
        <v>0</v>
      </c>
      <c r="V250" s="1">
        <v>0</v>
      </c>
      <c r="W250" s="1">
        <v>0</v>
      </c>
      <c r="X250" s="1">
        <v>0</v>
      </c>
      <c r="Y250" s="89">
        <v>0</v>
      </c>
      <c r="AF250" s="18"/>
      <c r="AG250" s="1"/>
    </row>
    <row r="251" spans="1:33" x14ac:dyDescent="0.25">
      <c r="A251" s="88">
        <v>7</v>
      </c>
      <c r="B251" s="1">
        <v>12</v>
      </c>
      <c r="C251" s="1">
        <v>57.800000000000004</v>
      </c>
      <c r="D251" s="1">
        <v>1</v>
      </c>
      <c r="E251" s="1">
        <v>0</v>
      </c>
      <c r="F251" s="1">
        <v>0</v>
      </c>
      <c r="G251" s="1" t="s">
        <v>90</v>
      </c>
      <c r="H251" s="1">
        <f t="shared" si="30"/>
        <v>0</v>
      </c>
      <c r="I251" s="1">
        <f t="shared" si="33"/>
        <v>0</v>
      </c>
      <c r="N251" s="1" t="s">
        <v>95</v>
      </c>
      <c r="O251" s="1">
        <v>2.41</v>
      </c>
      <c r="P251" s="1" t="s">
        <v>94</v>
      </c>
      <c r="Q251" s="1">
        <v>0</v>
      </c>
      <c r="R251" s="1" t="s">
        <v>94</v>
      </c>
      <c r="S251" s="1">
        <v>0</v>
      </c>
      <c r="T251" s="1" t="s">
        <v>94</v>
      </c>
      <c r="U251" s="1">
        <v>0</v>
      </c>
      <c r="V251" s="1">
        <v>1.33</v>
      </c>
      <c r="W251" s="1">
        <v>0</v>
      </c>
      <c r="X251" s="1">
        <v>0</v>
      </c>
      <c r="Y251" s="89">
        <v>0</v>
      </c>
      <c r="AF251" s="18"/>
      <c r="AG251" s="1"/>
    </row>
    <row r="252" spans="1:33" x14ac:dyDescent="0.25">
      <c r="A252" s="88">
        <v>7</v>
      </c>
      <c r="B252" s="1">
        <v>13</v>
      </c>
      <c r="C252" s="1">
        <v>61.230000000000004</v>
      </c>
      <c r="D252" s="1">
        <v>2</v>
      </c>
      <c r="E252" s="1">
        <v>0</v>
      </c>
      <c r="F252" s="1">
        <v>1</v>
      </c>
      <c r="G252" s="1" t="s">
        <v>90</v>
      </c>
      <c r="H252" s="1">
        <f t="shared" si="30"/>
        <v>0</v>
      </c>
      <c r="I252" s="1">
        <f t="shared" si="33"/>
        <v>0</v>
      </c>
      <c r="N252" s="1" t="s">
        <v>96</v>
      </c>
      <c r="O252" s="1">
        <v>2.17</v>
      </c>
      <c r="P252" s="1" t="s">
        <v>96</v>
      </c>
      <c r="Q252" s="1">
        <v>0.82</v>
      </c>
      <c r="R252" s="1" t="s">
        <v>94</v>
      </c>
      <c r="S252" s="1">
        <v>0</v>
      </c>
      <c r="T252" s="1" t="s">
        <v>94</v>
      </c>
      <c r="U252" s="1">
        <v>0</v>
      </c>
      <c r="V252" s="1">
        <v>0</v>
      </c>
      <c r="W252" s="1">
        <v>0</v>
      </c>
      <c r="X252" s="1">
        <v>0</v>
      </c>
      <c r="Y252" s="89">
        <v>0</v>
      </c>
      <c r="AF252" s="18"/>
      <c r="AG252" s="1"/>
    </row>
    <row r="253" spans="1:33" x14ac:dyDescent="0.25">
      <c r="A253" s="88">
        <v>7</v>
      </c>
      <c r="B253" s="1">
        <v>14</v>
      </c>
      <c r="C253" s="1">
        <v>64.850000000000009</v>
      </c>
      <c r="D253" s="1">
        <v>3</v>
      </c>
      <c r="E253" s="1">
        <v>0</v>
      </c>
      <c r="F253" s="1">
        <v>0</v>
      </c>
      <c r="G253" s="1" t="s">
        <v>90</v>
      </c>
      <c r="H253" s="1">
        <f t="shared" si="30"/>
        <v>0</v>
      </c>
      <c r="I253" s="1">
        <f t="shared" si="33"/>
        <v>0</v>
      </c>
      <c r="N253" s="1" t="s">
        <v>91</v>
      </c>
      <c r="O253" s="1">
        <v>0.5</v>
      </c>
      <c r="P253" s="1" t="s">
        <v>91</v>
      </c>
      <c r="Q253" s="1">
        <v>0.86</v>
      </c>
      <c r="R253" s="1" t="s">
        <v>92</v>
      </c>
      <c r="S253" s="1">
        <v>0.88</v>
      </c>
      <c r="T253" s="1" t="s">
        <v>94</v>
      </c>
      <c r="U253" s="1">
        <v>0</v>
      </c>
      <c r="V253" s="1">
        <v>1.1299999999999999</v>
      </c>
      <c r="W253" s="1">
        <v>1.24</v>
      </c>
      <c r="X253" s="1">
        <v>0</v>
      </c>
      <c r="Y253" s="89">
        <v>0</v>
      </c>
      <c r="AF253" s="18"/>
      <c r="AG253" s="1"/>
    </row>
    <row r="254" spans="1:33" x14ac:dyDescent="0.25">
      <c r="A254" s="88">
        <v>7</v>
      </c>
      <c r="B254" s="1">
        <v>15</v>
      </c>
      <c r="C254" s="1">
        <v>74.56</v>
      </c>
      <c r="D254" s="1">
        <v>1</v>
      </c>
      <c r="E254" s="1">
        <v>0</v>
      </c>
      <c r="F254" s="1">
        <v>0</v>
      </c>
      <c r="G254" s="1" t="s">
        <v>90</v>
      </c>
      <c r="H254" s="1">
        <f t="shared" si="30"/>
        <v>0</v>
      </c>
      <c r="I254" s="1">
        <f t="shared" si="33"/>
        <v>0</v>
      </c>
      <c r="N254" s="1" t="s">
        <v>95</v>
      </c>
      <c r="O254" s="1">
        <v>2.25</v>
      </c>
      <c r="P254" s="1" t="s">
        <v>94</v>
      </c>
      <c r="Q254" s="1">
        <v>0</v>
      </c>
      <c r="R254" s="1" t="s">
        <v>94</v>
      </c>
      <c r="S254" s="1">
        <v>0</v>
      </c>
      <c r="T254" s="1" t="s">
        <v>94</v>
      </c>
      <c r="U254" s="1">
        <v>0</v>
      </c>
      <c r="V254" s="1">
        <v>1.48</v>
      </c>
      <c r="W254" s="1">
        <v>0</v>
      </c>
      <c r="X254" s="1">
        <v>0</v>
      </c>
      <c r="Y254" s="89">
        <v>0</v>
      </c>
      <c r="AF254" s="18"/>
      <c r="AG254" s="1"/>
    </row>
    <row r="255" spans="1:33" x14ac:dyDescent="0.25">
      <c r="A255" s="88">
        <v>7</v>
      </c>
      <c r="B255" s="1">
        <v>16</v>
      </c>
      <c r="C255" s="1">
        <v>74.88</v>
      </c>
      <c r="D255" s="1">
        <v>1</v>
      </c>
      <c r="E255" s="1">
        <v>1</v>
      </c>
      <c r="F255" s="1">
        <v>0</v>
      </c>
      <c r="G255" s="1" t="s">
        <v>90</v>
      </c>
      <c r="H255" s="1">
        <f t="shared" si="30"/>
        <v>0</v>
      </c>
      <c r="I255" s="1">
        <f t="shared" si="33"/>
        <v>0</v>
      </c>
      <c r="N255" s="1" t="s">
        <v>95</v>
      </c>
      <c r="O255" s="1">
        <v>1.41</v>
      </c>
      <c r="P255" s="1" t="s">
        <v>94</v>
      </c>
      <c r="Q255" s="1">
        <v>0</v>
      </c>
      <c r="R255" s="1" t="s">
        <v>94</v>
      </c>
      <c r="S255" s="1">
        <v>0</v>
      </c>
      <c r="T255" s="1" t="s">
        <v>94</v>
      </c>
      <c r="U255" s="1">
        <v>0</v>
      </c>
      <c r="V255" s="1">
        <v>1.23</v>
      </c>
      <c r="W255" s="1">
        <v>0</v>
      </c>
      <c r="X255" s="1">
        <v>0</v>
      </c>
      <c r="Y255" s="89">
        <v>0</v>
      </c>
      <c r="AF255" s="18"/>
      <c r="AG255" s="1"/>
    </row>
    <row r="256" spans="1:33" x14ac:dyDescent="0.25">
      <c r="A256" s="88">
        <v>7</v>
      </c>
      <c r="B256" s="1">
        <v>17</v>
      </c>
      <c r="C256" s="1">
        <v>77.039999999999992</v>
      </c>
      <c r="D256" s="1">
        <v>1</v>
      </c>
      <c r="E256" s="1">
        <v>1</v>
      </c>
      <c r="F256" s="1">
        <v>1</v>
      </c>
      <c r="G256" s="1" t="s">
        <v>90</v>
      </c>
      <c r="H256" s="1">
        <f t="shared" si="30"/>
        <v>0</v>
      </c>
      <c r="I256" s="1">
        <f t="shared" si="33"/>
        <v>0</v>
      </c>
      <c r="N256" s="1" t="s">
        <v>96</v>
      </c>
      <c r="O256" s="1">
        <v>1.45</v>
      </c>
      <c r="P256" s="1" t="s">
        <v>94</v>
      </c>
      <c r="Q256" s="1">
        <v>0</v>
      </c>
      <c r="R256" s="1" t="s">
        <v>94</v>
      </c>
      <c r="S256" s="1">
        <v>0</v>
      </c>
      <c r="T256" s="1" t="s">
        <v>94</v>
      </c>
      <c r="U256" s="1">
        <v>0</v>
      </c>
      <c r="V256" s="1">
        <v>0</v>
      </c>
      <c r="W256" s="1">
        <v>0</v>
      </c>
      <c r="X256" s="1">
        <v>0</v>
      </c>
      <c r="Y256" s="89">
        <v>0</v>
      </c>
      <c r="AF256" s="18"/>
      <c r="AG256" s="1"/>
    </row>
    <row r="257" spans="1:33" x14ac:dyDescent="0.25">
      <c r="A257" s="88">
        <v>7</v>
      </c>
      <c r="B257" s="1">
        <v>18</v>
      </c>
      <c r="C257" s="1">
        <v>79.759999999999991</v>
      </c>
      <c r="D257" s="1">
        <v>4</v>
      </c>
      <c r="E257" s="1">
        <v>0</v>
      </c>
      <c r="F257" s="1">
        <v>0</v>
      </c>
      <c r="G257" s="1" t="s">
        <v>90</v>
      </c>
      <c r="H257" s="1">
        <f t="shared" si="30"/>
        <v>0</v>
      </c>
      <c r="I257" s="1">
        <f t="shared" si="33"/>
        <v>0</v>
      </c>
      <c r="N257" s="1" t="s">
        <v>95</v>
      </c>
      <c r="O257" s="1">
        <v>0.76</v>
      </c>
      <c r="P257" s="1" t="s">
        <v>92</v>
      </c>
      <c r="Q257" s="1">
        <v>0.7</v>
      </c>
      <c r="R257" s="1" t="s">
        <v>91</v>
      </c>
      <c r="S257" s="1">
        <v>0.69</v>
      </c>
      <c r="T257" s="1" t="s">
        <v>91</v>
      </c>
      <c r="U257" s="1">
        <v>0.71</v>
      </c>
      <c r="V257" s="1">
        <v>1.03</v>
      </c>
      <c r="W257" s="1">
        <v>0</v>
      </c>
      <c r="X257" s="1">
        <v>1.41</v>
      </c>
      <c r="Y257" s="89">
        <v>1.26</v>
      </c>
      <c r="AF257" s="18"/>
      <c r="AG257" s="1"/>
    </row>
    <row r="258" spans="1:33" x14ac:dyDescent="0.25">
      <c r="A258" s="88">
        <v>7</v>
      </c>
      <c r="B258" s="1">
        <v>19</v>
      </c>
      <c r="C258" s="1">
        <v>81.849999999999994</v>
      </c>
      <c r="D258" s="1">
        <v>2</v>
      </c>
      <c r="E258" s="1">
        <v>2</v>
      </c>
      <c r="F258" s="1">
        <v>0</v>
      </c>
      <c r="G258" s="1" t="s">
        <v>90</v>
      </c>
      <c r="H258" s="1">
        <f t="shared" si="30"/>
        <v>0</v>
      </c>
      <c r="I258" s="1">
        <f t="shared" si="33"/>
        <v>0</v>
      </c>
      <c r="N258" s="1" t="s">
        <v>95</v>
      </c>
      <c r="O258" s="1">
        <v>1.79</v>
      </c>
      <c r="P258" s="1" t="s">
        <v>96</v>
      </c>
      <c r="Q258" s="1">
        <v>1.61</v>
      </c>
      <c r="R258" s="1" t="s">
        <v>94</v>
      </c>
      <c r="S258" s="1">
        <v>0</v>
      </c>
      <c r="T258" s="1" t="s">
        <v>94</v>
      </c>
      <c r="U258" s="1">
        <v>0</v>
      </c>
      <c r="V258" s="1">
        <v>1</v>
      </c>
      <c r="W258" s="1">
        <v>0</v>
      </c>
      <c r="X258" s="1">
        <v>0</v>
      </c>
      <c r="Y258" s="89">
        <v>0</v>
      </c>
      <c r="AF258" s="18"/>
      <c r="AG258" s="1"/>
    </row>
    <row r="259" spans="1:33" x14ac:dyDescent="0.25">
      <c r="A259" s="88">
        <v>7</v>
      </c>
      <c r="B259" s="1">
        <v>20</v>
      </c>
      <c r="C259" s="1">
        <v>84.949999999999989</v>
      </c>
      <c r="D259" s="1">
        <v>1</v>
      </c>
      <c r="E259" s="1">
        <v>1</v>
      </c>
      <c r="F259" s="1">
        <v>1</v>
      </c>
      <c r="G259" s="1" t="s">
        <v>90</v>
      </c>
      <c r="H259" s="1">
        <f t="shared" si="30"/>
        <v>0</v>
      </c>
      <c r="I259" s="1">
        <f t="shared" si="33"/>
        <v>0</v>
      </c>
      <c r="N259" s="1" t="s">
        <v>91</v>
      </c>
      <c r="O259" s="1">
        <v>0.6</v>
      </c>
      <c r="P259" s="1" t="s">
        <v>94</v>
      </c>
      <c r="Q259" s="1">
        <v>0</v>
      </c>
      <c r="R259" s="1" t="s">
        <v>94</v>
      </c>
      <c r="S259" s="1">
        <v>0</v>
      </c>
      <c r="T259" s="1" t="s">
        <v>94</v>
      </c>
      <c r="U259" s="1">
        <v>0</v>
      </c>
      <c r="V259" s="1">
        <v>0.94</v>
      </c>
      <c r="W259" s="1">
        <v>0</v>
      </c>
      <c r="X259" s="1">
        <v>0</v>
      </c>
      <c r="Y259" s="89">
        <v>0</v>
      </c>
      <c r="AF259" s="18"/>
      <c r="AG259" s="1"/>
    </row>
    <row r="260" spans="1:33" x14ac:dyDescent="0.25">
      <c r="A260" s="88">
        <v>7</v>
      </c>
      <c r="B260" s="1">
        <v>21</v>
      </c>
      <c r="C260" s="1">
        <v>89.24</v>
      </c>
      <c r="D260" s="1">
        <v>1</v>
      </c>
      <c r="E260" s="1">
        <v>0</v>
      </c>
      <c r="F260" s="1">
        <v>0</v>
      </c>
      <c r="G260" s="1" t="s">
        <v>90</v>
      </c>
      <c r="H260" s="1">
        <f t="shared" si="30"/>
        <v>0</v>
      </c>
      <c r="I260" s="1">
        <f t="shared" si="33"/>
        <v>0</v>
      </c>
      <c r="N260" s="1" t="s">
        <v>95</v>
      </c>
      <c r="O260" s="1">
        <v>2.04</v>
      </c>
      <c r="P260" s="1" t="s">
        <v>94</v>
      </c>
      <c r="Q260" s="1">
        <v>0</v>
      </c>
      <c r="R260" s="1" t="s">
        <v>94</v>
      </c>
      <c r="S260" s="1">
        <v>0</v>
      </c>
      <c r="T260" s="1" t="s">
        <v>94</v>
      </c>
      <c r="U260" s="1">
        <v>0</v>
      </c>
      <c r="V260" s="1">
        <v>1.0900000000000001</v>
      </c>
      <c r="W260" s="1">
        <v>0</v>
      </c>
      <c r="X260" s="1">
        <v>0</v>
      </c>
      <c r="Y260" s="89">
        <v>0</v>
      </c>
      <c r="AF260" s="18"/>
      <c r="AG260" s="1"/>
    </row>
    <row r="261" spans="1:33" x14ac:dyDescent="0.25">
      <c r="A261" s="88">
        <v>7</v>
      </c>
      <c r="B261" s="1">
        <v>22</v>
      </c>
      <c r="C261" s="1">
        <v>94.35</v>
      </c>
      <c r="D261" s="1">
        <v>3</v>
      </c>
      <c r="E261" s="1">
        <v>0</v>
      </c>
      <c r="F261" s="1">
        <v>0</v>
      </c>
      <c r="G261" s="1" t="s">
        <v>90</v>
      </c>
      <c r="H261" s="1">
        <f t="shared" si="30"/>
        <v>0</v>
      </c>
      <c r="I261" s="1">
        <f t="shared" si="33"/>
        <v>0</v>
      </c>
      <c r="N261" s="1" t="s">
        <v>95</v>
      </c>
      <c r="O261" s="1">
        <v>2.14</v>
      </c>
      <c r="P261" s="1" t="s">
        <v>93</v>
      </c>
      <c r="Q261" s="1">
        <v>1.63</v>
      </c>
      <c r="R261" s="1" t="s">
        <v>91</v>
      </c>
      <c r="S261" s="1">
        <v>0.93</v>
      </c>
      <c r="T261" s="1" t="s">
        <v>94</v>
      </c>
      <c r="U261" s="1">
        <v>0</v>
      </c>
      <c r="V261" s="1">
        <v>0.9</v>
      </c>
      <c r="W261" s="1">
        <v>0</v>
      </c>
      <c r="X261" s="1">
        <v>0.85</v>
      </c>
      <c r="Y261" s="89">
        <v>0</v>
      </c>
      <c r="AF261" s="18"/>
      <c r="AG261" s="1"/>
    </row>
    <row r="262" spans="1:33" x14ac:dyDescent="0.25">
      <c r="A262" s="88">
        <v>7</v>
      </c>
      <c r="B262" s="1">
        <v>23</v>
      </c>
      <c r="C262" s="1">
        <v>95.25</v>
      </c>
      <c r="D262" s="1">
        <v>2</v>
      </c>
      <c r="E262" s="1">
        <v>3</v>
      </c>
      <c r="F262" s="1">
        <v>0</v>
      </c>
      <c r="G262" s="1" t="s">
        <v>90</v>
      </c>
      <c r="H262" s="1">
        <f t="shared" si="30"/>
        <v>0</v>
      </c>
      <c r="I262" s="1">
        <f t="shared" si="33"/>
        <v>0</v>
      </c>
      <c r="N262" s="1" t="s">
        <v>96</v>
      </c>
      <c r="O262" s="1">
        <v>1.2</v>
      </c>
      <c r="P262" s="1" t="s">
        <v>92</v>
      </c>
      <c r="Q262" s="1">
        <v>0.8</v>
      </c>
      <c r="R262" s="1" t="s">
        <v>94</v>
      </c>
      <c r="S262" s="1">
        <v>0</v>
      </c>
      <c r="T262" s="1" t="s">
        <v>94</v>
      </c>
      <c r="U262" s="1">
        <v>0</v>
      </c>
      <c r="V262" s="1">
        <v>0</v>
      </c>
      <c r="W262" s="1">
        <v>0</v>
      </c>
      <c r="X262" s="1">
        <v>0</v>
      </c>
      <c r="Y262" s="89">
        <v>0</v>
      </c>
      <c r="AF262" s="18"/>
      <c r="AG262" s="1"/>
    </row>
    <row r="263" spans="1:33" x14ac:dyDescent="0.25">
      <c r="A263" s="88">
        <v>7</v>
      </c>
      <c r="B263" s="1">
        <v>24</v>
      </c>
      <c r="C263" s="1">
        <v>97.3</v>
      </c>
      <c r="D263" s="1">
        <v>1</v>
      </c>
      <c r="E263" s="1">
        <v>4</v>
      </c>
      <c r="F263" s="1">
        <v>1</v>
      </c>
      <c r="G263" s="1" t="s">
        <v>90</v>
      </c>
      <c r="H263" s="1">
        <f t="shared" si="30"/>
        <v>0</v>
      </c>
      <c r="I263" s="1">
        <f t="shared" si="33"/>
        <v>0</v>
      </c>
      <c r="N263" s="1" t="s">
        <v>95</v>
      </c>
      <c r="O263" s="1">
        <v>1.62</v>
      </c>
      <c r="P263" s="1" t="s">
        <v>94</v>
      </c>
      <c r="Q263" s="1">
        <v>0</v>
      </c>
      <c r="R263" s="1" t="s">
        <v>94</v>
      </c>
      <c r="S263" s="1">
        <v>0</v>
      </c>
      <c r="T263" s="1" t="s">
        <v>94</v>
      </c>
      <c r="U263" s="1">
        <v>0</v>
      </c>
      <c r="V263" s="1">
        <v>1.04</v>
      </c>
      <c r="W263" s="1">
        <v>0</v>
      </c>
      <c r="X263" s="1">
        <v>0</v>
      </c>
      <c r="Y263" s="89">
        <v>0</v>
      </c>
      <c r="AF263" s="18"/>
      <c r="AG263" s="1"/>
    </row>
    <row r="264" spans="1:33" x14ac:dyDescent="0.25">
      <c r="A264" s="88">
        <v>7</v>
      </c>
      <c r="B264" s="1">
        <v>25</v>
      </c>
      <c r="C264" s="1">
        <v>97.539999999999992</v>
      </c>
      <c r="D264" s="1">
        <v>3</v>
      </c>
      <c r="E264" s="1">
        <v>5</v>
      </c>
      <c r="F264" s="1">
        <v>0</v>
      </c>
      <c r="G264" s="1" t="s">
        <v>98</v>
      </c>
      <c r="H264" s="1">
        <f t="shared" si="30"/>
        <v>1</v>
      </c>
      <c r="I264" s="1">
        <v>2</v>
      </c>
      <c r="N264" s="1" t="s">
        <v>94</v>
      </c>
      <c r="O264" s="1">
        <v>0</v>
      </c>
      <c r="P264" s="1" t="s">
        <v>94</v>
      </c>
      <c r="Q264" s="1">
        <v>0</v>
      </c>
      <c r="R264" s="1" t="s">
        <v>94</v>
      </c>
      <c r="S264" s="1">
        <v>0</v>
      </c>
      <c r="T264" s="1" t="s">
        <v>94</v>
      </c>
      <c r="U264" s="1">
        <v>0</v>
      </c>
      <c r="V264" s="1">
        <v>0</v>
      </c>
      <c r="W264" s="1">
        <v>0</v>
      </c>
      <c r="X264" s="1">
        <v>0</v>
      </c>
      <c r="Y264" s="89">
        <v>0</v>
      </c>
      <c r="AF264" s="18"/>
      <c r="AG264" s="1"/>
    </row>
    <row r="265" spans="1:33" x14ac:dyDescent="0.25">
      <c r="A265" s="88">
        <v>7</v>
      </c>
      <c r="B265" s="1">
        <v>26</v>
      </c>
      <c r="C265" s="1">
        <v>99.33</v>
      </c>
      <c r="D265" s="1">
        <v>1</v>
      </c>
      <c r="E265" s="1">
        <v>3</v>
      </c>
      <c r="F265" s="1">
        <v>1</v>
      </c>
      <c r="G265" s="1" t="s">
        <v>90</v>
      </c>
      <c r="H265" s="1">
        <f t="shared" si="30"/>
        <v>0</v>
      </c>
      <c r="I265" s="1">
        <f>H265</f>
        <v>0</v>
      </c>
      <c r="N265" s="1" t="s">
        <v>95</v>
      </c>
      <c r="O265" s="1">
        <v>2.3199999999999998</v>
      </c>
      <c r="P265" s="1" t="s">
        <v>94</v>
      </c>
      <c r="Q265" s="1">
        <v>0</v>
      </c>
      <c r="R265" s="1" t="s">
        <v>94</v>
      </c>
      <c r="S265" s="1">
        <v>0</v>
      </c>
      <c r="T265" s="1" t="s">
        <v>94</v>
      </c>
      <c r="U265" s="1">
        <v>0</v>
      </c>
      <c r="V265" s="1">
        <v>0.87</v>
      </c>
      <c r="W265" s="1">
        <v>0</v>
      </c>
      <c r="X265" s="1">
        <v>0</v>
      </c>
      <c r="Y265" s="89">
        <v>0</v>
      </c>
      <c r="AF265" s="18"/>
      <c r="AG265" s="1"/>
    </row>
    <row r="266" spans="1:33" x14ac:dyDescent="0.25">
      <c r="A266" s="88">
        <v>7</v>
      </c>
      <c r="B266" s="1">
        <v>27</v>
      </c>
      <c r="C266" s="1">
        <v>99.59</v>
      </c>
      <c r="D266" s="1">
        <v>3</v>
      </c>
      <c r="E266" s="1">
        <v>4</v>
      </c>
      <c r="F266" s="1">
        <v>1</v>
      </c>
      <c r="G266" s="1" t="s">
        <v>90</v>
      </c>
      <c r="H266" s="1">
        <f t="shared" si="30"/>
        <v>0</v>
      </c>
      <c r="I266" s="1">
        <f>H266</f>
        <v>0</v>
      </c>
      <c r="N266" s="1" t="s">
        <v>91</v>
      </c>
      <c r="O266" s="1">
        <v>0.99</v>
      </c>
      <c r="P266" s="1" t="s">
        <v>91</v>
      </c>
      <c r="Q266" s="1">
        <v>0.91</v>
      </c>
      <c r="R266" s="1" t="s">
        <v>93</v>
      </c>
      <c r="S266" s="1">
        <v>1.51</v>
      </c>
      <c r="T266" s="1" t="s">
        <v>94</v>
      </c>
      <c r="U266" s="1">
        <v>0</v>
      </c>
      <c r="V266" s="1">
        <v>1.1399999999999999</v>
      </c>
      <c r="W266" s="1">
        <v>1.24</v>
      </c>
      <c r="X266" s="1">
        <v>0</v>
      </c>
      <c r="Y266" s="89">
        <v>0</v>
      </c>
      <c r="AF266" s="18"/>
      <c r="AG266" s="1"/>
    </row>
    <row r="267" spans="1:33" x14ac:dyDescent="0.25">
      <c r="A267" s="88">
        <v>7</v>
      </c>
      <c r="B267" s="1">
        <v>28</v>
      </c>
      <c r="C267" s="1">
        <v>100.09</v>
      </c>
      <c r="D267" s="1">
        <v>4</v>
      </c>
      <c r="E267" s="1">
        <v>7</v>
      </c>
      <c r="F267" s="1">
        <v>0</v>
      </c>
      <c r="G267" s="1" t="s">
        <v>98</v>
      </c>
      <c r="H267" s="1">
        <f t="shared" ref="H267:H330" si="34">IF(G267="NO", 0, 1)</f>
        <v>1</v>
      </c>
      <c r="I267" s="1">
        <v>3</v>
      </c>
      <c r="N267" s="1" t="s">
        <v>94</v>
      </c>
      <c r="O267" s="1">
        <v>0</v>
      </c>
      <c r="P267" s="1" t="s">
        <v>94</v>
      </c>
      <c r="Q267" s="1">
        <v>0</v>
      </c>
      <c r="R267" s="1" t="s">
        <v>94</v>
      </c>
      <c r="S267" s="1">
        <v>0</v>
      </c>
      <c r="T267" s="1" t="s">
        <v>94</v>
      </c>
      <c r="U267" s="1">
        <v>0</v>
      </c>
      <c r="V267" s="1">
        <v>0</v>
      </c>
      <c r="W267" s="1">
        <v>0</v>
      </c>
      <c r="X267" s="1">
        <v>0</v>
      </c>
      <c r="Y267" s="89">
        <v>0</v>
      </c>
      <c r="AF267" s="18"/>
      <c r="AG267" s="1"/>
    </row>
    <row r="268" spans="1:33" x14ac:dyDescent="0.25">
      <c r="A268" s="88">
        <v>7</v>
      </c>
      <c r="B268" s="1">
        <v>29</v>
      </c>
      <c r="C268" s="1">
        <v>107.95</v>
      </c>
      <c r="D268" s="1">
        <v>2</v>
      </c>
      <c r="E268" s="1">
        <v>1</v>
      </c>
      <c r="F268" s="1">
        <v>1</v>
      </c>
      <c r="G268" s="1" t="s">
        <v>90</v>
      </c>
      <c r="H268" s="1">
        <f t="shared" si="34"/>
        <v>0</v>
      </c>
      <c r="I268" s="1">
        <f t="shared" ref="I268:I300" si="35">H268</f>
        <v>0</v>
      </c>
      <c r="N268" s="1" t="s">
        <v>95</v>
      </c>
      <c r="O268" s="1">
        <v>2.2000000000000002</v>
      </c>
      <c r="P268" s="1" t="s">
        <v>91</v>
      </c>
      <c r="Q268" s="1">
        <v>0.77</v>
      </c>
      <c r="R268" s="1" t="s">
        <v>94</v>
      </c>
      <c r="S268" s="1">
        <v>0</v>
      </c>
      <c r="T268" s="1" t="s">
        <v>94</v>
      </c>
      <c r="U268" s="1">
        <v>0</v>
      </c>
      <c r="V268" s="1">
        <v>0.78</v>
      </c>
      <c r="W268" s="1">
        <v>0.75</v>
      </c>
      <c r="X268" s="1">
        <v>0</v>
      </c>
      <c r="Y268" s="89">
        <v>0</v>
      </c>
      <c r="AF268" s="18"/>
      <c r="AG268" s="1"/>
    </row>
    <row r="269" spans="1:33" x14ac:dyDescent="0.25">
      <c r="A269" s="88">
        <v>7</v>
      </c>
      <c r="B269" s="1">
        <v>30</v>
      </c>
      <c r="C269" s="1">
        <v>109.16</v>
      </c>
      <c r="D269" s="1">
        <v>1</v>
      </c>
      <c r="E269" s="1">
        <v>2</v>
      </c>
      <c r="F269" s="1">
        <v>0</v>
      </c>
      <c r="G269" s="1" t="s">
        <v>90</v>
      </c>
      <c r="H269" s="1">
        <f t="shared" si="34"/>
        <v>0</v>
      </c>
      <c r="I269" s="1">
        <f t="shared" si="35"/>
        <v>0</v>
      </c>
      <c r="N269" s="1" t="s">
        <v>91</v>
      </c>
      <c r="O269" s="1">
        <v>0.75</v>
      </c>
      <c r="P269" s="1" t="s">
        <v>94</v>
      </c>
      <c r="Q269" s="1">
        <v>0</v>
      </c>
      <c r="R269" s="1" t="s">
        <v>94</v>
      </c>
      <c r="S269" s="1">
        <v>0</v>
      </c>
      <c r="T269" s="1" t="s">
        <v>94</v>
      </c>
      <c r="U269" s="1">
        <v>0</v>
      </c>
      <c r="V269" s="1">
        <v>1.45</v>
      </c>
      <c r="W269" s="1">
        <v>0</v>
      </c>
      <c r="X269" s="1">
        <v>0</v>
      </c>
      <c r="Y269" s="89">
        <v>0</v>
      </c>
      <c r="AF269" s="18"/>
      <c r="AG269" s="1"/>
    </row>
    <row r="270" spans="1:33" x14ac:dyDescent="0.25">
      <c r="A270" s="88">
        <v>7</v>
      </c>
      <c r="B270" s="1">
        <v>31</v>
      </c>
      <c r="C270" s="1">
        <v>110.99</v>
      </c>
      <c r="D270" s="1">
        <v>2</v>
      </c>
      <c r="E270" s="1">
        <v>2</v>
      </c>
      <c r="F270" s="1">
        <v>1</v>
      </c>
      <c r="G270" s="1" t="s">
        <v>90</v>
      </c>
      <c r="H270" s="1">
        <f t="shared" si="34"/>
        <v>0</v>
      </c>
      <c r="I270" s="1">
        <f t="shared" si="35"/>
        <v>0</v>
      </c>
      <c r="N270" s="1" t="s">
        <v>93</v>
      </c>
      <c r="O270" s="1">
        <v>1.77</v>
      </c>
      <c r="P270" s="1" t="s">
        <v>92</v>
      </c>
      <c r="Q270" s="1">
        <v>0.82</v>
      </c>
      <c r="R270" s="1" t="s">
        <v>94</v>
      </c>
      <c r="S270" s="1">
        <v>0</v>
      </c>
      <c r="T270" s="1" t="s">
        <v>94</v>
      </c>
      <c r="U270" s="1">
        <v>0</v>
      </c>
      <c r="V270" s="1">
        <v>0</v>
      </c>
      <c r="W270" s="1">
        <v>0</v>
      </c>
      <c r="X270" s="1">
        <v>0</v>
      </c>
      <c r="Y270" s="89">
        <v>0</v>
      </c>
      <c r="AF270" s="18"/>
      <c r="AG270" s="1"/>
    </row>
    <row r="271" spans="1:33" x14ac:dyDescent="0.25">
      <c r="A271" s="88">
        <v>7</v>
      </c>
      <c r="B271" s="1">
        <v>32</v>
      </c>
      <c r="C271" s="1">
        <v>114.28999999999999</v>
      </c>
      <c r="D271" s="1">
        <v>2</v>
      </c>
      <c r="E271" s="1">
        <v>1</v>
      </c>
      <c r="F271" s="1">
        <v>0</v>
      </c>
      <c r="G271" s="1" t="s">
        <v>90</v>
      </c>
      <c r="H271" s="1">
        <f t="shared" si="34"/>
        <v>0</v>
      </c>
      <c r="I271" s="1">
        <f t="shared" si="35"/>
        <v>0</v>
      </c>
      <c r="N271" s="1" t="s">
        <v>91</v>
      </c>
      <c r="O271" s="1">
        <v>0.81</v>
      </c>
      <c r="P271" s="1" t="s">
        <v>95</v>
      </c>
      <c r="Q271" s="1">
        <v>2.4300000000000002</v>
      </c>
      <c r="R271" s="1" t="s">
        <v>94</v>
      </c>
      <c r="S271" s="1">
        <v>0</v>
      </c>
      <c r="T271" s="1" t="s">
        <v>94</v>
      </c>
      <c r="U271" s="1">
        <v>0</v>
      </c>
      <c r="V271" s="1">
        <v>0.85</v>
      </c>
      <c r="W271" s="1">
        <v>1.44</v>
      </c>
      <c r="X271" s="1">
        <v>0</v>
      </c>
      <c r="Y271" s="89">
        <v>0</v>
      </c>
      <c r="AF271" s="18"/>
      <c r="AG271" s="1"/>
    </row>
    <row r="272" spans="1:33" x14ac:dyDescent="0.25">
      <c r="A272" s="88">
        <v>7</v>
      </c>
      <c r="B272" s="1">
        <v>33</v>
      </c>
      <c r="C272" s="1">
        <v>117.67999999999999</v>
      </c>
      <c r="D272" s="1">
        <v>2</v>
      </c>
      <c r="E272" s="1">
        <v>1</v>
      </c>
      <c r="F272" s="1">
        <v>0</v>
      </c>
      <c r="G272" s="1" t="s">
        <v>90</v>
      </c>
      <c r="H272" s="1">
        <f t="shared" si="34"/>
        <v>0</v>
      </c>
      <c r="I272" s="1">
        <f t="shared" si="35"/>
        <v>0</v>
      </c>
      <c r="N272" s="1" t="s">
        <v>92</v>
      </c>
      <c r="O272" s="1">
        <v>0.93</v>
      </c>
      <c r="P272" s="1" t="s">
        <v>95</v>
      </c>
      <c r="Q272" s="1">
        <v>0.94</v>
      </c>
      <c r="R272" s="1" t="s">
        <v>94</v>
      </c>
      <c r="S272" s="1">
        <v>0</v>
      </c>
      <c r="T272" s="1" t="s">
        <v>94</v>
      </c>
      <c r="U272" s="1">
        <v>0</v>
      </c>
      <c r="V272" s="1">
        <v>0</v>
      </c>
      <c r="W272" s="1">
        <v>0.8</v>
      </c>
      <c r="X272" s="1">
        <v>0</v>
      </c>
      <c r="Y272" s="89">
        <v>0</v>
      </c>
      <c r="AF272" s="18"/>
      <c r="AG272" s="1"/>
    </row>
    <row r="273" spans="1:33" x14ac:dyDescent="0.25">
      <c r="A273" s="88">
        <v>7</v>
      </c>
      <c r="B273" s="1">
        <v>34</v>
      </c>
      <c r="C273" s="1">
        <v>118.35</v>
      </c>
      <c r="D273" s="1">
        <v>3</v>
      </c>
      <c r="E273" s="1">
        <v>2</v>
      </c>
      <c r="F273" s="1">
        <v>1</v>
      </c>
      <c r="G273" s="1" t="s">
        <v>90</v>
      </c>
      <c r="H273" s="1">
        <f t="shared" si="34"/>
        <v>0</v>
      </c>
      <c r="I273" s="1">
        <f t="shared" si="35"/>
        <v>0</v>
      </c>
      <c r="N273" s="1" t="s">
        <v>92</v>
      </c>
      <c r="O273" s="1">
        <v>0.62</v>
      </c>
      <c r="P273" s="1" t="s">
        <v>91</v>
      </c>
      <c r="Q273" s="1">
        <v>0.89</v>
      </c>
      <c r="R273" s="1" t="s">
        <v>91</v>
      </c>
      <c r="S273" s="1">
        <v>0.96</v>
      </c>
      <c r="T273" s="1" t="s">
        <v>94</v>
      </c>
      <c r="U273" s="1">
        <v>0</v>
      </c>
      <c r="V273" s="1">
        <v>0</v>
      </c>
      <c r="W273" s="1">
        <v>1.1599999999999999</v>
      </c>
      <c r="X273" s="1">
        <v>0.88</v>
      </c>
      <c r="Y273" s="89">
        <v>0</v>
      </c>
      <c r="AF273" s="18"/>
      <c r="AG273" s="1"/>
    </row>
    <row r="274" spans="1:33" x14ac:dyDescent="0.25">
      <c r="A274" s="88">
        <v>7</v>
      </c>
      <c r="B274" s="1">
        <v>35</v>
      </c>
      <c r="C274" s="1">
        <v>122.00999999999999</v>
      </c>
      <c r="D274" s="1">
        <v>2</v>
      </c>
      <c r="E274" s="1">
        <v>1</v>
      </c>
      <c r="F274" s="1">
        <v>1</v>
      </c>
      <c r="G274" s="1" t="s">
        <v>90</v>
      </c>
      <c r="H274" s="1">
        <f t="shared" si="34"/>
        <v>0</v>
      </c>
      <c r="I274" s="1">
        <f t="shared" si="35"/>
        <v>0</v>
      </c>
      <c r="N274" s="1" t="s">
        <v>91</v>
      </c>
      <c r="O274" s="1">
        <v>0.62</v>
      </c>
      <c r="P274" s="1" t="s">
        <v>96</v>
      </c>
      <c r="Q274" s="1">
        <v>1.73</v>
      </c>
      <c r="R274" s="1" t="s">
        <v>94</v>
      </c>
      <c r="S274" s="1">
        <v>0</v>
      </c>
      <c r="T274" s="1" t="s">
        <v>94</v>
      </c>
      <c r="U274" s="1">
        <v>0</v>
      </c>
      <c r="V274" s="1">
        <v>1.25</v>
      </c>
      <c r="W274" s="1">
        <v>0</v>
      </c>
      <c r="X274" s="1">
        <v>0</v>
      </c>
      <c r="Y274" s="89">
        <v>0</v>
      </c>
      <c r="AF274" s="18"/>
      <c r="AG274" s="1"/>
    </row>
    <row r="275" spans="1:33" x14ac:dyDescent="0.25">
      <c r="A275" s="88">
        <v>7</v>
      </c>
      <c r="B275" s="1">
        <v>36</v>
      </c>
      <c r="C275" s="1">
        <v>125.07999999999998</v>
      </c>
      <c r="D275" s="1">
        <v>1</v>
      </c>
      <c r="E275" s="1">
        <v>0</v>
      </c>
      <c r="F275" s="1">
        <v>0</v>
      </c>
      <c r="G275" s="1" t="s">
        <v>90</v>
      </c>
      <c r="H275" s="1">
        <f t="shared" si="34"/>
        <v>0</v>
      </c>
      <c r="I275" s="1">
        <f t="shared" si="35"/>
        <v>0</v>
      </c>
      <c r="N275" s="1" t="s">
        <v>93</v>
      </c>
      <c r="O275" s="1">
        <v>1.76</v>
      </c>
      <c r="P275" s="1" t="s">
        <v>94</v>
      </c>
      <c r="Q275" s="1">
        <v>0</v>
      </c>
      <c r="R275" s="1" t="s">
        <v>94</v>
      </c>
      <c r="S275" s="1">
        <v>0</v>
      </c>
      <c r="T275" s="1" t="s">
        <v>94</v>
      </c>
      <c r="U275" s="1">
        <v>0</v>
      </c>
      <c r="V275" s="1">
        <v>0</v>
      </c>
      <c r="W275" s="1">
        <v>0</v>
      </c>
      <c r="X275" s="1">
        <v>0</v>
      </c>
      <c r="Y275" s="89">
        <v>0</v>
      </c>
      <c r="AF275" s="18"/>
      <c r="AG275" s="1"/>
    </row>
    <row r="276" spans="1:33" x14ac:dyDescent="0.25">
      <c r="A276" s="88">
        <v>7</v>
      </c>
      <c r="B276" s="1">
        <v>37</v>
      </c>
      <c r="C276" s="1">
        <v>129.23999999999998</v>
      </c>
      <c r="D276" s="1">
        <v>2</v>
      </c>
      <c r="E276" s="1">
        <v>0</v>
      </c>
      <c r="F276" s="1">
        <v>0</v>
      </c>
      <c r="G276" s="1" t="s">
        <v>90</v>
      </c>
      <c r="H276" s="1">
        <f t="shared" si="34"/>
        <v>0</v>
      </c>
      <c r="I276" s="1">
        <f t="shared" si="35"/>
        <v>0</v>
      </c>
      <c r="N276" s="1" t="s">
        <v>92</v>
      </c>
      <c r="O276" s="1">
        <v>0.97</v>
      </c>
      <c r="P276" s="1" t="s">
        <v>96</v>
      </c>
      <c r="Q276" s="1">
        <v>1.78</v>
      </c>
      <c r="R276" s="1" t="s">
        <v>94</v>
      </c>
      <c r="S276" s="1">
        <v>0</v>
      </c>
      <c r="T276" s="1" t="s">
        <v>94</v>
      </c>
      <c r="U276" s="1">
        <v>0</v>
      </c>
      <c r="V276" s="1">
        <v>0</v>
      </c>
      <c r="W276" s="1">
        <v>0</v>
      </c>
      <c r="X276" s="1">
        <v>0</v>
      </c>
      <c r="Y276" s="89">
        <v>0</v>
      </c>
      <c r="AF276" s="18"/>
      <c r="AG276" s="1"/>
    </row>
    <row r="277" spans="1:33" x14ac:dyDescent="0.25">
      <c r="A277" s="88">
        <v>7</v>
      </c>
      <c r="B277" s="1">
        <v>38</v>
      </c>
      <c r="C277" s="1">
        <v>133.01</v>
      </c>
      <c r="D277" s="1">
        <v>4</v>
      </c>
      <c r="E277" s="1">
        <v>0</v>
      </c>
      <c r="F277" s="1">
        <v>0</v>
      </c>
      <c r="G277" s="1" t="s">
        <v>90</v>
      </c>
      <c r="H277" s="1">
        <f t="shared" si="34"/>
        <v>0</v>
      </c>
      <c r="I277" s="1">
        <f t="shared" si="35"/>
        <v>0</v>
      </c>
      <c r="N277" s="1" t="s">
        <v>95</v>
      </c>
      <c r="O277" s="1">
        <v>1</v>
      </c>
      <c r="P277" s="1" t="s">
        <v>92</v>
      </c>
      <c r="Q277" s="1">
        <v>0.8</v>
      </c>
      <c r="R277" s="1" t="s">
        <v>91</v>
      </c>
      <c r="S277" s="1">
        <v>0.54</v>
      </c>
      <c r="T277" s="1" t="s">
        <v>92</v>
      </c>
      <c r="U277" s="1">
        <v>0.6</v>
      </c>
      <c r="V277" s="1">
        <v>0.97</v>
      </c>
      <c r="W277" s="1">
        <v>0</v>
      </c>
      <c r="X277" s="1">
        <v>1.17</v>
      </c>
      <c r="Y277" s="89">
        <v>0</v>
      </c>
      <c r="AF277" s="18"/>
      <c r="AG277" s="1"/>
    </row>
    <row r="278" spans="1:33" x14ac:dyDescent="0.25">
      <c r="A278" s="88">
        <v>7</v>
      </c>
      <c r="B278" s="1">
        <v>39</v>
      </c>
      <c r="C278" s="1">
        <v>135.23999999999998</v>
      </c>
      <c r="D278" s="1">
        <v>3</v>
      </c>
      <c r="E278" s="1">
        <v>2</v>
      </c>
      <c r="F278" s="1">
        <v>0</v>
      </c>
      <c r="G278" s="1" t="s">
        <v>90</v>
      </c>
      <c r="H278" s="1">
        <f t="shared" si="34"/>
        <v>0</v>
      </c>
      <c r="I278" s="1">
        <f t="shared" si="35"/>
        <v>0</v>
      </c>
      <c r="N278" s="1" t="s">
        <v>96</v>
      </c>
      <c r="O278" s="1">
        <v>1.48</v>
      </c>
      <c r="P278" s="1" t="s">
        <v>91</v>
      </c>
      <c r="Q278" s="1">
        <v>0.89</v>
      </c>
      <c r="R278" s="1" t="s">
        <v>92</v>
      </c>
      <c r="S278" s="1">
        <v>0.96</v>
      </c>
      <c r="T278" s="1" t="s">
        <v>94</v>
      </c>
      <c r="U278" s="1">
        <v>0</v>
      </c>
      <c r="V278" s="1">
        <v>0</v>
      </c>
      <c r="W278" s="1">
        <v>0.92</v>
      </c>
      <c r="X278" s="1">
        <v>0</v>
      </c>
      <c r="Y278" s="89">
        <v>0</v>
      </c>
      <c r="AF278" s="18"/>
      <c r="AG278" s="1"/>
    </row>
    <row r="279" spans="1:33" x14ac:dyDescent="0.25">
      <c r="A279" s="88">
        <v>7</v>
      </c>
      <c r="B279" s="1">
        <v>40</v>
      </c>
      <c r="C279" s="1">
        <v>138.20999999999998</v>
      </c>
      <c r="D279" s="1">
        <v>3</v>
      </c>
      <c r="E279" s="1">
        <v>2</v>
      </c>
      <c r="F279" s="1">
        <v>0</v>
      </c>
      <c r="G279" s="1" t="s">
        <v>90</v>
      </c>
      <c r="H279" s="1">
        <f t="shared" si="34"/>
        <v>0</v>
      </c>
      <c r="I279" s="1">
        <f t="shared" si="35"/>
        <v>0</v>
      </c>
      <c r="N279" s="1" t="s">
        <v>91</v>
      </c>
      <c r="O279" s="1">
        <v>0.85</v>
      </c>
      <c r="P279" s="1" t="s">
        <v>91</v>
      </c>
      <c r="Q279" s="1">
        <v>0.76</v>
      </c>
      <c r="R279" s="1" t="s">
        <v>96</v>
      </c>
      <c r="S279" s="1">
        <v>2.4300000000000002</v>
      </c>
      <c r="T279" s="1" t="s">
        <v>94</v>
      </c>
      <c r="U279" s="1">
        <v>0</v>
      </c>
      <c r="V279" s="1">
        <v>1.45</v>
      </c>
      <c r="W279" s="1">
        <v>0.85</v>
      </c>
      <c r="X279" s="1">
        <v>0</v>
      </c>
      <c r="Y279" s="89">
        <v>0</v>
      </c>
      <c r="AF279" s="18"/>
      <c r="AG279" s="1"/>
    </row>
    <row r="280" spans="1:33" x14ac:dyDescent="0.25">
      <c r="A280" s="88">
        <v>7</v>
      </c>
      <c r="B280" s="1">
        <v>41</v>
      </c>
      <c r="C280" s="1">
        <v>142.94999999999999</v>
      </c>
      <c r="D280" s="1">
        <v>2</v>
      </c>
      <c r="E280" s="1">
        <v>1</v>
      </c>
      <c r="F280" s="1">
        <v>0</v>
      </c>
      <c r="G280" s="1" t="s">
        <v>90</v>
      </c>
      <c r="H280" s="1">
        <f t="shared" si="34"/>
        <v>0</v>
      </c>
      <c r="I280" s="1">
        <f t="shared" si="35"/>
        <v>0</v>
      </c>
      <c r="N280" s="1" t="s">
        <v>91</v>
      </c>
      <c r="O280" s="1">
        <v>0.79</v>
      </c>
      <c r="P280" s="1" t="s">
        <v>96</v>
      </c>
      <c r="Q280" s="1">
        <v>0.82</v>
      </c>
      <c r="R280" s="1" t="s">
        <v>94</v>
      </c>
      <c r="S280" s="1">
        <v>0</v>
      </c>
      <c r="T280" s="1" t="s">
        <v>94</v>
      </c>
      <c r="U280" s="1">
        <v>0</v>
      </c>
      <c r="V280" s="1">
        <v>1.1000000000000001</v>
      </c>
      <c r="W280" s="1">
        <v>0</v>
      </c>
      <c r="X280" s="1">
        <v>0</v>
      </c>
      <c r="Y280" s="89">
        <v>0</v>
      </c>
      <c r="AF280" s="18"/>
      <c r="AG280" s="1"/>
    </row>
    <row r="281" spans="1:33" x14ac:dyDescent="0.25">
      <c r="A281" s="88">
        <v>7</v>
      </c>
      <c r="B281" s="1">
        <v>42</v>
      </c>
      <c r="C281" s="1">
        <v>146.06</v>
      </c>
      <c r="D281" s="1">
        <v>4</v>
      </c>
      <c r="E281" s="1">
        <v>0</v>
      </c>
      <c r="F281" s="1">
        <v>0</v>
      </c>
      <c r="G281" s="1" t="s">
        <v>90</v>
      </c>
      <c r="H281" s="1">
        <f t="shared" si="34"/>
        <v>0</v>
      </c>
      <c r="I281" s="1">
        <f t="shared" si="35"/>
        <v>0</v>
      </c>
      <c r="N281" s="1" t="s">
        <v>92</v>
      </c>
      <c r="O281" s="1">
        <v>0.89</v>
      </c>
      <c r="P281" s="1" t="s">
        <v>91</v>
      </c>
      <c r="Q281" s="1">
        <v>0.84</v>
      </c>
      <c r="R281" s="1" t="s">
        <v>91</v>
      </c>
      <c r="S281" s="1">
        <v>0.84</v>
      </c>
      <c r="T281" s="1" t="s">
        <v>92</v>
      </c>
      <c r="U281" s="1">
        <v>0.82</v>
      </c>
      <c r="V281" s="1">
        <v>0</v>
      </c>
      <c r="W281" s="1">
        <v>1.24</v>
      </c>
      <c r="X281" s="1">
        <v>1.41</v>
      </c>
      <c r="Y281" s="89">
        <v>0</v>
      </c>
      <c r="AF281" s="18"/>
      <c r="AG281" s="1"/>
    </row>
    <row r="282" spans="1:33" x14ac:dyDescent="0.25">
      <c r="A282" s="88">
        <v>7</v>
      </c>
      <c r="B282" s="1">
        <v>43</v>
      </c>
      <c r="C282" s="1">
        <v>146.19999999999999</v>
      </c>
      <c r="D282" s="1">
        <v>2</v>
      </c>
      <c r="E282" s="1">
        <v>4</v>
      </c>
      <c r="F282" s="1">
        <v>0</v>
      </c>
      <c r="G282" s="1" t="s">
        <v>90</v>
      </c>
      <c r="H282" s="1">
        <f t="shared" si="34"/>
        <v>0</v>
      </c>
      <c r="I282" s="1">
        <f t="shared" si="35"/>
        <v>0</v>
      </c>
      <c r="J282" s="1">
        <f>SUM(H240:H283)</f>
        <v>3</v>
      </c>
      <c r="K282" s="1">
        <f>_xlfn.STDEV.S(E240:E283)</f>
        <v>1.7035902891100623</v>
      </c>
      <c r="L282" s="1">
        <f>_xlfn.STDEV.S(F240:F283)</f>
        <v>0.45051063346696668</v>
      </c>
      <c r="N282" s="1" t="s">
        <v>91</v>
      </c>
      <c r="O282" s="1">
        <v>0.82</v>
      </c>
      <c r="P282" s="1" t="s">
        <v>93</v>
      </c>
      <c r="Q282" s="1">
        <v>2.37</v>
      </c>
      <c r="R282" s="1" t="s">
        <v>94</v>
      </c>
      <c r="S282" s="1">
        <v>0</v>
      </c>
      <c r="T282" s="1" t="s">
        <v>94</v>
      </c>
      <c r="U282" s="1">
        <v>0</v>
      </c>
      <c r="V282" s="1">
        <v>1.34</v>
      </c>
      <c r="W282" s="1">
        <v>0</v>
      </c>
      <c r="X282" s="1">
        <v>0</v>
      </c>
      <c r="Y282" s="89">
        <v>0</v>
      </c>
      <c r="AF282" s="18"/>
      <c r="AG282" s="1"/>
    </row>
    <row r="283" spans="1:33" s="125" customFormat="1" x14ac:dyDescent="0.25">
      <c r="A283" s="124">
        <v>7</v>
      </c>
      <c r="B283" s="125">
        <v>44</v>
      </c>
      <c r="C283" s="125">
        <v>149.22999999999999</v>
      </c>
      <c r="D283" s="125">
        <v>2</v>
      </c>
      <c r="E283" s="125">
        <v>3</v>
      </c>
      <c r="F283" s="125">
        <v>1</v>
      </c>
      <c r="G283" s="125" t="s">
        <v>90</v>
      </c>
      <c r="H283" s="125">
        <f t="shared" si="34"/>
        <v>0</v>
      </c>
      <c r="I283" s="125">
        <f t="shared" si="35"/>
        <v>0</v>
      </c>
      <c r="J283" s="125">
        <f>_xlfn.STDEV.S(I240:I283)</f>
        <v>0.55367310861651386</v>
      </c>
      <c r="K283" s="125">
        <f>MAX(E240:E283)</f>
        <v>7</v>
      </c>
      <c r="L283" s="125">
        <f>MAX(F239:F283)</f>
        <v>1</v>
      </c>
      <c r="N283" s="125" t="s">
        <v>95</v>
      </c>
      <c r="O283" s="125">
        <v>2.48</v>
      </c>
      <c r="P283" s="125" t="s">
        <v>96</v>
      </c>
      <c r="Q283" s="125">
        <v>2</v>
      </c>
      <c r="R283" s="125" t="s">
        <v>94</v>
      </c>
      <c r="S283" s="125">
        <v>0</v>
      </c>
      <c r="T283" s="125" t="s">
        <v>94</v>
      </c>
      <c r="U283" s="125">
        <v>0</v>
      </c>
      <c r="V283" s="125">
        <v>0.82</v>
      </c>
      <c r="W283" s="125">
        <v>0</v>
      </c>
      <c r="X283" s="125">
        <v>0</v>
      </c>
      <c r="Y283" s="126">
        <v>0</v>
      </c>
      <c r="AF283" s="129"/>
    </row>
    <row r="284" spans="1:33" x14ac:dyDescent="0.25">
      <c r="A284" s="88">
        <v>8</v>
      </c>
      <c r="B284" s="1">
        <v>1</v>
      </c>
      <c r="C284" s="1">
        <v>0</v>
      </c>
      <c r="D284" s="1">
        <v>3</v>
      </c>
      <c r="E284" s="1">
        <v>0</v>
      </c>
      <c r="F284" s="1">
        <v>0</v>
      </c>
      <c r="G284" s="1" t="s">
        <v>90</v>
      </c>
      <c r="H284" s="1">
        <f t="shared" si="34"/>
        <v>0</v>
      </c>
      <c r="I284" s="1">
        <f t="shared" si="35"/>
        <v>0</v>
      </c>
      <c r="N284" s="1" t="s">
        <v>92</v>
      </c>
      <c r="O284" s="1">
        <v>0.62</v>
      </c>
      <c r="P284" s="1" t="s">
        <v>91</v>
      </c>
      <c r="Q284" s="1">
        <v>0.98</v>
      </c>
      <c r="R284" s="1" t="s">
        <v>93</v>
      </c>
      <c r="S284" s="1">
        <v>1.52</v>
      </c>
      <c r="T284" s="1" t="s">
        <v>94</v>
      </c>
      <c r="U284" s="1">
        <v>0</v>
      </c>
      <c r="V284" s="1">
        <v>0</v>
      </c>
      <c r="W284" s="1">
        <v>0.84</v>
      </c>
      <c r="X284" s="1">
        <v>0</v>
      </c>
      <c r="Y284" s="89">
        <v>0</v>
      </c>
      <c r="AF284" s="18"/>
      <c r="AG284" s="1"/>
    </row>
    <row r="285" spans="1:33" x14ac:dyDescent="0.25">
      <c r="A285" s="88">
        <v>8</v>
      </c>
      <c r="B285" s="1">
        <v>2</v>
      </c>
      <c r="C285" s="1">
        <v>4.2699999999999996</v>
      </c>
      <c r="D285" s="1">
        <v>3</v>
      </c>
      <c r="E285" s="1">
        <v>0</v>
      </c>
      <c r="F285" s="1">
        <v>0</v>
      </c>
      <c r="G285" s="1" t="s">
        <v>90</v>
      </c>
      <c r="H285" s="1">
        <f t="shared" si="34"/>
        <v>0</v>
      </c>
      <c r="I285" s="1">
        <f t="shared" si="35"/>
        <v>0</v>
      </c>
      <c r="N285" s="1" t="s">
        <v>91</v>
      </c>
      <c r="O285" s="1">
        <v>0.67</v>
      </c>
      <c r="P285" s="1" t="s">
        <v>95</v>
      </c>
      <c r="Q285" s="1">
        <v>1.97</v>
      </c>
      <c r="R285" s="1" t="s">
        <v>91</v>
      </c>
      <c r="S285" s="1">
        <v>0.95</v>
      </c>
      <c r="T285" s="1" t="s">
        <v>94</v>
      </c>
      <c r="U285" s="1">
        <v>0</v>
      </c>
      <c r="V285" s="1">
        <v>1.26</v>
      </c>
      <c r="W285" s="1">
        <v>0.82</v>
      </c>
      <c r="X285" s="1">
        <v>1.46</v>
      </c>
      <c r="Y285" s="89">
        <v>0</v>
      </c>
      <c r="AF285" s="18"/>
      <c r="AG285" s="1"/>
    </row>
    <row r="286" spans="1:33" x14ac:dyDescent="0.25">
      <c r="A286" s="88">
        <v>8</v>
      </c>
      <c r="B286" s="1">
        <v>3</v>
      </c>
      <c r="C286" s="1">
        <v>5.76</v>
      </c>
      <c r="D286" s="1">
        <v>1</v>
      </c>
      <c r="E286" s="1">
        <v>2</v>
      </c>
      <c r="F286" s="1">
        <v>1</v>
      </c>
      <c r="G286" s="1" t="s">
        <v>90</v>
      </c>
      <c r="H286" s="1">
        <f t="shared" si="34"/>
        <v>0</v>
      </c>
      <c r="I286" s="1">
        <f t="shared" si="35"/>
        <v>0</v>
      </c>
      <c r="N286" s="1" t="s">
        <v>91</v>
      </c>
      <c r="O286" s="1">
        <v>0.85</v>
      </c>
      <c r="P286" s="1" t="s">
        <v>94</v>
      </c>
      <c r="Q286" s="1">
        <v>0</v>
      </c>
      <c r="R286" s="1" t="s">
        <v>94</v>
      </c>
      <c r="S286" s="1">
        <v>0</v>
      </c>
      <c r="T286" s="1" t="s">
        <v>94</v>
      </c>
      <c r="U286" s="1">
        <v>0</v>
      </c>
      <c r="V286" s="1">
        <v>1.3</v>
      </c>
      <c r="W286" s="1">
        <v>0</v>
      </c>
      <c r="X286" s="1">
        <v>0</v>
      </c>
      <c r="Y286" s="89">
        <v>0</v>
      </c>
      <c r="AF286" s="18"/>
      <c r="AG286" s="1"/>
    </row>
    <row r="287" spans="1:33" x14ac:dyDescent="0.25">
      <c r="A287" s="88">
        <v>8</v>
      </c>
      <c r="B287" s="1">
        <v>4</v>
      </c>
      <c r="C287" s="1">
        <v>24.229999999999997</v>
      </c>
      <c r="D287" s="1">
        <v>2</v>
      </c>
      <c r="E287" s="1">
        <v>0</v>
      </c>
      <c r="F287" s="1">
        <v>0</v>
      </c>
      <c r="G287" s="1" t="s">
        <v>90</v>
      </c>
      <c r="H287" s="1">
        <f t="shared" si="34"/>
        <v>0</v>
      </c>
      <c r="I287" s="1">
        <f t="shared" si="35"/>
        <v>0</v>
      </c>
      <c r="N287" s="1" t="s">
        <v>92</v>
      </c>
      <c r="O287" s="1">
        <v>0.51</v>
      </c>
      <c r="P287" s="1" t="s">
        <v>92</v>
      </c>
      <c r="Q287" s="1">
        <v>0.95</v>
      </c>
      <c r="R287" s="1" t="s">
        <v>94</v>
      </c>
      <c r="S287" s="1">
        <v>0</v>
      </c>
      <c r="T287" s="1" t="s">
        <v>94</v>
      </c>
      <c r="U287" s="1">
        <v>0</v>
      </c>
      <c r="V287" s="1">
        <v>0</v>
      </c>
      <c r="W287" s="1">
        <v>0</v>
      </c>
      <c r="X287" s="1">
        <v>0</v>
      </c>
      <c r="Y287" s="89">
        <v>0</v>
      </c>
      <c r="AF287" s="18"/>
      <c r="AG287" s="1"/>
    </row>
    <row r="288" spans="1:33" x14ac:dyDescent="0.25">
      <c r="A288" s="88">
        <v>8</v>
      </c>
      <c r="B288" s="1">
        <v>5</v>
      </c>
      <c r="C288" s="1">
        <v>28.339999999999996</v>
      </c>
      <c r="D288" s="1">
        <v>2</v>
      </c>
      <c r="E288" s="1">
        <v>0</v>
      </c>
      <c r="F288" s="1">
        <v>0</v>
      </c>
      <c r="G288" s="1" t="s">
        <v>90</v>
      </c>
      <c r="H288" s="1">
        <f t="shared" si="34"/>
        <v>0</v>
      </c>
      <c r="I288" s="1">
        <f t="shared" si="35"/>
        <v>0</v>
      </c>
      <c r="N288" s="1" t="s">
        <v>96</v>
      </c>
      <c r="O288" s="1">
        <v>1.07</v>
      </c>
      <c r="P288" s="1" t="s">
        <v>96</v>
      </c>
      <c r="Q288" s="1">
        <v>1.54</v>
      </c>
      <c r="R288" s="1" t="s">
        <v>94</v>
      </c>
      <c r="S288" s="1">
        <v>0</v>
      </c>
      <c r="T288" s="1" t="s">
        <v>94</v>
      </c>
      <c r="U288" s="1">
        <v>0</v>
      </c>
      <c r="V288" s="1">
        <v>0</v>
      </c>
      <c r="W288" s="1">
        <v>0</v>
      </c>
      <c r="X288" s="1">
        <v>0</v>
      </c>
      <c r="Y288" s="89">
        <v>0</v>
      </c>
      <c r="AF288" s="18"/>
      <c r="AG288" s="1"/>
    </row>
    <row r="289" spans="1:33" x14ac:dyDescent="0.25">
      <c r="A289" s="88">
        <v>8</v>
      </c>
      <c r="B289" s="1">
        <v>6</v>
      </c>
      <c r="C289" s="1">
        <v>34.799999999999997</v>
      </c>
      <c r="D289" s="1">
        <v>1</v>
      </c>
      <c r="E289" s="1">
        <v>0</v>
      </c>
      <c r="F289" s="1">
        <v>0</v>
      </c>
      <c r="G289" s="1" t="s">
        <v>90</v>
      </c>
      <c r="H289" s="1">
        <f t="shared" si="34"/>
        <v>0</v>
      </c>
      <c r="I289" s="1">
        <f t="shared" si="35"/>
        <v>0</v>
      </c>
      <c r="N289" s="1" t="s">
        <v>91</v>
      </c>
      <c r="O289" s="1">
        <v>0.87</v>
      </c>
      <c r="P289" s="1" t="s">
        <v>94</v>
      </c>
      <c r="Q289" s="1">
        <v>0</v>
      </c>
      <c r="R289" s="1" t="s">
        <v>94</v>
      </c>
      <c r="S289" s="1">
        <v>0</v>
      </c>
      <c r="T289" s="1" t="s">
        <v>94</v>
      </c>
      <c r="U289" s="1">
        <v>0</v>
      </c>
      <c r="V289" s="1">
        <v>0.95</v>
      </c>
      <c r="W289" s="1">
        <v>0</v>
      </c>
      <c r="X289" s="1">
        <v>0</v>
      </c>
      <c r="Y289" s="89">
        <v>0</v>
      </c>
      <c r="AF289" s="18"/>
      <c r="AG289" s="1"/>
    </row>
    <row r="290" spans="1:33" x14ac:dyDescent="0.25">
      <c r="A290" s="88">
        <v>8</v>
      </c>
      <c r="B290" s="1">
        <v>7</v>
      </c>
      <c r="C290" s="1">
        <v>39.699999999999996</v>
      </c>
      <c r="D290" s="1">
        <v>3</v>
      </c>
      <c r="E290" s="1">
        <v>0</v>
      </c>
      <c r="F290" s="1">
        <v>0</v>
      </c>
      <c r="G290" s="1" t="s">
        <v>90</v>
      </c>
      <c r="H290" s="1">
        <f t="shared" si="34"/>
        <v>0</v>
      </c>
      <c r="I290" s="1">
        <f t="shared" si="35"/>
        <v>0</v>
      </c>
      <c r="N290" s="1" t="s">
        <v>92</v>
      </c>
      <c r="O290" s="1">
        <v>0.96</v>
      </c>
      <c r="P290" s="1" t="s">
        <v>91</v>
      </c>
      <c r="Q290" s="1">
        <v>0.85</v>
      </c>
      <c r="R290" s="1" t="s">
        <v>93</v>
      </c>
      <c r="S290" s="1">
        <v>1.34</v>
      </c>
      <c r="T290" s="1" t="s">
        <v>94</v>
      </c>
      <c r="U290" s="1">
        <v>0</v>
      </c>
      <c r="V290" s="1">
        <v>0</v>
      </c>
      <c r="W290" s="1">
        <v>1.36</v>
      </c>
      <c r="X290" s="1">
        <v>0</v>
      </c>
      <c r="Y290" s="89">
        <v>0</v>
      </c>
      <c r="AF290" s="18"/>
      <c r="AG290" s="1"/>
    </row>
    <row r="291" spans="1:33" x14ac:dyDescent="0.25">
      <c r="A291" s="88">
        <v>8</v>
      </c>
      <c r="B291" s="1">
        <v>8</v>
      </c>
      <c r="C291" s="1">
        <v>48.639999999999993</v>
      </c>
      <c r="D291" s="1">
        <v>1</v>
      </c>
      <c r="E291" s="1">
        <v>0</v>
      </c>
      <c r="F291" s="1">
        <v>0</v>
      </c>
      <c r="G291" s="1" t="s">
        <v>90</v>
      </c>
      <c r="H291" s="1">
        <f t="shared" si="34"/>
        <v>0</v>
      </c>
      <c r="I291" s="1">
        <f t="shared" si="35"/>
        <v>0</v>
      </c>
      <c r="N291" s="1" t="s">
        <v>95</v>
      </c>
      <c r="O291" s="1">
        <v>1.69</v>
      </c>
      <c r="P291" s="1" t="s">
        <v>94</v>
      </c>
      <c r="Q291" s="1">
        <v>0</v>
      </c>
      <c r="R291" s="1" t="s">
        <v>94</v>
      </c>
      <c r="S291" s="1">
        <v>0</v>
      </c>
      <c r="T291" s="1" t="s">
        <v>94</v>
      </c>
      <c r="U291" s="1">
        <v>0</v>
      </c>
      <c r="V291" s="1">
        <v>1.1599999999999999</v>
      </c>
      <c r="W291" s="1">
        <v>0</v>
      </c>
      <c r="X291" s="1">
        <v>0</v>
      </c>
      <c r="Y291" s="89">
        <v>0</v>
      </c>
      <c r="AF291" s="18"/>
      <c r="AG291" s="1"/>
    </row>
    <row r="292" spans="1:33" x14ac:dyDescent="0.25">
      <c r="A292" s="88">
        <v>8</v>
      </c>
      <c r="B292" s="1">
        <v>9</v>
      </c>
      <c r="C292" s="1">
        <v>52.149999999999991</v>
      </c>
      <c r="D292" s="1">
        <v>3</v>
      </c>
      <c r="E292" s="1">
        <v>0</v>
      </c>
      <c r="F292" s="1">
        <v>0</v>
      </c>
      <c r="G292" s="1" t="s">
        <v>90</v>
      </c>
      <c r="H292" s="1">
        <f t="shared" si="34"/>
        <v>0</v>
      </c>
      <c r="I292" s="1">
        <f t="shared" si="35"/>
        <v>0</v>
      </c>
      <c r="N292" s="1" t="s">
        <v>91</v>
      </c>
      <c r="O292" s="1">
        <v>0.77</v>
      </c>
      <c r="P292" s="1" t="s">
        <v>96</v>
      </c>
      <c r="Q292" s="1">
        <v>1.28</v>
      </c>
      <c r="R292" s="1" t="s">
        <v>91</v>
      </c>
      <c r="S292" s="1">
        <v>0.65</v>
      </c>
      <c r="T292" s="1" t="s">
        <v>94</v>
      </c>
      <c r="U292" s="1">
        <v>0</v>
      </c>
      <c r="V292" s="1">
        <v>1.1299999999999999</v>
      </c>
      <c r="W292" s="1">
        <v>0</v>
      </c>
      <c r="X292" s="1">
        <v>1.31</v>
      </c>
      <c r="Y292" s="89">
        <v>0</v>
      </c>
      <c r="AF292" s="18"/>
      <c r="AG292" s="1"/>
    </row>
    <row r="293" spans="1:33" x14ac:dyDescent="0.25">
      <c r="A293" s="88">
        <v>8</v>
      </c>
      <c r="B293" s="1">
        <v>10</v>
      </c>
      <c r="C293" s="1">
        <v>52.449999999999989</v>
      </c>
      <c r="D293" s="1">
        <v>3</v>
      </c>
      <c r="E293" s="1">
        <v>3</v>
      </c>
      <c r="F293" s="1">
        <v>0</v>
      </c>
      <c r="G293" s="1" t="s">
        <v>90</v>
      </c>
      <c r="H293" s="1">
        <f t="shared" si="34"/>
        <v>0</v>
      </c>
      <c r="I293" s="1">
        <f t="shared" si="35"/>
        <v>0</v>
      </c>
      <c r="N293" s="1" t="s">
        <v>96</v>
      </c>
      <c r="O293" s="1">
        <v>1.41</v>
      </c>
      <c r="P293" s="1" t="s">
        <v>96</v>
      </c>
      <c r="Q293" s="1">
        <v>1.18</v>
      </c>
      <c r="R293" s="1" t="s">
        <v>93</v>
      </c>
      <c r="S293" s="1">
        <v>0.78</v>
      </c>
      <c r="T293" s="1" t="s">
        <v>94</v>
      </c>
      <c r="U293" s="1">
        <v>0</v>
      </c>
      <c r="V293" s="1">
        <v>0</v>
      </c>
      <c r="W293" s="1">
        <v>0</v>
      </c>
      <c r="X293" s="1">
        <v>0</v>
      </c>
      <c r="Y293" s="89">
        <v>0</v>
      </c>
      <c r="AF293" s="18"/>
      <c r="AG293" s="1"/>
    </row>
    <row r="294" spans="1:33" x14ac:dyDescent="0.25">
      <c r="A294" s="88">
        <v>8</v>
      </c>
      <c r="B294" s="1">
        <v>11</v>
      </c>
      <c r="C294" s="1">
        <v>66.089999999999989</v>
      </c>
      <c r="D294" s="1">
        <v>1</v>
      </c>
      <c r="E294" s="1">
        <v>0</v>
      </c>
      <c r="F294" s="1">
        <v>0</v>
      </c>
      <c r="G294" s="1" t="s">
        <v>90</v>
      </c>
      <c r="H294" s="1">
        <f t="shared" si="34"/>
        <v>0</v>
      </c>
      <c r="I294" s="1">
        <f t="shared" si="35"/>
        <v>0</v>
      </c>
      <c r="N294" s="1" t="s">
        <v>93</v>
      </c>
      <c r="O294" s="1">
        <v>0.9</v>
      </c>
      <c r="P294" s="1" t="s">
        <v>94</v>
      </c>
      <c r="Q294" s="1">
        <v>0</v>
      </c>
      <c r="R294" s="1" t="s">
        <v>94</v>
      </c>
      <c r="S294" s="1">
        <v>0</v>
      </c>
      <c r="T294" s="1" t="s">
        <v>94</v>
      </c>
      <c r="U294" s="1">
        <v>0</v>
      </c>
      <c r="V294" s="1">
        <v>0</v>
      </c>
      <c r="W294" s="1">
        <v>0</v>
      </c>
      <c r="X294" s="1">
        <v>0</v>
      </c>
      <c r="Y294" s="89">
        <v>0</v>
      </c>
      <c r="AF294" s="18"/>
      <c r="AG294" s="1"/>
    </row>
    <row r="295" spans="1:33" x14ac:dyDescent="0.25">
      <c r="A295" s="88">
        <v>8</v>
      </c>
      <c r="B295" s="1">
        <v>12</v>
      </c>
      <c r="C295" s="1">
        <v>75.599999999999994</v>
      </c>
      <c r="D295" s="1">
        <v>2</v>
      </c>
      <c r="E295" s="1">
        <v>0</v>
      </c>
      <c r="F295" s="1">
        <v>0</v>
      </c>
      <c r="G295" s="1" t="s">
        <v>90</v>
      </c>
      <c r="H295" s="1">
        <f t="shared" si="34"/>
        <v>0</v>
      </c>
      <c r="I295" s="1">
        <f t="shared" si="35"/>
        <v>0</v>
      </c>
      <c r="N295" s="1" t="s">
        <v>92</v>
      </c>
      <c r="O295" s="1">
        <v>0.78</v>
      </c>
      <c r="P295" s="1" t="s">
        <v>93</v>
      </c>
      <c r="Q295" s="1">
        <v>1.92</v>
      </c>
      <c r="R295" s="1" t="s">
        <v>94</v>
      </c>
      <c r="S295" s="1">
        <v>0</v>
      </c>
      <c r="T295" s="1" t="s">
        <v>94</v>
      </c>
      <c r="U295" s="1">
        <v>0</v>
      </c>
      <c r="V295" s="1">
        <v>0</v>
      </c>
      <c r="W295" s="1">
        <v>0</v>
      </c>
      <c r="X295" s="1">
        <v>0</v>
      </c>
      <c r="Y295" s="89">
        <v>0</v>
      </c>
      <c r="AF295" s="18"/>
      <c r="AG295" s="1"/>
    </row>
    <row r="296" spans="1:33" x14ac:dyDescent="0.25">
      <c r="A296" s="88">
        <v>8</v>
      </c>
      <c r="B296" s="1">
        <v>13</v>
      </c>
      <c r="C296" s="1">
        <v>76.419999999999987</v>
      </c>
      <c r="D296" s="1">
        <v>2</v>
      </c>
      <c r="E296" s="1">
        <v>1</v>
      </c>
      <c r="F296" s="1">
        <v>0</v>
      </c>
      <c r="G296" s="1" t="s">
        <v>90</v>
      </c>
      <c r="H296" s="1">
        <f t="shared" si="34"/>
        <v>0</v>
      </c>
      <c r="I296" s="1">
        <f t="shared" si="35"/>
        <v>0</v>
      </c>
      <c r="N296" s="1" t="s">
        <v>96</v>
      </c>
      <c r="O296" s="1">
        <v>1.31</v>
      </c>
      <c r="P296" s="1" t="s">
        <v>92</v>
      </c>
      <c r="Q296" s="1">
        <v>0.86</v>
      </c>
      <c r="R296" s="1" t="s">
        <v>94</v>
      </c>
      <c r="S296" s="1">
        <v>0</v>
      </c>
      <c r="T296" s="1" t="s">
        <v>94</v>
      </c>
      <c r="U296" s="1">
        <v>0</v>
      </c>
      <c r="V296" s="1">
        <v>0</v>
      </c>
      <c r="W296" s="1">
        <v>0</v>
      </c>
      <c r="X296" s="1">
        <v>0</v>
      </c>
      <c r="Y296" s="89">
        <v>0</v>
      </c>
      <c r="AF296" s="18"/>
      <c r="AG296" s="1"/>
    </row>
    <row r="297" spans="1:33" x14ac:dyDescent="0.25">
      <c r="A297" s="88">
        <v>8</v>
      </c>
      <c r="B297" s="1">
        <v>14</v>
      </c>
      <c r="C297" s="1">
        <v>76.779999999999987</v>
      </c>
      <c r="D297" s="1">
        <v>2</v>
      </c>
      <c r="E297" s="1">
        <v>3</v>
      </c>
      <c r="F297" s="1">
        <v>0</v>
      </c>
      <c r="G297" s="1" t="s">
        <v>90</v>
      </c>
      <c r="H297" s="1">
        <f t="shared" si="34"/>
        <v>0</v>
      </c>
      <c r="I297" s="1">
        <f t="shared" si="35"/>
        <v>0</v>
      </c>
      <c r="N297" s="1" t="s">
        <v>92</v>
      </c>
      <c r="O297" s="1">
        <v>0.64</v>
      </c>
      <c r="P297" s="1" t="s">
        <v>95</v>
      </c>
      <c r="Q297" s="1">
        <v>1.1000000000000001</v>
      </c>
      <c r="R297" s="1" t="s">
        <v>94</v>
      </c>
      <c r="S297" s="1">
        <v>0</v>
      </c>
      <c r="T297" s="1" t="s">
        <v>94</v>
      </c>
      <c r="U297" s="1">
        <v>0</v>
      </c>
      <c r="V297" s="1">
        <v>0</v>
      </c>
      <c r="W297" s="1">
        <v>1.3</v>
      </c>
      <c r="X297" s="1">
        <v>0</v>
      </c>
      <c r="Y297" s="89">
        <v>0</v>
      </c>
      <c r="AF297" s="18"/>
      <c r="AG297" s="1"/>
    </row>
    <row r="298" spans="1:33" x14ac:dyDescent="0.25">
      <c r="A298" s="88">
        <v>8</v>
      </c>
      <c r="B298" s="1">
        <v>15</v>
      </c>
      <c r="C298" s="1">
        <v>80.709999999999994</v>
      </c>
      <c r="D298" s="1">
        <v>3</v>
      </c>
      <c r="E298" s="1">
        <v>2</v>
      </c>
      <c r="F298" s="1">
        <v>0</v>
      </c>
      <c r="G298" s="1" t="s">
        <v>90</v>
      </c>
      <c r="H298" s="1">
        <f t="shared" si="34"/>
        <v>0</v>
      </c>
      <c r="I298" s="1">
        <f t="shared" si="35"/>
        <v>0</v>
      </c>
      <c r="N298" s="1" t="s">
        <v>95</v>
      </c>
      <c r="O298" s="1">
        <v>1.87</v>
      </c>
      <c r="P298" s="1" t="s">
        <v>95</v>
      </c>
      <c r="Q298" s="1">
        <v>1.96</v>
      </c>
      <c r="R298" s="1" t="s">
        <v>95</v>
      </c>
      <c r="S298" s="1">
        <v>1.57</v>
      </c>
      <c r="T298" s="1" t="s">
        <v>94</v>
      </c>
      <c r="U298" s="1">
        <v>0</v>
      </c>
      <c r="V298" s="1">
        <v>1.07</v>
      </c>
      <c r="W298" s="1">
        <v>0.82</v>
      </c>
      <c r="X298" s="1">
        <v>1.4</v>
      </c>
      <c r="Y298" s="89">
        <v>0</v>
      </c>
      <c r="AF298" s="18"/>
      <c r="AG298" s="1"/>
    </row>
    <row r="299" spans="1:33" x14ac:dyDescent="0.25">
      <c r="A299" s="88">
        <v>8</v>
      </c>
      <c r="B299" s="1">
        <v>16</v>
      </c>
      <c r="C299" s="1">
        <v>81.789999999999992</v>
      </c>
      <c r="D299" s="1">
        <v>3</v>
      </c>
      <c r="E299" s="1">
        <v>4</v>
      </c>
      <c r="F299" s="1">
        <v>0</v>
      </c>
      <c r="G299" s="1" t="s">
        <v>90</v>
      </c>
      <c r="H299" s="1">
        <f t="shared" si="34"/>
        <v>0</v>
      </c>
      <c r="I299" s="1">
        <f t="shared" si="35"/>
        <v>0</v>
      </c>
      <c r="N299" s="1" t="s">
        <v>91</v>
      </c>
      <c r="O299" s="1">
        <v>0.57999999999999996</v>
      </c>
      <c r="P299" s="1" t="s">
        <v>96</v>
      </c>
      <c r="Q299" s="1">
        <v>1.82</v>
      </c>
      <c r="R299" s="1" t="s">
        <v>91</v>
      </c>
      <c r="S299" s="1">
        <v>0.86</v>
      </c>
      <c r="T299" s="1" t="s">
        <v>94</v>
      </c>
      <c r="U299" s="1">
        <v>0</v>
      </c>
      <c r="V299" s="1">
        <v>1.49</v>
      </c>
      <c r="W299" s="1">
        <v>0</v>
      </c>
      <c r="X299" s="1">
        <v>0.86</v>
      </c>
      <c r="Y299" s="89">
        <v>0</v>
      </c>
      <c r="AF299" s="18"/>
      <c r="AG299" s="1"/>
    </row>
    <row r="300" spans="1:33" x14ac:dyDescent="0.25">
      <c r="A300" s="88">
        <v>8</v>
      </c>
      <c r="B300" s="1">
        <v>17</v>
      </c>
      <c r="C300" s="1">
        <v>84.089999999999989</v>
      </c>
      <c r="D300" s="1">
        <v>1</v>
      </c>
      <c r="E300" s="1">
        <v>5</v>
      </c>
      <c r="F300" s="1">
        <v>1</v>
      </c>
      <c r="G300" s="1" t="s">
        <v>98</v>
      </c>
      <c r="H300" s="1">
        <f t="shared" si="34"/>
        <v>1</v>
      </c>
      <c r="I300" s="1">
        <f t="shared" si="35"/>
        <v>1</v>
      </c>
      <c r="N300" s="1" t="s">
        <v>94</v>
      </c>
      <c r="O300" s="1">
        <v>0</v>
      </c>
      <c r="P300" s="1" t="s">
        <v>94</v>
      </c>
      <c r="Q300" s="1">
        <v>0</v>
      </c>
      <c r="R300" s="1" t="s">
        <v>94</v>
      </c>
      <c r="S300" s="1">
        <v>0</v>
      </c>
      <c r="T300" s="1" t="s">
        <v>94</v>
      </c>
      <c r="U300" s="1">
        <v>0</v>
      </c>
      <c r="V300" s="1">
        <v>0</v>
      </c>
      <c r="W300" s="1">
        <v>0</v>
      </c>
      <c r="X300" s="1">
        <v>0</v>
      </c>
      <c r="Y300" s="89">
        <v>0</v>
      </c>
      <c r="AF300" s="18"/>
      <c r="AG300" s="1"/>
    </row>
    <row r="301" spans="1:33" x14ac:dyDescent="0.25">
      <c r="A301" s="88">
        <v>8</v>
      </c>
      <c r="B301" s="1">
        <v>18</v>
      </c>
      <c r="C301" s="1">
        <v>84.609999999999985</v>
      </c>
      <c r="D301" s="1">
        <v>3</v>
      </c>
      <c r="E301" s="1">
        <v>5</v>
      </c>
      <c r="F301" s="1">
        <v>1</v>
      </c>
      <c r="G301" s="1" t="s">
        <v>98</v>
      </c>
      <c r="H301" s="1">
        <f t="shared" si="34"/>
        <v>1</v>
      </c>
      <c r="I301" s="1">
        <v>2</v>
      </c>
      <c r="N301" s="1" t="s">
        <v>94</v>
      </c>
      <c r="O301" s="1">
        <v>0</v>
      </c>
      <c r="P301" s="1" t="s">
        <v>94</v>
      </c>
      <c r="Q301" s="1">
        <v>0</v>
      </c>
      <c r="R301" s="1" t="s">
        <v>94</v>
      </c>
      <c r="S301" s="1">
        <v>0</v>
      </c>
      <c r="T301" s="1" t="s">
        <v>94</v>
      </c>
      <c r="U301" s="1">
        <v>0</v>
      </c>
      <c r="V301" s="1">
        <v>0</v>
      </c>
      <c r="W301" s="1">
        <v>0</v>
      </c>
      <c r="X301" s="1">
        <v>0</v>
      </c>
      <c r="Y301" s="89">
        <v>0</v>
      </c>
      <c r="AF301" s="18"/>
      <c r="AG301" s="1"/>
    </row>
    <row r="302" spans="1:33" x14ac:dyDescent="0.25">
      <c r="A302" s="88">
        <v>8</v>
      </c>
      <c r="B302" s="1">
        <v>19</v>
      </c>
      <c r="C302" s="1">
        <v>89.429999999999978</v>
      </c>
      <c r="D302" s="1">
        <v>1</v>
      </c>
      <c r="E302" s="1">
        <v>2</v>
      </c>
      <c r="F302" s="1">
        <v>1</v>
      </c>
      <c r="G302" s="1" t="s">
        <v>90</v>
      </c>
      <c r="H302" s="1">
        <f t="shared" si="34"/>
        <v>0</v>
      </c>
      <c r="I302" s="1">
        <f t="shared" ref="I302:I338" si="36">H302</f>
        <v>0</v>
      </c>
      <c r="N302" s="1" t="s">
        <v>96</v>
      </c>
      <c r="O302" s="1">
        <v>1.42</v>
      </c>
      <c r="P302" s="1" t="s">
        <v>94</v>
      </c>
      <c r="Q302" s="1">
        <v>0</v>
      </c>
      <c r="R302" s="1" t="s">
        <v>94</v>
      </c>
      <c r="S302" s="1">
        <v>0</v>
      </c>
      <c r="T302" s="1" t="s">
        <v>94</v>
      </c>
      <c r="U302" s="1">
        <v>0</v>
      </c>
      <c r="V302" s="1">
        <v>0</v>
      </c>
      <c r="W302" s="1">
        <v>0</v>
      </c>
      <c r="X302" s="1">
        <v>0</v>
      </c>
      <c r="Y302" s="89">
        <v>0</v>
      </c>
      <c r="AF302" s="18"/>
      <c r="AG302" s="1"/>
    </row>
    <row r="303" spans="1:33" x14ac:dyDescent="0.25">
      <c r="A303" s="88">
        <v>8</v>
      </c>
      <c r="B303" s="1">
        <v>20</v>
      </c>
      <c r="C303" s="1">
        <v>89.559999999999974</v>
      </c>
      <c r="D303" s="1">
        <v>3</v>
      </c>
      <c r="E303" s="1">
        <v>3</v>
      </c>
      <c r="F303" s="1">
        <v>1</v>
      </c>
      <c r="G303" s="1" t="s">
        <v>90</v>
      </c>
      <c r="H303" s="1">
        <f t="shared" si="34"/>
        <v>0</v>
      </c>
      <c r="I303" s="1">
        <f t="shared" si="36"/>
        <v>0</v>
      </c>
      <c r="N303" s="1" t="s">
        <v>93</v>
      </c>
      <c r="O303" s="1">
        <v>1.87</v>
      </c>
      <c r="P303" s="1" t="s">
        <v>93</v>
      </c>
      <c r="Q303" s="1">
        <v>2.0499999999999998</v>
      </c>
      <c r="R303" s="1" t="s">
        <v>95</v>
      </c>
      <c r="S303" s="1">
        <v>2.21</v>
      </c>
      <c r="T303" s="1" t="s">
        <v>94</v>
      </c>
      <c r="U303" s="1">
        <v>0</v>
      </c>
      <c r="V303" s="1">
        <v>0</v>
      </c>
      <c r="W303" s="1">
        <v>0</v>
      </c>
      <c r="X303" s="1">
        <v>1.3</v>
      </c>
      <c r="Y303" s="89">
        <v>0</v>
      </c>
      <c r="AF303" s="18"/>
      <c r="AG303" s="1"/>
    </row>
    <row r="304" spans="1:33" x14ac:dyDescent="0.25">
      <c r="A304" s="88">
        <v>8</v>
      </c>
      <c r="B304" s="1">
        <v>21</v>
      </c>
      <c r="C304" s="1">
        <v>92.629999999999967</v>
      </c>
      <c r="D304" s="1">
        <v>2</v>
      </c>
      <c r="E304" s="1">
        <v>3</v>
      </c>
      <c r="F304" s="1">
        <v>0</v>
      </c>
      <c r="G304" s="1" t="s">
        <v>90</v>
      </c>
      <c r="H304" s="1">
        <f t="shared" si="34"/>
        <v>0</v>
      </c>
      <c r="I304" s="1">
        <f t="shared" si="36"/>
        <v>0</v>
      </c>
      <c r="N304" s="1" t="s">
        <v>92</v>
      </c>
      <c r="O304" s="1">
        <v>0.96</v>
      </c>
      <c r="P304" s="1" t="s">
        <v>96</v>
      </c>
      <c r="Q304" s="1">
        <v>2.39</v>
      </c>
      <c r="R304" s="1" t="s">
        <v>94</v>
      </c>
      <c r="S304" s="1">
        <v>0</v>
      </c>
      <c r="T304" s="1" t="s">
        <v>94</v>
      </c>
      <c r="U304" s="1">
        <v>0</v>
      </c>
      <c r="V304" s="1">
        <v>0</v>
      </c>
      <c r="W304" s="1">
        <v>0</v>
      </c>
      <c r="X304" s="1">
        <v>0</v>
      </c>
      <c r="Y304" s="89">
        <v>0</v>
      </c>
      <c r="AF304" s="18"/>
      <c r="AG304" s="1"/>
    </row>
    <row r="305" spans="1:33" x14ac:dyDescent="0.25">
      <c r="A305" s="88">
        <v>8</v>
      </c>
      <c r="B305" s="1">
        <v>22</v>
      </c>
      <c r="C305" s="1">
        <v>97.909999999999968</v>
      </c>
      <c r="D305" s="1">
        <v>1</v>
      </c>
      <c r="E305" s="1">
        <v>3</v>
      </c>
      <c r="F305" s="1">
        <v>0</v>
      </c>
      <c r="G305" s="1" t="s">
        <v>90</v>
      </c>
      <c r="H305" s="1">
        <f t="shared" si="34"/>
        <v>0</v>
      </c>
      <c r="I305" s="1">
        <f t="shared" si="36"/>
        <v>0</v>
      </c>
      <c r="N305" s="1" t="s">
        <v>96</v>
      </c>
      <c r="O305" s="1">
        <v>2.0099999999999998</v>
      </c>
      <c r="P305" s="1" t="s">
        <v>94</v>
      </c>
      <c r="Q305" s="1">
        <v>0</v>
      </c>
      <c r="R305" s="1" t="s">
        <v>94</v>
      </c>
      <c r="S305" s="1">
        <v>0</v>
      </c>
      <c r="T305" s="1" t="s">
        <v>94</v>
      </c>
      <c r="U305" s="1">
        <v>0</v>
      </c>
      <c r="V305" s="1">
        <v>0</v>
      </c>
      <c r="W305" s="1">
        <v>0</v>
      </c>
      <c r="X305" s="1">
        <v>0</v>
      </c>
      <c r="Y305" s="89">
        <v>0</v>
      </c>
      <c r="AF305" s="18"/>
      <c r="AG305" s="1"/>
    </row>
    <row r="306" spans="1:33" x14ac:dyDescent="0.25">
      <c r="A306" s="88">
        <v>8</v>
      </c>
      <c r="B306" s="1">
        <v>23</v>
      </c>
      <c r="C306" s="1">
        <v>118.05999999999997</v>
      </c>
      <c r="D306" s="1">
        <v>2</v>
      </c>
      <c r="E306" s="1">
        <v>0</v>
      </c>
      <c r="F306" s="1">
        <v>0</v>
      </c>
      <c r="G306" s="1" t="s">
        <v>90</v>
      </c>
      <c r="H306" s="1">
        <f t="shared" si="34"/>
        <v>0</v>
      </c>
      <c r="I306" s="1">
        <f t="shared" si="36"/>
        <v>0</v>
      </c>
      <c r="N306" s="1" t="s">
        <v>92</v>
      </c>
      <c r="O306" s="1">
        <v>0.8</v>
      </c>
      <c r="P306" s="1" t="s">
        <v>91</v>
      </c>
      <c r="Q306" s="1">
        <v>0.82</v>
      </c>
      <c r="R306" s="1" t="s">
        <v>94</v>
      </c>
      <c r="S306" s="1">
        <v>0</v>
      </c>
      <c r="T306" s="1" t="s">
        <v>94</v>
      </c>
      <c r="U306" s="1">
        <v>0</v>
      </c>
      <c r="V306" s="1">
        <v>0</v>
      </c>
      <c r="W306" s="1">
        <v>1.1000000000000001</v>
      </c>
      <c r="X306" s="1">
        <v>0</v>
      </c>
      <c r="Y306" s="89">
        <v>0</v>
      </c>
      <c r="AF306" s="18"/>
      <c r="AG306" s="1"/>
    </row>
    <row r="307" spans="1:33" x14ac:dyDescent="0.25">
      <c r="A307" s="88">
        <v>8</v>
      </c>
      <c r="B307" s="1">
        <v>24</v>
      </c>
      <c r="C307" s="1">
        <v>122.23999999999998</v>
      </c>
      <c r="D307" s="1">
        <v>3</v>
      </c>
      <c r="E307" s="1">
        <v>0</v>
      </c>
      <c r="F307" s="1">
        <v>0</v>
      </c>
      <c r="G307" s="1" t="s">
        <v>90</v>
      </c>
      <c r="H307" s="1">
        <f t="shared" si="34"/>
        <v>0</v>
      </c>
      <c r="I307" s="1">
        <f t="shared" si="36"/>
        <v>0</v>
      </c>
      <c r="N307" s="1" t="s">
        <v>91</v>
      </c>
      <c r="O307" s="1">
        <v>0.73</v>
      </c>
      <c r="P307" s="1" t="s">
        <v>91</v>
      </c>
      <c r="Q307" s="1">
        <v>0.62</v>
      </c>
      <c r="R307" s="1" t="s">
        <v>91</v>
      </c>
      <c r="S307" s="1">
        <v>0.89</v>
      </c>
      <c r="T307" s="1" t="s">
        <v>94</v>
      </c>
      <c r="U307" s="1">
        <v>0</v>
      </c>
      <c r="V307" s="1">
        <v>1.3</v>
      </c>
      <c r="W307" s="1">
        <v>0.97</v>
      </c>
      <c r="X307" s="1">
        <v>1.36</v>
      </c>
      <c r="Y307" s="89">
        <v>0</v>
      </c>
      <c r="AF307" s="18"/>
      <c r="AG307" s="1"/>
    </row>
    <row r="308" spans="1:33" x14ac:dyDescent="0.25">
      <c r="A308" s="88">
        <v>8</v>
      </c>
      <c r="B308" s="1">
        <v>25</v>
      </c>
      <c r="C308" s="1">
        <v>122.54999999999998</v>
      </c>
      <c r="D308" s="1">
        <v>2</v>
      </c>
      <c r="E308" s="1">
        <v>3</v>
      </c>
      <c r="F308" s="1">
        <v>0</v>
      </c>
      <c r="G308" s="1" t="s">
        <v>90</v>
      </c>
      <c r="H308" s="1">
        <f t="shared" si="34"/>
        <v>0</v>
      </c>
      <c r="I308" s="1">
        <f t="shared" si="36"/>
        <v>0</v>
      </c>
      <c r="N308" s="1" t="s">
        <v>91</v>
      </c>
      <c r="O308" s="1">
        <v>0.75</v>
      </c>
      <c r="P308" s="1" t="s">
        <v>93</v>
      </c>
      <c r="Q308" s="1">
        <v>0.8</v>
      </c>
      <c r="R308" s="1" t="s">
        <v>94</v>
      </c>
      <c r="S308" s="1">
        <v>0</v>
      </c>
      <c r="T308" s="1" t="s">
        <v>94</v>
      </c>
      <c r="U308" s="1">
        <v>0</v>
      </c>
      <c r="V308" s="1">
        <v>0.88</v>
      </c>
      <c r="W308" s="1">
        <v>0</v>
      </c>
      <c r="X308" s="1">
        <v>0</v>
      </c>
      <c r="Y308" s="89">
        <v>0</v>
      </c>
      <c r="AF308" s="18"/>
      <c r="AG308" s="1"/>
    </row>
    <row r="309" spans="1:33" x14ac:dyDescent="0.25">
      <c r="A309" s="88">
        <v>8</v>
      </c>
      <c r="B309" s="1">
        <v>26</v>
      </c>
      <c r="C309" s="1">
        <v>124.09999999999998</v>
      </c>
      <c r="D309" s="1">
        <v>1</v>
      </c>
      <c r="E309" s="1">
        <v>3</v>
      </c>
      <c r="F309" s="1">
        <v>2</v>
      </c>
      <c r="G309" s="1" t="s">
        <v>90</v>
      </c>
      <c r="H309" s="1">
        <f t="shared" si="34"/>
        <v>0</v>
      </c>
      <c r="I309" s="1">
        <f t="shared" si="36"/>
        <v>0</v>
      </c>
      <c r="N309" s="1" t="s">
        <v>96</v>
      </c>
      <c r="O309" s="1">
        <v>1.39</v>
      </c>
      <c r="P309" s="1" t="s">
        <v>94</v>
      </c>
      <c r="Q309" s="1">
        <v>0</v>
      </c>
      <c r="R309" s="1" t="s">
        <v>94</v>
      </c>
      <c r="S309" s="1">
        <v>0</v>
      </c>
      <c r="T309" s="1" t="s">
        <v>94</v>
      </c>
      <c r="U309" s="1">
        <v>0</v>
      </c>
      <c r="V309" s="1">
        <v>0</v>
      </c>
      <c r="W309" s="1">
        <v>0</v>
      </c>
      <c r="X309" s="1">
        <v>0</v>
      </c>
      <c r="Y309" s="89">
        <v>0</v>
      </c>
      <c r="AF309" s="18"/>
      <c r="AG309" s="1"/>
    </row>
    <row r="310" spans="1:33" x14ac:dyDescent="0.25">
      <c r="A310" s="88">
        <v>8</v>
      </c>
      <c r="B310" s="1">
        <v>27</v>
      </c>
      <c r="C310" s="1">
        <v>129.05999999999997</v>
      </c>
      <c r="D310" s="1">
        <v>1</v>
      </c>
      <c r="E310" s="1">
        <v>0</v>
      </c>
      <c r="F310" s="1">
        <v>0</v>
      </c>
      <c r="G310" s="1" t="s">
        <v>90</v>
      </c>
      <c r="H310" s="1">
        <f t="shared" si="34"/>
        <v>0</v>
      </c>
      <c r="I310" s="1">
        <f t="shared" si="36"/>
        <v>0</v>
      </c>
      <c r="N310" s="1" t="s">
        <v>95</v>
      </c>
      <c r="O310" s="1">
        <v>1.21</v>
      </c>
      <c r="P310" s="1" t="s">
        <v>94</v>
      </c>
      <c r="Q310" s="1">
        <v>0</v>
      </c>
      <c r="R310" s="1" t="s">
        <v>94</v>
      </c>
      <c r="S310" s="1">
        <v>0</v>
      </c>
      <c r="T310" s="1" t="s">
        <v>94</v>
      </c>
      <c r="U310" s="1">
        <v>0</v>
      </c>
      <c r="V310" s="1">
        <v>1.25</v>
      </c>
      <c r="W310" s="1">
        <v>0</v>
      </c>
      <c r="X310" s="1">
        <v>0</v>
      </c>
      <c r="Y310" s="89">
        <v>0</v>
      </c>
      <c r="AF310" s="18"/>
      <c r="AG310" s="1"/>
    </row>
    <row r="311" spans="1:33" x14ac:dyDescent="0.25">
      <c r="A311" s="88">
        <v>8</v>
      </c>
      <c r="B311" s="1">
        <v>28</v>
      </c>
      <c r="C311" s="1">
        <v>133.12999999999997</v>
      </c>
      <c r="D311" s="1">
        <v>2</v>
      </c>
      <c r="E311" s="1">
        <v>0</v>
      </c>
      <c r="F311" s="1">
        <v>0</v>
      </c>
      <c r="G311" s="1" t="s">
        <v>90</v>
      </c>
      <c r="H311" s="1">
        <f t="shared" si="34"/>
        <v>0</v>
      </c>
      <c r="I311" s="1">
        <f t="shared" si="36"/>
        <v>0</v>
      </c>
      <c r="N311" s="1" t="s">
        <v>96</v>
      </c>
      <c r="O311" s="1">
        <v>2.2200000000000002</v>
      </c>
      <c r="P311" s="1" t="s">
        <v>93</v>
      </c>
      <c r="Q311" s="1">
        <v>2.4</v>
      </c>
      <c r="R311" s="1" t="s">
        <v>94</v>
      </c>
      <c r="S311" s="1">
        <v>0</v>
      </c>
      <c r="T311" s="1" t="s">
        <v>94</v>
      </c>
      <c r="U311" s="1">
        <v>0</v>
      </c>
      <c r="V311" s="1">
        <v>0</v>
      </c>
      <c r="W311" s="1">
        <v>0</v>
      </c>
      <c r="X311" s="1">
        <v>0</v>
      </c>
      <c r="Y311" s="89">
        <v>0</v>
      </c>
      <c r="AF311" s="18"/>
      <c r="AG311" s="1"/>
    </row>
    <row r="312" spans="1:33" x14ac:dyDescent="0.25">
      <c r="A312" s="88">
        <v>8</v>
      </c>
      <c r="B312" s="1">
        <v>29</v>
      </c>
      <c r="C312" s="1">
        <v>135.79999999999995</v>
      </c>
      <c r="D312" s="1">
        <v>1</v>
      </c>
      <c r="E312" s="1">
        <v>1</v>
      </c>
      <c r="F312" s="1">
        <v>0</v>
      </c>
      <c r="G312" s="1" t="s">
        <v>90</v>
      </c>
      <c r="H312" s="1">
        <f t="shared" si="34"/>
        <v>0</v>
      </c>
      <c r="I312" s="1">
        <f t="shared" si="36"/>
        <v>0</v>
      </c>
      <c r="N312" s="1" t="s">
        <v>93</v>
      </c>
      <c r="O312" s="1">
        <v>1.9</v>
      </c>
      <c r="P312" s="1" t="s">
        <v>94</v>
      </c>
      <c r="Q312" s="1">
        <v>0</v>
      </c>
      <c r="R312" s="1" t="s">
        <v>94</v>
      </c>
      <c r="S312" s="1">
        <v>0</v>
      </c>
      <c r="T312" s="1" t="s">
        <v>94</v>
      </c>
      <c r="U312" s="1">
        <v>0</v>
      </c>
      <c r="V312" s="1">
        <v>0</v>
      </c>
      <c r="W312" s="1">
        <v>0</v>
      </c>
      <c r="X312" s="1">
        <v>0</v>
      </c>
      <c r="Y312" s="89">
        <v>0</v>
      </c>
      <c r="AF312" s="18"/>
      <c r="AG312" s="1"/>
    </row>
    <row r="313" spans="1:33" x14ac:dyDescent="0.25">
      <c r="A313" s="88">
        <v>8</v>
      </c>
      <c r="B313" s="1">
        <v>30</v>
      </c>
      <c r="C313" s="1">
        <v>137.56999999999996</v>
      </c>
      <c r="D313" s="1">
        <v>2</v>
      </c>
      <c r="E313" s="1">
        <v>2</v>
      </c>
      <c r="F313" s="1">
        <v>0</v>
      </c>
      <c r="G313" s="1" t="s">
        <v>90</v>
      </c>
      <c r="H313" s="1">
        <f t="shared" si="34"/>
        <v>0</v>
      </c>
      <c r="I313" s="1">
        <f t="shared" si="36"/>
        <v>0</v>
      </c>
      <c r="N313" s="1" t="s">
        <v>95</v>
      </c>
      <c r="O313" s="1">
        <v>2.09</v>
      </c>
      <c r="P313" s="1" t="s">
        <v>93</v>
      </c>
      <c r="Q313" s="1">
        <v>1.6</v>
      </c>
      <c r="R313" s="1" t="s">
        <v>94</v>
      </c>
      <c r="S313" s="1">
        <v>0</v>
      </c>
      <c r="T313" s="1" t="s">
        <v>94</v>
      </c>
      <c r="U313" s="1">
        <v>0</v>
      </c>
      <c r="V313" s="1">
        <v>1.45</v>
      </c>
      <c r="W313" s="1">
        <v>0</v>
      </c>
      <c r="X313" s="1">
        <v>0</v>
      </c>
      <c r="Y313" s="89">
        <v>0</v>
      </c>
      <c r="AF313" s="18"/>
      <c r="AG313" s="1"/>
    </row>
    <row r="314" spans="1:33" x14ac:dyDescent="0.25">
      <c r="A314" s="88">
        <v>8</v>
      </c>
      <c r="B314" s="1">
        <v>31</v>
      </c>
      <c r="C314" s="1">
        <v>138.98999999999995</v>
      </c>
      <c r="D314" s="1">
        <v>2</v>
      </c>
      <c r="E314" s="1">
        <v>3</v>
      </c>
      <c r="F314" s="1">
        <v>0</v>
      </c>
      <c r="G314" s="1" t="s">
        <v>90</v>
      </c>
      <c r="H314" s="1">
        <f t="shared" si="34"/>
        <v>0</v>
      </c>
      <c r="I314" s="1">
        <f t="shared" si="36"/>
        <v>0</v>
      </c>
      <c r="N314" s="1" t="s">
        <v>93</v>
      </c>
      <c r="O314" s="1">
        <v>1.27</v>
      </c>
      <c r="P314" s="1" t="s">
        <v>95</v>
      </c>
      <c r="Q314" s="1">
        <v>2.33</v>
      </c>
      <c r="R314" s="1" t="s">
        <v>94</v>
      </c>
      <c r="S314" s="1">
        <v>0</v>
      </c>
      <c r="T314" s="1" t="s">
        <v>94</v>
      </c>
      <c r="U314" s="1">
        <v>0</v>
      </c>
      <c r="V314" s="1">
        <v>0</v>
      </c>
      <c r="W314" s="1">
        <v>1.43</v>
      </c>
      <c r="X314" s="1">
        <v>0</v>
      </c>
      <c r="Y314" s="89">
        <v>0</v>
      </c>
      <c r="AF314" s="18"/>
      <c r="AG314" s="1"/>
    </row>
    <row r="315" spans="1:33" x14ac:dyDescent="0.25">
      <c r="A315" s="88">
        <v>8</v>
      </c>
      <c r="B315" s="1">
        <v>32</v>
      </c>
      <c r="C315" s="1">
        <v>146.81999999999996</v>
      </c>
      <c r="D315" s="1">
        <v>1</v>
      </c>
      <c r="E315" s="1">
        <v>1</v>
      </c>
      <c r="F315" s="1">
        <v>0</v>
      </c>
      <c r="G315" s="1" t="s">
        <v>90</v>
      </c>
      <c r="H315" s="1">
        <f t="shared" si="34"/>
        <v>0</v>
      </c>
      <c r="I315" s="1">
        <f t="shared" si="36"/>
        <v>0</v>
      </c>
      <c r="N315" s="1" t="s">
        <v>91</v>
      </c>
      <c r="O315" s="1">
        <v>0.55000000000000004</v>
      </c>
      <c r="P315" s="1" t="s">
        <v>94</v>
      </c>
      <c r="Q315" s="1">
        <v>0</v>
      </c>
      <c r="R315" s="1" t="s">
        <v>94</v>
      </c>
      <c r="S315" s="1">
        <v>0</v>
      </c>
      <c r="T315" s="1" t="s">
        <v>94</v>
      </c>
      <c r="U315" s="1">
        <v>0</v>
      </c>
      <c r="V315" s="1">
        <v>0.92</v>
      </c>
      <c r="W315" s="1">
        <v>0</v>
      </c>
      <c r="X315" s="1">
        <v>0</v>
      </c>
      <c r="Y315" s="89">
        <v>0</v>
      </c>
      <c r="AF315" s="18"/>
      <c r="AG315" s="1"/>
    </row>
    <row r="316" spans="1:33" x14ac:dyDescent="0.25">
      <c r="A316" s="88">
        <v>8</v>
      </c>
      <c r="B316" s="1">
        <v>33</v>
      </c>
      <c r="C316" s="1">
        <v>147.92999999999998</v>
      </c>
      <c r="D316" s="1">
        <v>1</v>
      </c>
      <c r="E316" s="1">
        <v>0</v>
      </c>
      <c r="F316" s="1">
        <v>2</v>
      </c>
      <c r="G316" s="1" t="s">
        <v>90</v>
      </c>
      <c r="H316" s="1">
        <f t="shared" si="34"/>
        <v>0</v>
      </c>
      <c r="I316" s="1">
        <f t="shared" si="36"/>
        <v>0</v>
      </c>
      <c r="J316" s="1">
        <f>SUM(H284:H317)</f>
        <v>2</v>
      </c>
      <c r="K316" s="1">
        <f>_xlfn.STDEV.S(E284:E317)</f>
        <v>1.5999108709577894</v>
      </c>
      <c r="L316" s="1">
        <f>_xlfn.STDEV.S(F284:F317)</f>
        <v>0.5788919281935353</v>
      </c>
      <c r="N316" s="1" t="s">
        <v>91</v>
      </c>
      <c r="O316" s="1">
        <v>0.83</v>
      </c>
      <c r="P316" s="1" t="s">
        <v>94</v>
      </c>
      <c r="Q316" s="1">
        <v>0</v>
      </c>
      <c r="R316" s="1" t="s">
        <v>94</v>
      </c>
      <c r="S316" s="1">
        <v>0</v>
      </c>
      <c r="T316" s="1" t="s">
        <v>94</v>
      </c>
      <c r="U316" s="1">
        <v>0</v>
      </c>
      <c r="V316" s="1">
        <v>1.07</v>
      </c>
      <c r="W316" s="1">
        <v>0</v>
      </c>
      <c r="X316" s="1">
        <v>0</v>
      </c>
      <c r="Y316" s="89">
        <v>0</v>
      </c>
      <c r="AF316" s="18"/>
      <c r="AG316" s="1"/>
    </row>
    <row r="317" spans="1:33" s="125" customFormat="1" x14ac:dyDescent="0.25">
      <c r="A317" s="124">
        <v>8</v>
      </c>
      <c r="B317" s="125">
        <v>34</v>
      </c>
      <c r="C317" s="125">
        <v>148.52999999999997</v>
      </c>
      <c r="D317" s="125">
        <v>3</v>
      </c>
      <c r="E317" s="125">
        <v>1</v>
      </c>
      <c r="F317" s="125">
        <v>1</v>
      </c>
      <c r="G317" s="125" t="s">
        <v>90</v>
      </c>
      <c r="H317" s="125">
        <f t="shared" si="34"/>
        <v>0</v>
      </c>
      <c r="I317" s="125">
        <f t="shared" si="36"/>
        <v>0</v>
      </c>
      <c r="J317" s="125">
        <f>_xlfn.STDEV.S(I284:I317)</f>
        <v>0.37880570368042238</v>
      </c>
      <c r="K317" s="125">
        <f>MAX(E284:E317)</f>
        <v>5</v>
      </c>
      <c r="L317" s="125">
        <f>MAX(F284:F317)</f>
        <v>2</v>
      </c>
      <c r="N317" s="125" t="s">
        <v>96</v>
      </c>
      <c r="O317" s="125">
        <v>2.12</v>
      </c>
      <c r="P317" s="125" t="s">
        <v>93</v>
      </c>
      <c r="Q317" s="125">
        <v>1.34</v>
      </c>
      <c r="R317" s="125" t="s">
        <v>91</v>
      </c>
      <c r="S317" s="125">
        <v>0.72</v>
      </c>
      <c r="T317" s="125" t="s">
        <v>94</v>
      </c>
      <c r="U317" s="125">
        <v>0</v>
      </c>
      <c r="V317" s="125">
        <v>0</v>
      </c>
      <c r="W317" s="125">
        <v>0</v>
      </c>
      <c r="X317" s="125">
        <v>0.8</v>
      </c>
      <c r="Y317" s="126">
        <v>0</v>
      </c>
      <c r="AF317" s="129"/>
    </row>
    <row r="318" spans="1:33" x14ac:dyDescent="0.25">
      <c r="A318" s="88">
        <v>9</v>
      </c>
      <c r="B318" s="1">
        <v>1</v>
      </c>
      <c r="C318" s="1">
        <v>0</v>
      </c>
      <c r="D318" s="1">
        <v>2</v>
      </c>
      <c r="E318" s="1">
        <v>0</v>
      </c>
      <c r="F318" s="1">
        <v>0</v>
      </c>
      <c r="G318" s="1" t="s">
        <v>90</v>
      </c>
      <c r="H318" s="1">
        <f t="shared" si="34"/>
        <v>0</v>
      </c>
      <c r="I318" s="1">
        <f t="shared" si="36"/>
        <v>0</v>
      </c>
      <c r="N318" s="1" t="s">
        <v>93</v>
      </c>
      <c r="O318" s="1">
        <v>2.46</v>
      </c>
      <c r="P318" s="1" t="s">
        <v>95</v>
      </c>
      <c r="Q318" s="1">
        <v>0.84</v>
      </c>
      <c r="R318" s="1" t="s">
        <v>94</v>
      </c>
      <c r="S318" s="1">
        <v>0</v>
      </c>
      <c r="T318" s="1" t="s">
        <v>94</v>
      </c>
      <c r="U318" s="1">
        <v>0</v>
      </c>
      <c r="V318" s="1">
        <v>0</v>
      </c>
      <c r="W318" s="1">
        <v>1.33</v>
      </c>
      <c r="X318" s="1">
        <v>0</v>
      </c>
      <c r="Y318" s="89">
        <v>0</v>
      </c>
      <c r="AF318" s="18"/>
      <c r="AG318" s="1"/>
    </row>
    <row r="319" spans="1:33" x14ac:dyDescent="0.25">
      <c r="A319" s="88">
        <v>9</v>
      </c>
      <c r="B319" s="1">
        <v>2</v>
      </c>
      <c r="C319" s="1">
        <v>9.2200000000000006</v>
      </c>
      <c r="D319" s="1">
        <v>2</v>
      </c>
      <c r="E319" s="1">
        <v>0</v>
      </c>
      <c r="F319" s="1">
        <v>0</v>
      </c>
      <c r="G319" s="1" t="s">
        <v>90</v>
      </c>
      <c r="H319" s="1">
        <f t="shared" si="34"/>
        <v>0</v>
      </c>
      <c r="I319" s="1">
        <f t="shared" si="36"/>
        <v>0</v>
      </c>
      <c r="N319" s="1" t="s">
        <v>93</v>
      </c>
      <c r="O319" s="1">
        <v>2.27</v>
      </c>
      <c r="P319" s="1" t="s">
        <v>96</v>
      </c>
      <c r="Q319" s="1">
        <v>2.1800000000000002</v>
      </c>
      <c r="R319" s="1" t="s">
        <v>94</v>
      </c>
      <c r="S319" s="1">
        <v>0</v>
      </c>
      <c r="T319" s="1" t="s">
        <v>94</v>
      </c>
      <c r="U319" s="1">
        <v>0</v>
      </c>
      <c r="V319" s="1">
        <v>0</v>
      </c>
      <c r="W319" s="1">
        <v>0</v>
      </c>
      <c r="X319" s="1">
        <v>0</v>
      </c>
      <c r="Y319" s="89">
        <v>0</v>
      </c>
      <c r="AF319" s="18"/>
      <c r="AG319" s="1"/>
    </row>
    <row r="320" spans="1:33" x14ac:dyDescent="0.25">
      <c r="A320" s="88">
        <v>9</v>
      </c>
      <c r="B320" s="1">
        <v>3</v>
      </c>
      <c r="C320" s="1">
        <v>13.63</v>
      </c>
      <c r="D320" s="1">
        <v>2</v>
      </c>
      <c r="E320" s="1">
        <v>1</v>
      </c>
      <c r="F320" s="1">
        <v>0</v>
      </c>
      <c r="G320" s="1" t="s">
        <v>90</v>
      </c>
      <c r="H320" s="1">
        <f t="shared" si="34"/>
        <v>0</v>
      </c>
      <c r="I320" s="1">
        <f t="shared" si="36"/>
        <v>0</v>
      </c>
      <c r="N320" s="1" t="s">
        <v>95</v>
      </c>
      <c r="O320" s="1">
        <v>0.99</v>
      </c>
      <c r="P320" s="1" t="s">
        <v>95</v>
      </c>
      <c r="Q320" s="1">
        <v>1.59</v>
      </c>
      <c r="R320" s="1" t="s">
        <v>94</v>
      </c>
      <c r="S320" s="1">
        <v>0</v>
      </c>
      <c r="T320" s="1" t="s">
        <v>94</v>
      </c>
      <c r="U320" s="1">
        <v>0</v>
      </c>
      <c r="V320" s="1">
        <v>1.47</v>
      </c>
      <c r="W320" s="1">
        <v>1.04</v>
      </c>
      <c r="X320" s="1">
        <v>0</v>
      </c>
      <c r="Y320" s="89">
        <v>0</v>
      </c>
      <c r="AF320" s="18"/>
      <c r="AG320" s="1"/>
    </row>
    <row r="321" spans="1:33" x14ac:dyDescent="0.25">
      <c r="A321" s="88">
        <v>9</v>
      </c>
      <c r="B321" s="1">
        <v>4</v>
      </c>
      <c r="C321" s="1">
        <v>16.900000000000002</v>
      </c>
      <c r="D321" s="1">
        <v>2</v>
      </c>
      <c r="E321" s="1">
        <v>0</v>
      </c>
      <c r="F321" s="1">
        <v>1</v>
      </c>
      <c r="G321" s="1" t="s">
        <v>90</v>
      </c>
      <c r="H321" s="1">
        <f t="shared" si="34"/>
        <v>0</v>
      </c>
      <c r="I321" s="1">
        <f t="shared" si="36"/>
        <v>0</v>
      </c>
      <c r="N321" s="1" t="s">
        <v>91</v>
      </c>
      <c r="O321" s="1">
        <v>0.94</v>
      </c>
      <c r="P321" s="1" t="s">
        <v>95</v>
      </c>
      <c r="Q321" s="1">
        <v>1.67</v>
      </c>
      <c r="R321" s="1" t="s">
        <v>94</v>
      </c>
      <c r="S321" s="1">
        <v>0</v>
      </c>
      <c r="T321" s="1" t="s">
        <v>94</v>
      </c>
      <c r="U321" s="1">
        <v>0</v>
      </c>
      <c r="V321" s="1">
        <v>1.1000000000000001</v>
      </c>
      <c r="W321" s="1">
        <v>1.1499999999999999</v>
      </c>
      <c r="X321" s="1">
        <v>0</v>
      </c>
      <c r="Y321" s="89">
        <v>0</v>
      </c>
      <c r="AF321" s="18"/>
      <c r="AG321" s="1"/>
    </row>
    <row r="322" spans="1:33" x14ac:dyDescent="0.25">
      <c r="A322" s="88">
        <v>9</v>
      </c>
      <c r="B322" s="1">
        <v>5</v>
      </c>
      <c r="C322" s="1">
        <v>26.370000000000005</v>
      </c>
      <c r="D322" s="1">
        <v>2</v>
      </c>
      <c r="E322" s="1">
        <v>0</v>
      </c>
      <c r="F322" s="1">
        <v>0</v>
      </c>
      <c r="G322" s="1" t="s">
        <v>90</v>
      </c>
      <c r="H322" s="1">
        <f t="shared" si="34"/>
        <v>0</v>
      </c>
      <c r="I322" s="1">
        <f t="shared" si="36"/>
        <v>0</v>
      </c>
      <c r="N322" s="1" t="s">
        <v>91</v>
      </c>
      <c r="O322" s="1">
        <v>0.97</v>
      </c>
      <c r="P322" s="1" t="s">
        <v>95</v>
      </c>
      <c r="Q322" s="1">
        <v>2.5</v>
      </c>
      <c r="R322" s="1" t="s">
        <v>94</v>
      </c>
      <c r="S322" s="1">
        <v>0</v>
      </c>
      <c r="T322" s="1" t="s">
        <v>94</v>
      </c>
      <c r="U322" s="1">
        <v>0</v>
      </c>
      <c r="V322" s="1">
        <v>1.1000000000000001</v>
      </c>
      <c r="W322" s="1">
        <v>1.48</v>
      </c>
      <c r="X322" s="1">
        <v>0</v>
      </c>
      <c r="Y322" s="89">
        <v>0</v>
      </c>
      <c r="AF322" s="18"/>
      <c r="AG322" s="1"/>
    </row>
    <row r="323" spans="1:33" x14ac:dyDescent="0.25">
      <c r="A323" s="88">
        <v>9</v>
      </c>
      <c r="B323" s="1">
        <v>6</v>
      </c>
      <c r="C323" s="1">
        <v>28.420000000000005</v>
      </c>
      <c r="D323" s="1">
        <v>3</v>
      </c>
      <c r="E323" s="1">
        <v>1</v>
      </c>
      <c r="F323" s="1">
        <v>1</v>
      </c>
      <c r="G323" s="1" t="s">
        <v>90</v>
      </c>
      <c r="H323" s="1">
        <f t="shared" si="34"/>
        <v>0</v>
      </c>
      <c r="I323" s="1">
        <f t="shared" si="36"/>
        <v>0</v>
      </c>
      <c r="N323" s="1" t="s">
        <v>95</v>
      </c>
      <c r="O323" s="1">
        <v>2.14</v>
      </c>
      <c r="P323" s="1" t="s">
        <v>93</v>
      </c>
      <c r="Q323" s="1">
        <v>1.46</v>
      </c>
      <c r="R323" s="1" t="s">
        <v>96</v>
      </c>
      <c r="S323" s="1">
        <v>0.85</v>
      </c>
      <c r="T323" s="1" t="s">
        <v>94</v>
      </c>
      <c r="U323" s="1">
        <v>0</v>
      </c>
      <c r="V323" s="1">
        <v>1.1499999999999999</v>
      </c>
      <c r="W323" s="1">
        <v>0</v>
      </c>
      <c r="X323" s="1">
        <v>0</v>
      </c>
      <c r="Y323" s="89">
        <v>0</v>
      </c>
      <c r="AF323" s="18"/>
      <c r="AG323" s="1"/>
    </row>
    <row r="324" spans="1:33" x14ac:dyDescent="0.25">
      <c r="A324" s="88">
        <v>9</v>
      </c>
      <c r="B324" s="1">
        <v>7</v>
      </c>
      <c r="C324" s="1">
        <v>35.370000000000005</v>
      </c>
      <c r="D324" s="1">
        <v>4</v>
      </c>
      <c r="E324" s="1">
        <v>0</v>
      </c>
      <c r="F324" s="1">
        <v>0</v>
      </c>
      <c r="G324" s="1" t="s">
        <v>90</v>
      </c>
      <c r="H324" s="1">
        <f t="shared" si="34"/>
        <v>0</v>
      </c>
      <c r="I324" s="1">
        <f t="shared" si="36"/>
        <v>0</v>
      </c>
      <c r="N324" s="1" t="s">
        <v>96</v>
      </c>
      <c r="O324" s="1">
        <v>2.11</v>
      </c>
      <c r="P324" s="1" t="s">
        <v>95</v>
      </c>
      <c r="Q324" s="1">
        <v>1.55</v>
      </c>
      <c r="R324" s="1" t="s">
        <v>92</v>
      </c>
      <c r="S324" s="1">
        <v>0.55000000000000004</v>
      </c>
      <c r="T324" s="1" t="s">
        <v>95</v>
      </c>
      <c r="U324" s="1">
        <v>2.2000000000000002</v>
      </c>
      <c r="V324" s="1">
        <v>0</v>
      </c>
      <c r="W324" s="1">
        <v>1.1299999999999999</v>
      </c>
      <c r="X324" s="1">
        <v>0</v>
      </c>
      <c r="Y324" s="89">
        <v>0.92</v>
      </c>
      <c r="AF324" s="18"/>
      <c r="AG324" s="1"/>
    </row>
    <row r="325" spans="1:33" x14ac:dyDescent="0.25">
      <c r="A325" s="88">
        <v>9</v>
      </c>
      <c r="B325" s="1">
        <v>8</v>
      </c>
      <c r="C325" s="1">
        <v>43.52</v>
      </c>
      <c r="D325" s="1">
        <v>3</v>
      </c>
      <c r="E325" s="1">
        <v>0</v>
      </c>
      <c r="F325" s="1">
        <v>0</v>
      </c>
      <c r="G325" s="1" t="s">
        <v>90</v>
      </c>
      <c r="H325" s="1">
        <f t="shared" si="34"/>
        <v>0</v>
      </c>
      <c r="I325" s="1">
        <f t="shared" si="36"/>
        <v>0</v>
      </c>
      <c r="N325" s="1" t="s">
        <v>91</v>
      </c>
      <c r="O325" s="1">
        <v>0.62</v>
      </c>
      <c r="P325" s="1" t="s">
        <v>96</v>
      </c>
      <c r="Q325" s="1">
        <v>0.92</v>
      </c>
      <c r="R325" s="1" t="s">
        <v>93</v>
      </c>
      <c r="S325" s="1">
        <v>2.48</v>
      </c>
      <c r="T325" s="1" t="s">
        <v>94</v>
      </c>
      <c r="U325" s="1">
        <v>0</v>
      </c>
      <c r="V325" s="1">
        <v>0.81</v>
      </c>
      <c r="W325" s="1">
        <v>0</v>
      </c>
      <c r="X325" s="1">
        <v>0</v>
      </c>
      <c r="Y325" s="89">
        <v>0</v>
      </c>
      <c r="AF325" s="18"/>
      <c r="AG325" s="1"/>
    </row>
    <row r="326" spans="1:33" x14ac:dyDescent="0.25">
      <c r="A326" s="88">
        <v>9</v>
      </c>
      <c r="B326" s="1">
        <v>9</v>
      </c>
      <c r="C326" s="1">
        <v>50.220000000000006</v>
      </c>
      <c r="D326" s="1">
        <v>1</v>
      </c>
      <c r="E326" s="1">
        <v>0</v>
      </c>
      <c r="F326" s="1">
        <v>0</v>
      </c>
      <c r="G326" s="1" t="s">
        <v>90</v>
      </c>
      <c r="H326" s="1">
        <f t="shared" si="34"/>
        <v>0</v>
      </c>
      <c r="I326" s="1">
        <f t="shared" si="36"/>
        <v>0</v>
      </c>
      <c r="N326" s="1" t="s">
        <v>91</v>
      </c>
      <c r="O326" s="1">
        <v>0.77</v>
      </c>
      <c r="P326" s="1" t="s">
        <v>94</v>
      </c>
      <c r="Q326" s="1">
        <v>0</v>
      </c>
      <c r="R326" s="1" t="s">
        <v>94</v>
      </c>
      <c r="S326" s="1">
        <v>0</v>
      </c>
      <c r="T326" s="1" t="s">
        <v>94</v>
      </c>
      <c r="U326" s="1">
        <v>0</v>
      </c>
      <c r="V326" s="1">
        <v>1.06</v>
      </c>
      <c r="W326" s="1">
        <v>0</v>
      </c>
      <c r="X326" s="1">
        <v>0</v>
      </c>
      <c r="Y326" s="89">
        <v>0</v>
      </c>
      <c r="AF326" s="18"/>
      <c r="AG326" s="1"/>
    </row>
    <row r="327" spans="1:33" x14ac:dyDescent="0.25">
      <c r="A327" s="88">
        <v>9</v>
      </c>
      <c r="B327" s="1">
        <v>10</v>
      </c>
      <c r="C327" s="1">
        <v>51.040000000000006</v>
      </c>
      <c r="D327" s="1">
        <v>1</v>
      </c>
      <c r="E327" s="1">
        <v>0</v>
      </c>
      <c r="F327" s="1">
        <v>1</v>
      </c>
      <c r="G327" s="1" t="s">
        <v>90</v>
      </c>
      <c r="H327" s="1">
        <f t="shared" si="34"/>
        <v>0</v>
      </c>
      <c r="I327" s="1">
        <f t="shared" si="36"/>
        <v>0</v>
      </c>
      <c r="N327" s="1" t="s">
        <v>91</v>
      </c>
      <c r="O327" s="1">
        <v>0.66</v>
      </c>
      <c r="P327" s="1" t="s">
        <v>94</v>
      </c>
      <c r="Q327" s="1">
        <v>0</v>
      </c>
      <c r="R327" s="1" t="s">
        <v>94</v>
      </c>
      <c r="S327" s="1">
        <v>0</v>
      </c>
      <c r="T327" s="1" t="s">
        <v>94</v>
      </c>
      <c r="U327" s="1">
        <v>0</v>
      </c>
      <c r="V327" s="1">
        <v>1.1299999999999999</v>
      </c>
      <c r="W327" s="1">
        <v>0</v>
      </c>
      <c r="X327" s="1">
        <v>0</v>
      </c>
      <c r="Y327" s="89">
        <v>0</v>
      </c>
      <c r="AF327" s="18"/>
      <c r="AG327" s="1"/>
    </row>
    <row r="328" spans="1:33" x14ac:dyDescent="0.25">
      <c r="A328" s="88">
        <v>9</v>
      </c>
      <c r="B328" s="1">
        <v>11</v>
      </c>
      <c r="C328" s="1">
        <v>53.7</v>
      </c>
      <c r="D328" s="1">
        <v>2</v>
      </c>
      <c r="E328" s="1">
        <v>0</v>
      </c>
      <c r="F328" s="1">
        <v>0</v>
      </c>
      <c r="G328" s="1" t="s">
        <v>90</v>
      </c>
      <c r="H328" s="1">
        <f t="shared" si="34"/>
        <v>0</v>
      </c>
      <c r="I328" s="1">
        <f t="shared" si="36"/>
        <v>0</v>
      </c>
      <c r="N328" s="1" t="s">
        <v>96</v>
      </c>
      <c r="O328" s="1">
        <v>1.82</v>
      </c>
      <c r="P328" s="1" t="s">
        <v>92</v>
      </c>
      <c r="Q328" s="1">
        <v>0.89</v>
      </c>
      <c r="R328" s="1" t="s">
        <v>94</v>
      </c>
      <c r="S328" s="1">
        <v>0</v>
      </c>
      <c r="T328" s="1" t="s">
        <v>94</v>
      </c>
      <c r="U328" s="1">
        <v>0</v>
      </c>
      <c r="V328" s="1">
        <v>0</v>
      </c>
      <c r="W328" s="1">
        <v>0</v>
      </c>
      <c r="X328" s="1">
        <v>0</v>
      </c>
      <c r="Y328" s="89">
        <v>0</v>
      </c>
      <c r="AF328" s="18"/>
      <c r="AG328" s="1"/>
    </row>
    <row r="329" spans="1:33" x14ac:dyDescent="0.25">
      <c r="A329" s="88">
        <v>9</v>
      </c>
      <c r="B329" s="1">
        <v>12</v>
      </c>
      <c r="C329" s="1">
        <v>58.39</v>
      </c>
      <c r="D329" s="1">
        <v>2</v>
      </c>
      <c r="E329" s="1">
        <v>0</v>
      </c>
      <c r="F329" s="1">
        <v>0</v>
      </c>
      <c r="G329" s="1" t="s">
        <v>90</v>
      </c>
      <c r="H329" s="1">
        <f t="shared" si="34"/>
        <v>0</v>
      </c>
      <c r="I329" s="1">
        <f t="shared" si="36"/>
        <v>0</v>
      </c>
      <c r="N329" s="1" t="s">
        <v>91</v>
      </c>
      <c r="O329" s="1">
        <v>0.97</v>
      </c>
      <c r="P329" s="1" t="s">
        <v>92</v>
      </c>
      <c r="Q329" s="1">
        <v>0.61</v>
      </c>
      <c r="R329" s="1" t="s">
        <v>94</v>
      </c>
      <c r="S329" s="1">
        <v>0</v>
      </c>
      <c r="T329" s="1" t="s">
        <v>94</v>
      </c>
      <c r="U329" s="1">
        <v>0</v>
      </c>
      <c r="V329" s="1">
        <v>1.35</v>
      </c>
      <c r="W329" s="1">
        <v>0</v>
      </c>
      <c r="X329" s="1">
        <v>0</v>
      </c>
      <c r="Y329" s="89">
        <v>0</v>
      </c>
      <c r="AF329" s="18"/>
      <c r="AG329" s="1"/>
    </row>
    <row r="330" spans="1:33" x14ac:dyDescent="0.25">
      <c r="A330" s="88">
        <v>9</v>
      </c>
      <c r="B330" s="1">
        <v>13</v>
      </c>
      <c r="C330" s="1">
        <v>61.79</v>
      </c>
      <c r="D330" s="1">
        <v>1</v>
      </c>
      <c r="E330" s="1">
        <v>0</v>
      </c>
      <c r="F330" s="1">
        <v>0</v>
      </c>
      <c r="G330" s="1" t="s">
        <v>90</v>
      </c>
      <c r="H330" s="1">
        <f t="shared" si="34"/>
        <v>0</v>
      </c>
      <c r="I330" s="1">
        <f t="shared" si="36"/>
        <v>0</v>
      </c>
      <c r="N330" s="1" t="s">
        <v>91</v>
      </c>
      <c r="O330" s="1">
        <v>0.92</v>
      </c>
      <c r="P330" s="1" t="s">
        <v>94</v>
      </c>
      <c r="Q330" s="1">
        <v>0</v>
      </c>
      <c r="R330" s="1" t="s">
        <v>94</v>
      </c>
      <c r="S330" s="1">
        <v>0</v>
      </c>
      <c r="T330" s="1" t="s">
        <v>94</v>
      </c>
      <c r="U330" s="1">
        <v>0</v>
      </c>
      <c r="V330" s="1">
        <v>1.1599999999999999</v>
      </c>
      <c r="W330" s="1">
        <v>0</v>
      </c>
      <c r="X330" s="1">
        <v>0</v>
      </c>
      <c r="Y330" s="89">
        <v>0</v>
      </c>
      <c r="AF330" s="18"/>
      <c r="AG330" s="1"/>
    </row>
    <row r="331" spans="1:33" x14ac:dyDescent="0.25">
      <c r="A331" s="88">
        <v>9</v>
      </c>
      <c r="B331" s="1">
        <v>14</v>
      </c>
      <c r="C331" s="1">
        <v>62.4</v>
      </c>
      <c r="D331" s="1">
        <v>1</v>
      </c>
      <c r="E331" s="1">
        <v>1</v>
      </c>
      <c r="F331" s="1">
        <v>0</v>
      </c>
      <c r="G331" s="1" t="s">
        <v>90</v>
      </c>
      <c r="H331" s="1">
        <f t="shared" ref="H331:H394" si="37">IF(G331="NO", 0, 1)</f>
        <v>0</v>
      </c>
      <c r="I331" s="1">
        <f t="shared" si="36"/>
        <v>0</v>
      </c>
      <c r="N331" s="1" t="s">
        <v>95</v>
      </c>
      <c r="O331" s="1">
        <v>1.83</v>
      </c>
      <c r="P331" s="1" t="s">
        <v>94</v>
      </c>
      <c r="Q331" s="1">
        <v>0</v>
      </c>
      <c r="R331" s="1" t="s">
        <v>94</v>
      </c>
      <c r="S331" s="1">
        <v>0</v>
      </c>
      <c r="T331" s="1" t="s">
        <v>94</v>
      </c>
      <c r="U331" s="1">
        <v>0</v>
      </c>
      <c r="V331" s="1">
        <v>0.89</v>
      </c>
      <c r="W331" s="1">
        <v>0</v>
      </c>
      <c r="X331" s="1">
        <v>0</v>
      </c>
      <c r="Y331" s="89">
        <v>0</v>
      </c>
      <c r="AF331" s="18"/>
      <c r="AG331" s="1"/>
    </row>
    <row r="332" spans="1:33" x14ac:dyDescent="0.25">
      <c r="A332" s="88">
        <v>9</v>
      </c>
      <c r="B332" s="1">
        <v>15</v>
      </c>
      <c r="C332" s="1">
        <v>63.129999999999995</v>
      </c>
      <c r="D332" s="1">
        <v>3</v>
      </c>
      <c r="E332" s="1">
        <v>1</v>
      </c>
      <c r="F332" s="1">
        <v>1</v>
      </c>
      <c r="G332" s="1" t="s">
        <v>90</v>
      </c>
      <c r="H332" s="1">
        <f t="shared" si="37"/>
        <v>0</v>
      </c>
      <c r="I332" s="1">
        <f t="shared" si="36"/>
        <v>0</v>
      </c>
      <c r="N332" s="1" t="s">
        <v>91</v>
      </c>
      <c r="O332" s="1">
        <v>0.78</v>
      </c>
      <c r="P332" s="1" t="s">
        <v>92</v>
      </c>
      <c r="Q332" s="1">
        <v>0.91</v>
      </c>
      <c r="R332" s="1" t="s">
        <v>96</v>
      </c>
      <c r="S332" s="1">
        <v>1.36</v>
      </c>
      <c r="T332" s="1" t="s">
        <v>94</v>
      </c>
      <c r="U332" s="1">
        <v>0</v>
      </c>
      <c r="V332" s="1">
        <v>1.07</v>
      </c>
      <c r="W332" s="1">
        <v>0</v>
      </c>
      <c r="X332" s="1">
        <v>0</v>
      </c>
      <c r="Y332" s="89">
        <v>0</v>
      </c>
      <c r="AF332" s="18"/>
      <c r="AG332" s="1"/>
    </row>
    <row r="333" spans="1:33" x14ac:dyDescent="0.25">
      <c r="A333" s="88">
        <v>9</v>
      </c>
      <c r="B333" s="1">
        <v>16</v>
      </c>
      <c r="C333" s="1">
        <v>63.23</v>
      </c>
      <c r="D333" s="1">
        <v>4</v>
      </c>
      <c r="E333" s="1">
        <v>4</v>
      </c>
      <c r="F333" s="1">
        <v>1</v>
      </c>
      <c r="G333" s="1" t="s">
        <v>90</v>
      </c>
      <c r="H333" s="1">
        <f t="shared" si="37"/>
        <v>0</v>
      </c>
      <c r="I333" s="1">
        <f t="shared" si="36"/>
        <v>0</v>
      </c>
      <c r="N333" s="1" t="s">
        <v>95</v>
      </c>
      <c r="O333" s="1">
        <v>1.58</v>
      </c>
      <c r="P333" s="1" t="s">
        <v>96</v>
      </c>
      <c r="Q333" s="1">
        <v>1.85</v>
      </c>
      <c r="R333" s="1" t="s">
        <v>92</v>
      </c>
      <c r="S333" s="1">
        <v>0.96</v>
      </c>
      <c r="T333" s="1" t="s">
        <v>91</v>
      </c>
      <c r="U333" s="1">
        <v>0.51</v>
      </c>
      <c r="V333" s="1">
        <v>0.76</v>
      </c>
      <c r="W333" s="1">
        <v>0</v>
      </c>
      <c r="X333" s="1">
        <v>0</v>
      </c>
      <c r="Y333" s="89">
        <v>1.03</v>
      </c>
      <c r="AF333" s="18"/>
      <c r="AG333" s="1"/>
    </row>
    <row r="334" spans="1:33" x14ac:dyDescent="0.25">
      <c r="A334" s="88">
        <v>9</v>
      </c>
      <c r="B334" s="1">
        <v>17</v>
      </c>
      <c r="C334" s="1">
        <v>65.72999999999999</v>
      </c>
      <c r="D334" s="1">
        <v>1</v>
      </c>
      <c r="E334" s="1">
        <v>6</v>
      </c>
      <c r="F334" s="1">
        <v>1</v>
      </c>
      <c r="G334" s="1" t="s">
        <v>98</v>
      </c>
      <c r="H334" s="1">
        <f t="shared" si="37"/>
        <v>1</v>
      </c>
      <c r="I334" s="1">
        <f t="shared" si="36"/>
        <v>1</v>
      </c>
      <c r="N334" s="1" t="s">
        <v>94</v>
      </c>
      <c r="O334" s="1">
        <v>0</v>
      </c>
      <c r="P334" s="1" t="s">
        <v>94</v>
      </c>
      <c r="Q334" s="1">
        <v>0</v>
      </c>
      <c r="R334" s="1" t="s">
        <v>94</v>
      </c>
      <c r="S334" s="1">
        <v>0</v>
      </c>
      <c r="T334" s="1" t="s">
        <v>94</v>
      </c>
      <c r="U334" s="1">
        <v>0</v>
      </c>
      <c r="V334" s="1">
        <v>0</v>
      </c>
      <c r="W334" s="1">
        <v>0</v>
      </c>
      <c r="X334" s="1">
        <v>0</v>
      </c>
      <c r="Y334" s="89">
        <v>0</v>
      </c>
      <c r="AF334" s="18"/>
      <c r="AG334" s="1"/>
    </row>
    <row r="335" spans="1:33" x14ac:dyDescent="0.25">
      <c r="A335" s="88">
        <v>9</v>
      </c>
      <c r="B335" s="1">
        <v>18</v>
      </c>
      <c r="C335" s="1">
        <v>67.02</v>
      </c>
      <c r="D335" s="1">
        <v>2</v>
      </c>
      <c r="E335" s="1">
        <v>5</v>
      </c>
      <c r="F335" s="1">
        <v>0</v>
      </c>
      <c r="G335" s="1" t="s">
        <v>90</v>
      </c>
      <c r="H335" s="1">
        <f t="shared" si="37"/>
        <v>0</v>
      </c>
      <c r="I335" s="1">
        <f t="shared" si="36"/>
        <v>0</v>
      </c>
      <c r="N335" s="1" t="s">
        <v>91</v>
      </c>
      <c r="O335" s="1">
        <v>0.86</v>
      </c>
      <c r="P335" s="1" t="s">
        <v>91</v>
      </c>
      <c r="Q335" s="1">
        <v>0.59</v>
      </c>
      <c r="R335" s="1" t="s">
        <v>94</v>
      </c>
      <c r="S335" s="1">
        <v>0</v>
      </c>
      <c r="T335" s="1" t="s">
        <v>94</v>
      </c>
      <c r="U335" s="1">
        <v>0</v>
      </c>
      <c r="V335" s="1">
        <v>1.39</v>
      </c>
      <c r="W335" s="1">
        <v>1.43</v>
      </c>
      <c r="X335" s="1">
        <v>0</v>
      </c>
      <c r="Y335" s="89">
        <v>0</v>
      </c>
      <c r="AF335" s="18"/>
      <c r="AG335" s="1"/>
    </row>
    <row r="336" spans="1:33" x14ac:dyDescent="0.25">
      <c r="A336" s="88">
        <v>9</v>
      </c>
      <c r="B336" s="1">
        <v>19</v>
      </c>
      <c r="C336" s="1">
        <v>74.52</v>
      </c>
      <c r="D336" s="1">
        <v>3</v>
      </c>
      <c r="E336" s="1">
        <v>0</v>
      </c>
      <c r="F336" s="1">
        <v>2</v>
      </c>
      <c r="G336" s="1" t="s">
        <v>90</v>
      </c>
      <c r="H336" s="1">
        <f t="shared" si="37"/>
        <v>0</v>
      </c>
      <c r="I336" s="1">
        <f t="shared" si="36"/>
        <v>0</v>
      </c>
      <c r="N336" s="1" t="s">
        <v>95</v>
      </c>
      <c r="O336" s="1">
        <v>1.8</v>
      </c>
      <c r="P336" s="1" t="s">
        <v>91</v>
      </c>
      <c r="Q336" s="1">
        <v>0.99</v>
      </c>
      <c r="R336" s="1" t="s">
        <v>95</v>
      </c>
      <c r="S336" s="1">
        <v>1.96</v>
      </c>
      <c r="T336" s="1" t="s">
        <v>94</v>
      </c>
      <c r="U336" s="1">
        <v>0</v>
      </c>
      <c r="V336" s="1">
        <v>1.2</v>
      </c>
      <c r="W336" s="1">
        <v>0.89</v>
      </c>
      <c r="X336" s="1">
        <v>1.1200000000000001</v>
      </c>
      <c r="Y336" s="89">
        <v>0</v>
      </c>
      <c r="AF336" s="18"/>
      <c r="AG336" s="1"/>
    </row>
    <row r="337" spans="1:33" x14ac:dyDescent="0.25">
      <c r="A337" s="88">
        <v>9</v>
      </c>
      <c r="B337" s="1">
        <v>20</v>
      </c>
      <c r="C337" s="1">
        <v>74.56</v>
      </c>
      <c r="D337" s="1">
        <v>3</v>
      </c>
      <c r="E337" s="1">
        <v>3</v>
      </c>
      <c r="F337" s="1">
        <v>2</v>
      </c>
      <c r="G337" s="1" t="s">
        <v>90</v>
      </c>
      <c r="H337" s="1">
        <f t="shared" si="37"/>
        <v>0</v>
      </c>
      <c r="I337" s="1">
        <f t="shared" si="36"/>
        <v>0</v>
      </c>
      <c r="N337" s="1" t="s">
        <v>96</v>
      </c>
      <c r="O337" s="1">
        <v>1.62</v>
      </c>
      <c r="P337" s="1" t="s">
        <v>91</v>
      </c>
      <c r="Q337" s="1">
        <v>0.95</v>
      </c>
      <c r="R337" s="1" t="s">
        <v>93</v>
      </c>
      <c r="S337" s="1">
        <v>0.97</v>
      </c>
      <c r="T337" s="1" t="s">
        <v>94</v>
      </c>
      <c r="U337" s="1">
        <v>0</v>
      </c>
      <c r="V337" s="1">
        <v>0</v>
      </c>
      <c r="W337" s="1">
        <v>0.99</v>
      </c>
      <c r="X337" s="1">
        <v>0</v>
      </c>
      <c r="Y337" s="89">
        <v>0</v>
      </c>
      <c r="AF337" s="18"/>
      <c r="AG337" s="1"/>
    </row>
    <row r="338" spans="1:33" x14ac:dyDescent="0.25">
      <c r="A338" s="88">
        <v>9</v>
      </c>
      <c r="B338" s="1">
        <v>21</v>
      </c>
      <c r="C338" s="1">
        <v>79.11</v>
      </c>
      <c r="D338" s="1">
        <v>3</v>
      </c>
      <c r="E338" s="1">
        <v>4</v>
      </c>
      <c r="F338" s="1">
        <v>0</v>
      </c>
      <c r="G338" s="1" t="s">
        <v>90</v>
      </c>
      <c r="H338" s="1">
        <f t="shared" si="37"/>
        <v>0</v>
      </c>
      <c r="I338" s="1">
        <f t="shared" si="36"/>
        <v>0</v>
      </c>
      <c r="N338" s="1" t="s">
        <v>91</v>
      </c>
      <c r="O338" s="1">
        <v>0.96</v>
      </c>
      <c r="P338" s="1" t="s">
        <v>93</v>
      </c>
      <c r="Q338" s="1">
        <v>1.47</v>
      </c>
      <c r="R338" s="1" t="s">
        <v>96</v>
      </c>
      <c r="S338" s="1">
        <v>1.55</v>
      </c>
      <c r="T338" s="1" t="s">
        <v>94</v>
      </c>
      <c r="U338" s="1">
        <v>0</v>
      </c>
      <c r="V338" s="1">
        <v>0.98</v>
      </c>
      <c r="W338" s="1">
        <v>0</v>
      </c>
      <c r="X338" s="1">
        <v>0</v>
      </c>
      <c r="Y338" s="89">
        <v>0</v>
      </c>
      <c r="AF338" s="18"/>
      <c r="AG338" s="1"/>
    </row>
    <row r="339" spans="1:33" x14ac:dyDescent="0.25">
      <c r="A339" s="88">
        <v>9</v>
      </c>
      <c r="B339" s="1">
        <v>22</v>
      </c>
      <c r="C339" s="1">
        <v>79.63</v>
      </c>
      <c r="D339" s="1">
        <v>1</v>
      </c>
      <c r="E339" s="1">
        <v>6</v>
      </c>
      <c r="F339" s="1">
        <v>1</v>
      </c>
      <c r="G339" s="1" t="s">
        <v>98</v>
      </c>
      <c r="H339" s="1">
        <f t="shared" si="37"/>
        <v>1</v>
      </c>
      <c r="I339" s="1">
        <v>2</v>
      </c>
      <c r="N339" s="1" t="s">
        <v>94</v>
      </c>
      <c r="O339" s="1">
        <v>0</v>
      </c>
      <c r="P339" s="1" t="s">
        <v>94</v>
      </c>
      <c r="Q339" s="1">
        <v>0</v>
      </c>
      <c r="R339" s="1" t="s">
        <v>94</v>
      </c>
      <c r="S339" s="1">
        <v>0</v>
      </c>
      <c r="T339" s="1" t="s">
        <v>94</v>
      </c>
      <c r="U339" s="1">
        <v>0</v>
      </c>
      <c r="V339" s="1">
        <v>0</v>
      </c>
      <c r="W339" s="1">
        <v>0</v>
      </c>
      <c r="X339" s="1">
        <v>0</v>
      </c>
      <c r="Y339" s="89">
        <v>0</v>
      </c>
      <c r="AF339" s="18"/>
      <c r="AG339" s="1"/>
    </row>
    <row r="340" spans="1:33" x14ac:dyDescent="0.25">
      <c r="A340" s="88">
        <v>9</v>
      </c>
      <c r="B340" s="1">
        <v>23</v>
      </c>
      <c r="C340" s="1">
        <v>89.039999999999992</v>
      </c>
      <c r="D340" s="1">
        <v>3</v>
      </c>
      <c r="E340" s="1">
        <v>0</v>
      </c>
      <c r="F340" s="1">
        <v>0</v>
      </c>
      <c r="G340" s="1" t="s">
        <v>90</v>
      </c>
      <c r="H340" s="1">
        <f t="shared" si="37"/>
        <v>0</v>
      </c>
      <c r="I340" s="1">
        <f t="shared" ref="I340:I371" si="38">H340</f>
        <v>0</v>
      </c>
      <c r="N340" s="1" t="s">
        <v>96</v>
      </c>
      <c r="O340" s="1">
        <v>0.9</v>
      </c>
      <c r="P340" s="1" t="s">
        <v>91</v>
      </c>
      <c r="Q340" s="1">
        <v>0.81</v>
      </c>
      <c r="R340" s="1" t="s">
        <v>92</v>
      </c>
      <c r="S340" s="1">
        <v>0.92</v>
      </c>
      <c r="T340" s="1" t="s">
        <v>94</v>
      </c>
      <c r="U340" s="1">
        <v>0</v>
      </c>
      <c r="V340" s="1">
        <v>0</v>
      </c>
      <c r="W340" s="1">
        <v>1.17</v>
      </c>
      <c r="X340" s="1">
        <v>0</v>
      </c>
      <c r="Y340" s="89">
        <v>0</v>
      </c>
      <c r="AF340" s="18"/>
      <c r="AG340" s="1"/>
    </row>
    <row r="341" spans="1:33" x14ac:dyDescent="0.25">
      <c r="A341" s="88">
        <v>9</v>
      </c>
      <c r="B341" s="1">
        <v>24</v>
      </c>
      <c r="C341" s="1">
        <v>90.039999999999992</v>
      </c>
      <c r="D341" s="1">
        <v>3</v>
      </c>
      <c r="E341" s="1">
        <v>2</v>
      </c>
      <c r="F341" s="1">
        <v>0</v>
      </c>
      <c r="G341" s="1" t="s">
        <v>90</v>
      </c>
      <c r="H341" s="1">
        <f t="shared" si="37"/>
        <v>0</v>
      </c>
      <c r="I341" s="1">
        <f t="shared" si="38"/>
        <v>0</v>
      </c>
      <c r="N341" s="1" t="s">
        <v>91</v>
      </c>
      <c r="O341" s="1">
        <v>0.7</v>
      </c>
      <c r="P341" s="1" t="s">
        <v>95</v>
      </c>
      <c r="Q341" s="1">
        <v>1.6</v>
      </c>
      <c r="R341" s="1" t="s">
        <v>91</v>
      </c>
      <c r="S341" s="1">
        <v>0.76</v>
      </c>
      <c r="T341" s="1" t="s">
        <v>94</v>
      </c>
      <c r="U341" s="1">
        <v>0</v>
      </c>
      <c r="V341" s="1">
        <v>1.06</v>
      </c>
      <c r="W341" s="1">
        <v>1.41</v>
      </c>
      <c r="X341" s="1">
        <v>1.47</v>
      </c>
      <c r="Y341" s="89">
        <v>0</v>
      </c>
      <c r="AF341" s="18"/>
      <c r="AG341" s="1"/>
    </row>
    <row r="342" spans="1:33" x14ac:dyDescent="0.25">
      <c r="A342" s="88">
        <v>9</v>
      </c>
      <c r="B342" s="1">
        <v>25</v>
      </c>
      <c r="C342" s="1">
        <v>111.32</v>
      </c>
      <c r="D342" s="1">
        <v>2</v>
      </c>
      <c r="E342" s="1">
        <v>0</v>
      </c>
      <c r="F342" s="1">
        <v>0</v>
      </c>
      <c r="G342" s="1" t="s">
        <v>90</v>
      </c>
      <c r="H342" s="1">
        <f t="shared" si="37"/>
        <v>0</v>
      </c>
      <c r="I342" s="1">
        <f t="shared" si="38"/>
        <v>0</v>
      </c>
      <c r="N342" s="1" t="s">
        <v>92</v>
      </c>
      <c r="O342" s="1">
        <v>0.82</v>
      </c>
      <c r="P342" s="1" t="s">
        <v>92</v>
      </c>
      <c r="Q342" s="1">
        <v>0.77</v>
      </c>
      <c r="R342" s="1" t="s">
        <v>94</v>
      </c>
      <c r="S342" s="1">
        <v>0</v>
      </c>
      <c r="T342" s="1" t="s">
        <v>94</v>
      </c>
      <c r="U342" s="1">
        <v>0</v>
      </c>
      <c r="V342" s="1">
        <v>0</v>
      </c>
      <c r="W342" s="1">
        <v>0</v>
      </c>
      <c r="X342" s="1">
        <v>0</v>
      </c>
      <c r="Y342" s="89">
        <v>0</v>
      </c>
      <c r="AF342" s="18"/>
      <c r="AG342" s="1"/>
    </row>
    <row r="343" spans="1:33" x14ac:dyDescent="0.25">
      <c r="A343" s="88">
        <v>9</v>
      </c>
      <c r="B343" s="1">
        <v>26</v>
      </c>
      <c r="C343" s="1">
        <v>116.71</v>
      </c>
      <c r="D343" s="1">
        <v>1</v>
      </c>
      <c r="E343" s="1">
        <v>0</v>
      </c>
      <c r="F343" s="1">
        <v>0</v>
      </c>
      <c r="G343" s="1" t="s">
        <v>90</v>
      </c>
      <c r="H343" s="1">
        <f t="shared" si="37"/>
        <v>0</v>
      </c>
      <c r="I343" s="1">
        <f t="shared" si="38"/>
        <v>0</v>
      </c>
      <c r="N343" s="1" t="s">
        <v>91</v>
      </c>
      <c r="O343" s="1">
        <v>0.97</v>
      </c>
      <c r="P343" s="1" t="s">
        <v>94</v>
      </c>
      <c r="Q343" s="1">
        <v>0</v>
      </c>
      <c r="R343" s="1" t="s">
        <v>94</v>
      </c>
      <c r="S343" s="1">
        <v>0</v>
      </c>
      <c r="T343" s="1" t="s">
        <v>94</v>
      </c>
      <c r="U343" s="1">
        <v>0</v>
      </c>
      <c r="V343" s="1">
        <v>0.79</v>
      </c>
      <c r="W343" s="1">
        <v>0</v>
      </c>
      <c r="X343" s="1">
        <v>0</v>
      </c>
      <c r="Y343" s="89">
        <v>0</v>
      </c>
      <c r="AF343" s="18"/>
      <c r="AG343" s="1"/>
    </row>
    <row r="344" spans="1:33" x14ac:dyDescent="0.25">
      <c r="A344" s="88">
        <v>9</v>
      </c>
      <c r="B344" s="1">
        <v>27</v>
      </c>
      <c r="C344" s="1">
        <v>121.05999999999999</v>
      </c>
      <c r="D344" s="1">
        <v>1</v>
      </c>
      <c r="E344" s="1">
        <v>0</v>
      </c>
      <c r="F344" s="1">
        <v>0</v>
      </c>
      <c r="G344" s="1" t="s">
        <v>90</v>
      </c>
      <c r="H344" s="1">
        <f t="shared" si="37"/>
        <v>0</v>
      </c>
      <c r="I344" s="1">
        <f t="shared" si="38"/>
        <v>0</v>
      </c>
      <c r="N344" s="1" t="s">
        <v>96</v>
      </c>
      <c r="O344" s="1">
        <v>1.56</v>
      </c>
      <c r="P344" s="1" t="s">
        <v>94</v>
      </c>
      <c r="Q344" s="1">
        <v>0</v>
      </c>
      <c r="R344" s="1" t="s">
        <v>94</v>
      </c>
      <c r="S344" s="1">
        <v>0</v>
      </c>
      <c r="T344" s="1" t="s">
        <v>94</v>
      </c>
      <c r="U344" s="1">
        <v>0</v>
      </c>
      <c r="V344" s="1">
        <v>0</v>
      </c>
      <c r="W344" s="1">
        <v>0</v>
      </c>
      <c r="X344" s="1">
        <v>0</v>
      </c>
      <c r="Y344" s="89">
        <v>0</v>
      </c>
      <c r="AF344" s="18"/>
      <c r="AG344" s="1"/>
    </row>
    <row r="345" spans="1:33" x14ac:dyDescent="0.25">
      <c r="A345" s="88">
        <v>9</v>
      </c>
      <c r="B345" s="1">
        <v>28</v>
      </c>
      <c r="C345" s="1">
        <v>121.24</v>
      </c>
      <c r="D345" s="1">
        <v>3</v>
      </c>
      <c r="E345" s="1">
        <v>1</v>
      </c>
      <c r="F345" s="1">
        <v>0</v>
      </c>
      <c r="G345" s="1" t="s">
        <v>90</v>
      </c>
      <c r="H345" s="1">
        <f t="shared" si="37"/>
        <v>0</v>
      </c>
      <c r="I345" s="1">
        <f t="shared" si="38"/>
        <v>0</v>
      </c>
      <c r="N345" s="1" t="s">
        <v>92</v>
      </c>
      <c r="O345" s="1">
        <v>0.76</v>
      </c>
      <c r="P345" s="1" t="s">
        <v>92</v>
      </c>
      <c r="Q345" s="1">
        <v>0.65</v>
      </c>
      <c r="R345" s="1" t="s">
        <v>95</v>
      </c>
      <c r="S345" s="1">
        <v>2.02</v>
      </c>
      <c r="T345" s="1" t="s">
        <v>94</v>
      </c>
      <c r="U345" s="1">
        <v>0</v>
      </c>
      <c r="V345" s="1">
        <v>0</v>
      </c>
      <c r="W345" s="1">
        <v>0</v>
      </c>
      <c r="X345" s="1">
        <v>1.44</v>
      </c>
      <c r="Y345" s="89">
        <v>0</v>
      </c>
      <c r="AF345" s="18"/>
      <c r="AG345" s="1"/>
    </row>
    <row r="346" spans="1:33" x14ac:dyDescent="0.25">
      <c r="A346" s="88">
        <v>9</v>
      </c>
      <c r="B346" s="1">
        <v>29</v>
      </c>
      <c r="C346" s="1">
        <v>124.11999999999999</v>
      </c>
      <c r="D346" s="1">
        <v>1</v>
      </c>
      <c r="E346" s="1">
        <v>1</v>
      </c>
      <c r="F346" s="1">
        <v>0</v>
      </c>
      <c r="G346" s="1" t="s">
        <v>90</v>
      </c>
      <c r="H346" s="1">
        <f t="shared" si="37"/>
        <v>0</v>
      </c>
      <c r="I346" s="1">
        <f t="shared" si="38"/>
        <v>0</v>
      </c>
      <c r="N346" s="1" t="s">
        <v>95</v>
      </c>
      <c r="O346" s="1">
        <v>1.49</v>
      </c>
      <c r="P346" s="1" t="s">
        <v>94</v>
      </c>
      <c r="Q346" s="1">
        <v>0</v>
      </c>
      <c r="R346" s="1" t="s">
        <v>94</v>
      </c>
      <c r="S346" s="1">
        <v>0</v>
      </c>
      <c r="T346" s="1" t="s">
        <v>94</v>
      </c>
      <c r="U346" s="1">
        <v>0</v>
      </c>
      <c r="V346" s="1">
        <v>0.92</v>
      </c>
      <c r="W346" s="1">
        <v>0</v>
      </c>
      <c r="X346" s="1">
        <v>0</v>
      </c>
      <c r="Y346" s="89">
        <v>0</v>
      </c>
      <c r="AF346" s="18"/>
      <c r="AG346" s="1"/>
    </row>
    <row r="347" spans="1:33" x14ac:dyDescent="0.25">
      <c r="A347" s="88">
        <v>9</v>
      </c>
      <c r="B347" s="1">
        <v>30</v>
      </c>
      <c r="C347" s="1">
        <v>132.17999999999998</v>
      </c>
      <c r="D347" s="1">
        <v>1</v>
      </c>
      <c r="E347" s="1">
        <v>0</v>
      </c>
      <c r="F347" s="1">
        <v>0</v>
      </c>
      <c r="G347" s="1" t="s">
        <v>90</v>
      </c>
      <c r="H347" s="1">
        <f t="shared" si="37"/>
        <v>0</v>
      </c>
      <c r="I347" s="1">
        <f t="shared" si="38"/>
        <v>0</v>
      </c>
      <c r="N347" s="1" t="s">
        <v>93</v>
      </c>
      <c r="O347" s="1">
        <v>0.82</v>
      </c>
      <c r="P347" s="1" t="s">
        <v>94</v>
      </c>
      <c r="Q347" s="1">
        <v>0</v>
      </c>
      <c r="R347" s="1" t="s">
        <v>94</v>
      </c>
      <c r="S347" s="1">
        <v>0</v>
      </c>
      <c r="T347" s="1" t="s">
        <v>94</v>
      </c>
      <c r="U347" s="1">
        <v>0</v>
      </c>
      <c r="V347" s="1">
        <v>0</v>
      </c>
      <c r="W347" s="1">
        <v>0</v>
      </c>
      <c r="X347" s="1">
        <v>0</v>
      </c>
      <c r="Y347" s="89">
        <v>0</v>
      </c>
      <c r="AF347" s="18"/>
      <c r="AG347" s="1"/>
    </row>
    <row r="348" spans="1:33" x14ac:dyDescent="0.25">
      <c r="A348" s="88">
        <v>9</v>
      </c>
      <c r="B348" s="1">
        <v>31</v>
      </c>
      <c r="C348" s="1">
        <v>133.70999999999998</v>
      </c>
      <c r="D348" s="1">
        <v>1</v>
      </c>
      <c r="E348" s="1">
        <v>0</v>
      </c>
      <c r="F348" s="1">
        <v>0</v>
      </c>
      <c r="G348" s="1" t="s">
        <v>90</v>
      </c>
      <c r="H348" s="1">
        <f t="shared" si="37"/>
        <v>0</v>
      </c>
      <c r="I348" s="1">
        <f t="shared" si="38"/>
        <v>0</v>
      </c>
      <c r="N348" s="1" t="s">
        <v>91</v>
      </c>
      <c r="O348" s="1">
        <v>0.85</v>
      </c>
      <c r="P348" s="1" t="s">
        <v>94</v>
      </c>
      <c r="Q348" s="1">
        <v>0</v>
      </c>
      <c r="R348" s="1" t="s">
        <v>94</v>
      </c>
      <c r="S348" s="1">
        <v>0</v>
      </c>
      <c r="T348" s="1" t="s">
        <v>94</v>
      </c>
      <c r="U348" s="1">
        <v>0</v>
      </c>
      <c r="V348" s="1">
        <v>1.05</v>
      </c>
      <c r="W348" s="1">
        <v>0</v>
      </c>
      <c r="X348" s="1">
        <v>0</v>
      </c>
      <c r="Y348" s="89">
        <v>0</v>
      </c>
      <c r="AF348" s="18"/>
      <c r="AG348" s="1"/>
    </row>
    <row r="349" spans="1:33" x14ac:dyDescent="0.25">
      <c r="A349" s="88">
        <v>9</v>
      </c>
      <c r="B349" s="1">
        <v>32</v>
      </c>
      <c r="C349" s="1">
        <v>139.07</v>
      </c>
      <c r="D349" s="1">
        <v>2</v>
      </c>
      <c r="E349" s="1">
        <v>0</v>
      </c>
      <c r="F349" s="1">
        <v>0</v>
      </c>
      <c r="G349" s="1" t="s">
        <v>90</v>
      </c>
      <c r="H349" s="1">
        <f t="shared" si="37"/>
        <v>0</v>
      </c>
      <c r="I349" s="1">
        <f t="shared" si="38"/>
        <v>0</v>
      </c>
      <c r="N349" s="1" t="s">
        <v>95</v>
      </c>
      <c r="O349" s="1">
        <v>0.99</v>
      </c>
      <c r="P349" s="1" t="s">
        <v>93</v>
      </c>
      <c r="Q349" s="1">
        <v>0.98</v>
      </c>
      <c r="R349" s="1" t="s">
        <v>94</v>
      </c>
      <c r="S349" s="1">
        <v>0</v>
      </c>
      <c r="T349" s="1" t="s">
        <v>94</v>
      </c>
      <c r="U349" s="1">
        <v>0</v>
      </c>
      <c r="V349" s="1">
        <v>1.42</v>
      </c>
      <c r="W349" s="1">
        <v>0</v>
      </c>
      <c r="X349" s="1">
        <v>0</v>
      </c>
      <c r="Y349" s="89">
        <v>0</v>
      </c>
      <c r="AF349" s="18"/>
      <c r="AG349" s="1"/>
    </row>
    <row r="350" spans="1:33" x14ac:dyDescent="0.25">
      <c r="A350" s="88">
        <v>9</v>
      </c>
      <c r="B350" s="1">
        <v>33</v>
      </c>
      <c r="C350" s="1">
        <v>139.32</v>
      </c>
      <c r="D350" s="1">
        <v>2</v>
      </c>
      <c r="E350" s="1">
        <v>2</v>
      </c>
      <c r="F350" s="1">
        <v>0</v>
      </c>
      <c r="G350" s="1" t="s">
        <v>90</v>
      </c>
      <c r="H350" s="1">
        <f t="shared" si="37"/>
        <v>0</v>
      </c>
      <c r="I350" s="1">
        <f t="shared" si="38"/>
        <v>0</v>
      </c>
      <c r="J350" s="1">
        <f>SUM(H318:H351)</f>
        <v>2</v>
      </c>
      <c r="K350" s="1">
        <f>_xlfn.STDEV.S(E318:E351)</f>
        <v>1.821832342390201</v>
      </c>
      <c r="L350" s="1">
        <f>_xlfn.STDEV.S(F318:F351)</f>
        <v>0.58881433176388676</v>
      </c>
      <c r="N350" s="1" t="s">
        <v>91</v>
      </c>
      <c r="O350" s="1">
        <v>0.81</v>
      </c>
      <c r="P350" s="1" t="s">
        <v>91</v>
      </c>
      <c r="Q350" s="1">
        <v>0.89</v>
      </c>
      <c r="R350" s="1" t="s">
        <v>94</v>
      </c>
      <c r="S350" s="1">
        <v>0</v>
      </c>
      <c r="T350" s="1" t="s">
        <v>94</v>
      </c>
      <c r="U350" s="1">
        <v>0</v>
      </c>
      <c r="V350" s="1">
        <v>1.37</v>
      </c>
      <c r="W350" s="1">
        <v>1.17</v>
      </c>
      <c r="X350" s="1">
        <v>0</v>
      </c>
      <c r="Y350" s="89">
        <v>0</v>
      </c>
      <c r="AF350" s="18"/>
      <c r="AG350" s="1"/>
    </row>
    <row r="351" spans="1:33" s="125" customFormat="1" x14ac:dyDescent="0.25">
      <c r="A351" s="124">
        <v>9</v>
      </c>
      <c r="B351" s="125">
        <v>34</v>
      </c>
      <c r="C351" s="125">
        <v>145.73999999999998</v>
      </c>
      <c r="D351" s="125">
        <v>1</v>
      </c>
      <c r="E351" s="125">
        <v>0</v>
      </c>
      <c r="F351" s="125">
        <v>0</v>
      </c>
      <c r="G351" s="125" t="s">
        <v>90</v>
      </c>
      <c r="H351" s="125">
        <f t="shared" si="37"/>
        <v>0</v>
      </c>
      <c r="I351" s="125">
        <f t="shared" si="38"/>
        <v>0</v>
      </c>
      <c r="J351" s="125">
        <f>_xlfn.STDEV.S(I318:I351)</f>
        <v>0.37880570368042238</v>
      </c>
      <c r="K351" s="125">
        <f>MAX(E318:E351)</f>
        <v>6</v>
      </c>
      <c r="L351" s="125">
        <f>MAX(F319:F351)</f>
        <v>2</v>
      </c>
      <c r="N351" s="125" t="s">
        <v>92</v>
      </c>
      <c r="O351" s="125">
        <v>0.64</v>
      </c>
      <c r="P351" s="125" t="s">
        <v>94</v>
      </c>
      <c r="Q351" s="125">
        <v>0</v>
      </c>
      <c r="R351" s="125" t="s">
        <v>94</v>
      </c>
      <c r="S351" s="125">
        <v>0</v>
      </c>
      <c r="T351" s="125" t="s">
        <v>94</v>
      </c>
      <c r="U351" s="125">
        <v>0</v>
      </c>
      <c r="V351" s="125">
        <v>0</v>
      </c>
      <c r="W351" s="125">
        <v>0</v>
      </c>
      <c r="X351" s="125">
        <v>0</v>
      </c>
      <c r="Y351" s="126">
        <v>0</v>
      </c>
      <c r="AF351" s="129"/>
    </row>
    <row r="352" spans="1:33" x14ac:dyDescent="0.25">
      <c r="A352" s="88">
        <v>10</v>
      </c>
      <c r="B352" s="1">
        <v>1</v>
      </c>
      <c r="C352" s="1">
        <v>0</v>
      </c>
      <c r="D352" s="1">
        <v>3</v>
      </c>
      <c r="E352" s="1">
        <v>0</v>
      </c>
      <c r="F352" s="1">
        <v>0</v>
      </c>
      <c r="G352" s="1" t="s">
        <v>90</v>
      </c>
      <c r="H352" s="1">
        <f t="shared" si="37"/>
        <v>0</v>
      </c>
      <c r="I352" s="1">
        <f t="shared" si="38"/>
        <v>0</v>
      </c>
      <c r="N352" s="1" t="s">
        <v>91</v>
      </c>
      <c r="O352" s="1">
        <v>0.66</v>
      </c>
      <c r="P352" s="1" t="s">
        <v>91</v>
      </c>
      <c r="Q352" s="1">
        <v>0.97</v>
      </c>
      <c r="R352" s="1" t="s">
        <v>95</v>
      </c>
      <c r="S352" s="1">
        <v>2.4300000000000002</v>
      </c>
      <c r="T352" s="1" t="s">
        <v>94</v>
      </c>
      <c r="U352" s="1">
        <v>0</v>
      </c>
      <c r="V352" s="1">
        <v>1.1499999999999999</v>
      </c>
      <c r="W352" s="1">
        <v>1.1200000000000001</v>
      </c>
      <c r="X352" s="1">
        <v>1.1299999999999999</v>
      </c>
      <c r="Y352" s="89">
        <v>0</v>
      </c>
      <c r="AF352" s="18"/>
      <c r="AG352" s="1"/>
    </row>
    <row r="353" spans="1:33" x14ac:dyDescent="0.25">
      <c r="A353" s="88">
        <v>10</v>
      </c>
      <c r="B353" s="1">
        <v>2</v>
      </c>
      <c r="C353" s="1">
        <v>4.9400000000000004</v>
      </c>
      <c r="D353" s="1">
        <v>1</v>
      </c>
      <c r="E353" s="1">
        <v>0</v>
      </c>
      <c r="F353" s="1">
        <v>1</v>
      </c>
      <c r="G353" s="1" t="s">
        <v>90</v>
      </c>
      <c r="H353" s="1">
        <f t="shared" si="37"/>
        <v>0</v>
      </c>
      <c r="I353" s="1">
        <f t="shared" si="38"/>
        <v>0</v>
      </c>
      <c r="N353" s="1" t="s">
        <v>91</v>
      </c>
      <c r="O353" s="1">
        <v>0.77</v>
      </c>
      <c r="P353" s="1" t="s">
        <v>94</v>
      </c>
      <c r="Q353" s="1">
        <v>0</v>
      </c>
      <c r="R353" s="1" t="s">
        <v>94</v>
      </c>
      <c r="S353" s="1">
        <v>0</v>
      </c>
      <c r="T353" s="1" t="s">
        <v>94</v>
      </c>
      <c r="U353" s="1">
        <v>0</v>
      </c>
      <c r="V353" s="1">
        <v>1.31</v>
      </c>
      <c r="W353" s="1">
        <v>0</v>
      </c>
      <c r="X353" s="1">
        <v>0</v>
      </c>
      <c r="Y353" s="89">
        <v>0</v>
      </c>
      <c r="AF353" s="18"/>
      <c r="AG353" s="1"/>
    </row>
    <row r="354" spans="1:33" x14ac:dyDescent="0.25">
      <c r="A354" s="88">
        <v>10</v>
      </c>
      <c r="B354" s="1">
        <v>3</v>
      </c>
      <c r="C354" s="1">
        <v>4.99</v>
      </c>
      <c r="D354" s="1">
        <v>2</v>
      </c>
      <c r="E354" s="1">
        <v>1</v>
      </c>
      <c r="F354" s="1">
        <v>1</v>
      </c>
      <c r="G354" s="1" t="s">
        <v>90</v>
      </c>
      <c r="H354" s="1">
        <f t="shared" si="37"/>
        <v>0</v>
      </c>
      <c r="I354" s="1">
        <f t="shared" si="38"/>
        <v>0</v>
      </c>
      <c r="N354" s="1" t="s">
        <v>91</v>
      </c>
      <c r="O354" s="1">
        <v>0.51</v>
      </c>
      <c r="P354" s="1" t="s">
        <v>91</v>
      </c>
      <c r="Q354" s="1">
        <v>0.81</v>
      </c>
      <c r="R354" s="1" t="s">
        <v>94</v>
      </c>
      <c r="S354" s="1">
        <v>0</v>
      </c>
      <c r="T354" s="1" t="s">
        <v>94</v>
      </c>
      <c r="U354" s="1">
        <v>0</v>
      </c>
      <c r="V354" s="1">
        <v>1.27</v>
      </c>
      <c r="W354" s="1">
        <v>0.81</v>
      </c>
      <c r="X354" s="1">
        <v>0</v>
      </c>
      <c r="Y354" s="89">
        <v>0</v>
      </c>
      <c r="AF354" s="18"/>
      <c r="AG354" s="1"/>
    </row>
    <row r="355" spans="1:33" x14ac:dyDescent="0.25">
      <c r="A355" s="88">
        <v>10</v>
      </c>
      <c r="B355" s="1">
        <v>4</v>
      </c>
      <c r="C355" s="1">
        <v>12.72</v>
      </c>
      <c r="D355" s="1">
        <v>2</v>
      </c>
      <c r="E355" s="1">
        <v>0</v>
      </c>
      <c r="F355" s="1">
        <v>0</v>
      </c>
      <c r="G355" s="1" t="s">
        <v>90</v>
      </c>
      <c r="H355" s="1">
        <f t="shared" si="37"/>
        <v>0</v>
      </c>
      <c r="I355" s="1">
        <f t="shared" si="38"/>
        <v>0</v>
      </c>
      <c r="N355" s="1" t="s">
        <v>91</v>
      </c>
      <c r="O355" s="1">
        <v>0.95</v>
      </c>
      <c r="P355" s="1" t="s">
        <v>95</v>
      </c>
      <c r="Q355" s="1">
        <v>1.33</v>
      </c>
      <c r="R355" s="1" t="s">
        <v>94</v>
      </c>
      <c r="S355" s="1">
        <v>0</v>
      </c>
      <c r="T355" s="1" t="s">
        <v>94</v>
      </c>
      <c r="U355" s="1">
        <v>0</v>
      </c>
      <c r="V355" s="1">
        <v>1.04</v>
      </c>
      <c r="W355" s="1">
        <v>1</v>
      </c>
      <c r="X355" s="1">
        <v>0</v>
      </c>
      <c r="Y355" s="89">
        <v>0</v>
      </c>
      <c r="AF355" s="18"/>
      <c r="AG355" s="1"/>
    </row>
    <row r="356" spans="1:33" x14ac:dyDescent="0.25">
      <c r="A356" s="88">
        <v>10</v>
      </c>
      <c r="B356" s="1">
        <v>5</v>
      </c>
      <c r="C356" s="1">
        <v>13.89</v>
      </c>
      <c r="D356" s="1">
        <v>3</v>
      </c>
      <c r="E356" s="1">
        <v>1</v>
      </c>
      <c r="F356" s="1">
        <v>1</v>
      </c>
      <c r="G356" s="1" t="s">
        <v>90</v>
      </c>
      <c r="H356" s="1">
        <f t="shared" si="37"/>
        <v>0</v>
      </c>
      <c r="I356" s="1">
        <f t="shared" si="38"/>
        <v>0</v>
      </c>
      <c r="N356" s="1" t="s">
        <v>93</v>
      </c>
      <c r="O356" s="1">
        <v>2.36</v>
      </c>
      <c r="P356" s="1" t="s">
        <v>96</v>
      </c>
      <c r="Q356" s="1">
        <v>1.55</v>
      </c>
      <c r="R356" s="1" t="s">
        <v>91</v>
      </c>
      <c r="S356" s="1">
        <v>0.51</v>
      </c>
      <c r="T356" s="1" t="s">
        <v>94</v>
      </c>
      <c r="U356" s="1">
        <v>0</v>
      </c>
      <c r="V356" s="1">
        <v>0</v>
      </c>
      <c r="W356" s="1">
        <v>0</v>
      </c>
      <c r="X356" s="1">
        <v>0.94</v>
      </c>
      <c r="Y356" s="89">
        <v>0</v>
      </c>
      <c r="AF356" s="18"/>
      <c r="AG356" s="1"/>
    </row>
    <row r="357" spans="1:33" x14ac:dyDescent="0.25">
      <c r="A357" s="88">
        <v>10</v>
      </c>
      <c r="B357" s="1">
        <v>6</v>
      </c>
      <c r="C357" s="1">
        <v>17.399999999999999</v>
      </c>
      <c r="D357" s="1">
        <v>3</v>
      </c>
      <c r="E357" s="1">
        <v>2</v>
      </c>
      <c r="F357" s="1">
        <v>0</v>
      </c>
      <c r="G357" s="1" t="s">
        <v>90</v>
      </c>
      <c r="H357" s="1">
        <f t="shared" si="37"/>
        <v>0</v>
      </c>
      <c r="I357" s="1">
        <f t="shared" si="38"/>
        <v>0</v>
      </c>
      <c r="N357" s="1" t="s">
        <v>91</v>
      </c>
      <c r="O357" s="1">
        <v>0.53</v>
      </c>
      <c r="P357" s="1" t="s">
        <v>95</v>
      </c>
      <c r="Q357" s="1">
        <v>1.1000000000000001</v>
      </c>
      <c r="R357" s="1" t="s">
        <v>91</v>
      </c>
      <c r="S357" s="1">
        <v>0.73</v>
      </c>
      <c r="T357" s="1" t="s">
        <v>94</v>
      </c>
      <c r="U357" s="1">
        <v>0</v>
      </c>
      <c r="V357" s="1">
        <v>1.34</v>
      </c>
      <c r="W357" s="1">
        <v>1.25</v>
      </c>
      <c r="X357" s="1">
        <v>1.48</v>
      </c>
      <c r="Y357" s="89">
        <v>0</v>
      </c>
      <c r="AF357" s="18"/>
      <c r="AG357" s="1"/>
    </row>
    <row r="358" spans="1:33" x14ac:dyDescent="0.25">
      <c r="A358" s="88">
        <v>10</v>
      </c>
      <c r="B358" s="1">
        <v>7</v>
      </c>
      <c r="C358" s="1">
        <v>33.53</v>
      </c>
      <c r="D358" s="1">
        <v>2</v>
      </c>
      <c r="E358" s="1">
        <v>0</v>
      </c>
      <c r="F358" s="1">
        <v>0</v>
      </c>
      <c r="G358" s="1" t="s">
        <v>90</v>
      </c>
      <c r="H358" s="1">
        <f t="shared" si="37"/>
        <v>0</v>
      </c>
      <c r="I358" s="1">
        <f t="shared" si="38"/>
        <v>0</v>
      </c>
      <c r="N358" s="1" t="s">
        <v>93</v>
      </c>
      <c r="O358" s="1">
        <v>1.99</v>
      </c>
      <c r="P358" s="1" t="s">
        <v>96</v>
      </c>
      <c r="Q358" s="1">
        <v>1.91</v>
      </c>
      <c r="R358" s="1" t="s">
        <v>94</v>
      </c>
      <c r="S358" s="1">
        <v>0</v>
      </c>
      <c r="T358" s="1" t="s">
        <v>94</v>
      </c>
      <c r="U358" s="1">
        <v>0</v>
      </c>
      <c r="V358" s="1">
        <v>0</v>
      </c>
      <c r="W358" s="1">
        <v>0</v>
      </c>
      <c r="X358" s="1">
        <v>0</v>
      </c>
      <c r="Y358" s="89">
        <v>0</v>
      </c>
      <c r="AF358" s="18"/>
      <c r="AG358" s="1"/>
    </row>
    <row r="359" spans="1:33" x14ac:dyDescent="0.25">
      <c r="A359" s="88">
        <v>10</v>
      </c>
      <c r="B359" s="1">
        <v>8</v>
      </c>
      <c r="C359" s="1">
        <v>41.760000000000005</v>
      </c>
      <c r="D359" s="1">
        <v>1</v>
      </c>
      <c r="E359" s="1">
        <v>0</v>
      </c>
      <c r="F359" s="1">
        <v>0</v>
      </c>
      <c r="G359" s="1" t="s">
        <v>90</v>
      </c>
      <c r="H359" s="1">
        <f t="shared" si="37"/>
        <v>0</v>
      </c>
      <c r="I359" s="1">
        <f t="shared" si="38"/>
        <v>0</v>
      </c>
      <c r="N359" s="1" t="s">
        <v>96</v>
      </c>
      <c r="O359" s="1">
        <v>2.2999999999999998</v>
      </c>
      <c r="P359" s="1" t="s">
        <v>94</v>
      </c>
      <c r="Q359" s="1">
        <v>0</v>
      </c>
      <c r="R359" s="1" t="s">
        <v>94</v>
      </c>
      <c r="S359" s="1">
        <v>0</v>
      </c>
      <c r="T359" s="1" t="s">
        <v>94</v>
      </c>
      <c r="U359" s="1">
        <v>0</v>
      </c>
      <c r="V359" s="1">
        <v>0</v>
      </c>
      <c r="W359" s="1">
        <v>0</v>
      </c>
      <c r="X359" s="1">
        <v>0</v>
      </c>
      <c r="Y359" s="89">
        <v>0</v>
      </c>
      <c r="AF359" s="18"/>
      <c r="AG359" s="1"/>
    </row>
    <row r="360" spans="1:33" x14ac:dyDescent="0.25">
      <c r="A360" s="88">
        <v>10</v>
      </c>
      <c r="B360" s="1">
        <v>9</v>
      </c>
      <c r="C360" s="1">
        <v>45.010000000000005</v>
      </c>
      <c r="D360" s="1">
        <v>2</v>
      </c>
      <c r="E360" s="1">
        <v>0</v>
      </c>
      <c r="F360" s="1">
        <v>0</v>
      </c>
      <c r="G360" s="1" t="s">
        <v>90</v>
      </c>
      <c r="H360" s="1">
        <f t="shared" si="37"/>
        <v>0</v>
      </c>
      <c r="I360" s="1">
        <f t="shared" si="38"/>
        <v>0</v>
      </c>
      <c r="N360" s="1" t="s">
        <v>93</v>
      </c>
      <c r="O360" s="1">
        <v>0.95</v>
      </c>
      <c r="P360" s="1" t="s">
        <v>91</v>
      </c>
      <c r="Q360" s="1">
        <v>0.55000000000000004</v>
      </c>
      <c r="R360" s="1" t="s">
        <v>94</v>
      </c>
      <c r="S360" s="1">
        <v>0</v>
      </c>
      <c r="T360" s="1" t="s">
        <v>94</v>
      </c>
      <c r="U360" s="1">
        <v>0</v>
      </c>
      <c r="V360" s="1">
        <v>0</v>
      </c>
      <c r="W360" s="1">
        <v>0.95</v>
      </c>
      <c r="X360" s="1">
        <v>0</v>
      </c>
      <c r="Y360" s="89">
        <v>0</v>
      </c>
      <c r="AF360" s="18"/>
      <c r="AG360" s="1"/>
    </row>
    <row r="361" spans="1:33" x14ac:dyDescent="0.25">
      <c r="A361" s="88">
        <v>10</v>
      </c>
      <c r="B361" s="1">
        <v>10</v>
      </c>
      <c r="C361" s="1">
        <v>45.2</v>
      </c>
      <c r="D361" s="1">
        <v>2</v>
      </c>
      <c r="E361" s="1">
        <v>2</v>
      </c>
      <c r="F361" s="1">
        <v>0</v>
      </c>
      <c r="G361" s="1" t="s">
        <v>90</v>
      </c>
      <c r="H361" s="1">
        <f t="shared" si="37"/>
        <v>0</v>
      </c>
      <c r="I361" s="1">
        <f t="shared" si="38"/>
        <v>0</v>
      </c>
      <c r="N361" s="1" t="s">
        <v>93</v>
      </c>
      <c r="O361" s="1">
        <v>1.53</v>
      </c>
      <c r="P361" s="1" t="s">
        <v>92</v>
      </c>
      <c r="Q361" s="1">
        <v>0.63</v>
      </c>
      <c r="R361" s="1" t="s">
        <v>94</v>
      </c>
      <c r="S361" s="1">
        <v>0</v>
      </c>
      <c r="T361" s="1" t="s">
        <v>94</v>
      </c>
      <c r="U361" s="1">
        <v>0</v>
      </c>
      <c r="V361" s="1">
        <v>0</v>
      </c>
      <c r="W361" s="1">
        <v>0</v>
      </c>
      <c r="X361" s="1">
        <v>0</v>
      </c>
      <c r="Y361" s="89">
        <v>0</v>
      </c>
      <c r="AF361" s="18"/>
      <c r="AG361" s="1"/>
    </row>
    <row r="362" spans="1:33" x14ac:dyDescent="0.25">
      <c r="A362" s="88">
        <v>10</v>
      </c>
      <c r="B362" s="1">
        <v>11</v>
      </c>
      <c r="C362" s="1">
        <v>45.57</v>
      </c>
      <c r="D362" s="1">
        <v>2</v>
      </c>
      <c r="E362" s="1">
        <v>4</v>
      </c>
      <c r="F362" s="1">
        <v>0</v>
      </c>
      <c r="G362" s="1" t="s">
        <v>90</v>
      </c>
      <c r="H362" s="1">
        <f t="shared" si="37"/>
        <v>0</v>
      </c>
      <c r="I362" s="1">
        <f t="shared" si="38"/>
        <v>0</v>
      </c>
      <c r="N362" s="1" t="s">
        <v>96</v>
      </c>
      <c r="O362" s="1">
        <v>0.87</v>
      </c>
      <c r="P362" s="1" t="s">
        <v>91</v>
      </c>
      <c r="Q362" s="1">
        <v>0.87</v>
      </c>
      <c r="R362" s="1" t="s">
        <v>94</v>
      </c>
      <c r="S362" s="1">
        <v>0</v>
      </c>
      <c r="T362" s="1" t="s">
        <v>94</v>
      </c>
      <c r="U362" s="1">
        <v>0</v>
      </c>
      <c r="V362" s="1">
        <v>0</v>
      </c>
      <c r="W362" s="1">
        <v>1.19</v>
      </c>
      <c r="X362" s="1">
        <v>0</v>
      </c>
      <c r="Y362" s="89">
        <v>0</v>
      </c>
      <c r="AF362" s="18"/>
      <c r="AG362" s="1"/>
    </row>
    <row r="363" spans="1:33" x14ac:dyDescent="0.25">
      <c r="A363" s="88">
        <v>10</v>
      </c>
      <c r="B363" s="1">
        <v>12</v>
      </c>
      <c r="C363" s="1">
        <v>49.42</v>
      </c>
      <c r="D363" s="1">
        <v>2</v>
      </c>
      <c r="E363" s="1">
        <v>2</v>
      </c>
      <c r="F363" s="1">
        <v>0</v>
      </c>
      <c r="G363" s="1" t="s">
        <v>90</v>
      </c>
      <c r="H363" s="1">
        <f t="shared" si="37"/>
        <v>0</v>
      </c>
      <c r="I363" s="1">
        <f t="shared" si="38"/>
        <v>0</v>
      </c>
      <c r="N363" s="1" t="s">
        <v>95</v>
      </c>
      <c r="O363" s="1">
        <v>0.83</v>
      </c>
      <c r="P363" s="1" t="s">
        <v>93</v>
      </c>
      <c r="Q363" s="1">
        <v>1.28</v>
      </c>
      <c r="R363" s="1" t="s">
        <v>94</v>
      </c>
      <c r="S363" s="1">
        <v>0</v>
      </c>
      <c r="T363" s="1" t="s">
        <v>94</v>
      </c>
      <c r="U363" s="1">
        <v>0</v>
      </c>
      <c r="V363" s="1">
        <v>1.2</v>
      </c>
      <c r="W363" s="1">
        <v>0</v>
      </c>
      <c r="X363" s="1">
        <v>0</v>
      </c>
      <c r="Y363" s="89">
        <v>0</v>
      </c>
      <c r="AF363" s="18"/>
      <c r="AG363" s="1"/>
    </row>
    <row r="364" spans="1:33" x14ac:dyDescent="0.25">
      <c r="A364" s="88">
        <v>10</v>
      </c>
      <c r="B364" s="1">
        <v>13</v>
      </c>
      <c r="C364" s="1">
        <v>50.99</v>
      </c>
      <c r="D364" s="1">
        <v>1</v>
      </c>
      <c r="E364" s="1">
        <v>2</v>
      </c>
      <c r="F364" s="1">
        <v>1</v>
      </c>
      <c r="G364" s="1" t="s">
        <v>90</v>
      </c>
      <c r="H364" s="1">
        <f t="shared" si="37"/>
        <v>0</v>
      </c>
      <c r="I364" s="1">
        <f t="shared" si="38"/>
        <v>0</v>
      </c>
      <c r="N364" s="1" t="s">
        <v>95</v>
      </c>
      <c r="O364" s="1">
        <v>0.8</v>
      </c>
      <c r="P364" s="1" t="s">
        <v>94</v>
      </c>
      <c r="Q364" s="1">
        <v>0</v>
      </c>
      <c r="R364" s="1" t="s">
        <v>94</v>
      </c>
      <c r="S364" s="1">
        <v>0</v>
      </c>
      <c r="T364" s="1" t="s">
        <v>94</v>
      </c>
      <c r="U364" s="1">
        <v>0</v>
      </c>
      <c r="V364" s="1">
        <v>1.42</v>
      </c>
      <c r="W364" s="1">
        <v>0</v>
      </c>
      <c r="X364" s="1">
        <v>0</v>
      </c>
      <c r="Y364" s="89">
        <v>0</v>
      </c>
      <c r="AF364" s="18"/>
      <c r="AG364" s="1"/>
    </row>
    <row r="365" spans="1:33" x14ac:dyDescent="0.25">
      <c r="A365" s="88">
        <v>10</v>
      </c>
      <c r="B365" s="1">
        <v>14</v>
      </c>
      <c r="C365" s="1">
        <v>55.370000000000005</v>
      </c>
      <c r="D365" s="1">
        <v>3</v>
      </c>
      <c r="E365" s="1">
        <v>0</v>
      </c>
      <c r="F365" s="1">
        <v>0</v>
      </c>
      <c r="G365" s="1" t="s">
        <v>90</v>
      </c>
      <c r="H365" s="1">
        <f t="shared" si="37"/>
        <v>0</v>
      </c>
      <c r="I365" s="1">
        <f t="shared" si="38"/>
        <v>0</v>
      </c>
      <c r="N365" s="1" t="s">
        <v>91</v>
      </c>
      <c r="O365" s="1">
        <v>0.81</v>
      </c>
      <c r="P365" s="1" t="s">
        <v>92</v>
      </c>
      <c r="Q365" s="1">
        <v>0.67</v>
      </c>
      <c r="R365" s="1" t="s">
        <v>95</v>
      </c>
      <c r="S365" s="1">
        <v>2.42</v>
      </c>
      <c r="T365" s="1" t="s">
        <v>94</v>
      </c>
      <c r="U365" s="1">
        <v>0</v>
      </c>
      <c r="V365" s="1">
        <v>0.81</v>
      </c>
      <c r="W365" s="1">
        <v>0</v>
      </c>
      <c r="X365" s="1">
        <v>0.77</v>
      </c>
      <c r="Y365" s="89">
        <v>0</v>
      </c>
      <c r="AF365" s="18"/>
      <c r="AG365" s="1"/>
    </row>
    <row r="366" spans="1:33" x14ac:dyDescent="0.25">
      <c r="A366" s="88">
        <v>10</v>
      </c>
      <c r="B366" s="1">
        <v>15</v>
      </c>
      <c r="C366" s="1">
        <v>59.330000000000005</v>
      </c>
      <c r="D366" s="1">
        <v>4</v>
      </c>
      <c r="E366" s="1">
        <v>0</v>
      </c>
      <c r="F366" s="1">
        <v>1</v>
      </c>
      <c r="G366" s="1" t="s">
        <v>90</v>
      </c>
      <c r="H366" s="1">
        <f t="shared" si="37"/>
        <v>0</v>
      </c>
      <c r="I366" s="1">
        <f t="shared" si="38"/>
        <v>0</v>
      </c>
      <c r="N366" s="1" t="s">
        <v>93</v>
      </c>
      <c r="O366" s="1">
        <v>1.93</v>
      </c>
      <c r="P366" s="1" t="s">
        <v>91</v>
      </c>
      <c r="Q366" s="1">
        <v>0.59</v>
      </c>
      <c r="R366" s="1" t="s">
        <v>92</v>
      </c>
      <c r="S366" s="1">
        <v>0.67</v>
      </c>
      <c r="T366" s="1" t="s">
        <v>93</v>
      </c>
      <c r="U366" s="1">
        <v>0.94</v>
      </c>
      <c r="V366" s="1">
        <v>0</v>
      </c>
      <c r="W366" s="1">
        <v>0.94</v>
      </c>
      <c r="X366" s="1">
        <v>0</v>
      </c>
      <c r="Y366" s="89">
        <v>0</v>
      </c>
      <c r="AF366" s="18"/>
      <c r="AG366" s="1"/>
    </row>
    <row r="367" spans="1:33" x14ac:dyDescent="0.25">
      <c r="A367" s="88">
        <v>10</v>
      </c>
      <c r="B367" s="1">
        <v>16</v>
      </c>
      <c r="C367" s="1">
        <v>66.77000000000001</v>
      </c>
      <c r="D367" s="1">
        <v>3</v>
      </c>
      <c r="E367" s="1">
        <v>0</v>
      </c>
      <c r="F367" s="1">
        <v>0</v>
      </c>
      <c r="G367" s="1" t="s">
        <v>90</v>
      </c>
      <c r="H367" s="1">
        <f t="shared" si="37"/>
        <v>0</v>
      </c>
      <c r="I367" s="1">
        <f t="shared" si="38"/>
        <v>0</v>
      </c>
      <c r="N367" s="1" t="s">
        <v>91</v>
      </c>
      <c r="O367" s="1">
        <v>0.62</v>
      </c>
      <c r="P367" s="1" t="s">
        <v>93</v>
      </c>
      <c r="Q367" s="1">
        <v>1.59</v>
      </c>
      <c r="R367" s="1" t="s">
        <v>91</v>
      </c>
      <c r="S367" s="1">
        <v>0.84</v>
      </c>
      <c r="T367" s="1" t="s">
        <v>94</v>
      </c>
      <c r="U367" s="1">
        <v>0</v>
      </c>
      <c r="V367" s="1">
        <v>1.33</v>
      </c>
      <c r="W367" s="1">
        <v>0</v>
      </c>
      <c r="X367" s="1">
        <v>1.45</v>
      </c>
      <c r="Y367" s="89">
        <v>0</v>
      </c>
      <c r="AF367" s="18"/>
      <c r="AG367" s="1"/>
    </row>
    <row r="368" spans="1:33" x14ac:dyDescent="0.25">
      <c r="A368" s="88">
        <v>10</v>
      </c>
      <c r="B368" s="1">
        <v>17</v>
      </c>
      <c r="C368" s="1">
        <v>70.140000000000015</v>
      </c>
      <c r="D368" s="1">
        <v>2</v>
      </c>
      <c r="E368" s="1">
        <v>0</v>
      </c>
      <c r="F368" s="1">
        <v>1</v>
      </c>
      <c r="G368" s="1" t="s">
        <v>90</v>
      </c>
      <c r="H368" s="1">
        <f t="shared" si="37"/>
        <v>0</v>
      </c>
      <c r="I368" s="1">
        <f t="shared" si="38"/>
        <v>0</v>
      </c>
      <c r="N368" s="1" t="s">
        <v>95</v>
      </c>
      <c r="O368" s="1">
        <v>0.83</v>
      </c>
      <c r="P368" s="1" t="s">
        <v>96</v>
      </c>
      <c r="Q368" s="1">
        <v>1.59</v>
      </c>
      <c r="R368" s="1" t="s">
        <v>94</v>
      </c>
      <c r="S368" s="1">
        <v>0</v>
      </c>
      <c r="T368" s="1" t="s">
        <v>94</v>
      </c>
      <c r="U368" s="1">
        <v>0</v>
      </c>
      <c r="V368" s="1">
        <v>1.4</v>
      </c>
      <c r="W368" s="1">
        <v>0</v>
      </c>
      <c r="X368" s="1">
        <v>0</v>
      </c>
      <c r="Y368" s="89">
        <v>0</v>
      </c>
      <c r="AF368" s="18"/>
      <c r="AG368" s="1"/>
    </row>
    <row r="369" spans="1:33" x14ac:dyDescent="0.25">
      <c r="A369" s="88">
        <v>10</v>
      </c>
      <c r="B369" s="1">
        <v>18</v>
      </c>
      <c r="C369" s="1">
        <v>70.420000000000016</v>
      </c>
      <c r="D369" s="1">
        <v>1</v>
      </c>
      <c r="E369" s="1">
        <v>2</v>
      </c>
      <c r="F369" s="1">
        <v>1</v>
      </c>
      <c r="G369" s="1" t="s">
        <v>90</v>
      </c>
      <c r="H369" s="1">
        <f t="shared" si="37"/>
        <v>0</v>
      </c>
      <c r="I369" s="1">
        <f t="shared" si="38"/>
        <v>0</v>
      </c>
      <c r="N369" s="1" t="s">
        <v>93</v>
      </c>
      <c r="O369" s="1">
        <v>2.2999999999999998</v>
      </c>
      <c r="P369" s="1" t="s">
        <v>94</v>
      </c>
      <c r="Q369" s="1">
        <v>0</v>
      </c>
      <c r="R369" s="1" t="s">
        <v>94</v>
      </c>
      <c r="S369" s="1">
        <v>0</v>
      </c>
      <c r="T369" s="1" t="s">
        <v>94</v>
      </c>
      <c r="U369" s="1">
        <v>0</v>
      </c>
      <c r="V369" s="1">
        <v>0</v>
      </c>
      <c r="W369" s="1">
        <v>0</v>
      </c>
      <c r="X369" s="1">
        <v>0</v>
      </c>
      <c r="Y369" s="89">
        <v>0</v>
      </c>
      <c r="AF369" s="18"/>
      <c r="AG369" s="1"/>
    </row>
    <row r="370" spans="1:33" x14ac:dyDescent="0.25">
      <c r="A370" s="88">
        <v>10</v>
      </c>
      <c r="B370" s="1">
        <v>19</v>
      </c>
      <c r="C370" s="1">
        <v>76.38000000000001</v>
      </c>
      <c r="D370" s="1">
        <v>2</v>
      </c>
      <c r="E370" s="1">
        <v>0</v>
      </c>
      <c r="F370" s="1">
        <v>0</v>
      </c>
      <c r="G370" s="1" t="s">
        <v>90</v>
      </c>
      <c r="H370" s="1">
        <f t="shared" si="37"/>
        <v>0</v>
      </c>
      <c r="I370" s="1">
        <f t="shared" si="38"/>
        <v>0</v>
      </c>
      <c r="N370" s="1" t="s">
        <v>95</v>
      </c>
      <c r="O370" s="1">
        <v>1.01</v>
      </c>
      <c r="P370" s="1" t="s">
        <v>96</v>
      </c>
      <c r="Q370" s="1">
        <v>2.17</v>
      </c>
      <c r="R370" s="1" t="s">
        <v>94</v>
      </c>
      <c r="S370" s="1">
        <v>0</v>
      </c>
      <c r="T370" s="1" t="s">
        <v>94</v>
      </c>
      <c r="U370" s="1">
        <v>0</v>
      </c>
      <c r="V370" s="1">
        <v>0.96</v>
      </c>
      <c r="W370" s="1">
        <v>0</v>
      </c>
      <c r="X370" s="1">
        <v>0</v>
      </c>
      <c r="Y370" s="89">
        <v>0</v>
      </c>
      <c r="AF370" s="18"/>
      <c r="AG370" s="1"/>
    </row>
    <row r="371" spans="1:33" x14ac:dyDescent="0.25">
      <c r="A371" s="88">
        <v>10</v>
      </c>
      <c r="B371" s="1">
        <v>20</v>
      </c>
      <c r="C371" s="1">
        <v>86.640000000000015</v>
      </c>
      <c r="D371" s="1">
        <v>1</v>
      </c>
      <c r="E371" s="1">
        <v>0</v>
      </c>
      <c r="F371" s="1">
        <v>0</v>
      </c>
      <c r="G371" s="1" t="s">
        <v>90</v>
      </c>
      <c r="H371" s="1">
        <f t="shared" si="37"/>
        <v>0</v>
      </c>
      <c r="I371" s="1">
        <f t="shared" si="38"/>
        <v>0</v>
      </c>
      <c r="N371" s="1" t="s">
        <v>96</v>
      </c>
      <c r="O371" s="1">
        <v>1.17</v>
      </c>
      <c r="P371" s="1" t="s">
        <v>94</v>
      </c>
      <c r="Q371" s="1">
        <v>0</v>
      </c>
      <c r="R371" s="1" t="s">
        <v>94</v>
      </c>
      <c r="S371" s="1">
        <v>0</v>
      </c>
      <c r="T371" s="1" t="s">
        <v>94</v>
      </c>
      <c r="U371" s="1">
        <v>0</v>
      </c>
      <c r="V371" s="1">
        <v>0</v>
      </c>
      <c r="W371" s="1">
        <v>0</v>
      </c>
      <c r="X371" s="1">
        <v>0</v>
      </c>
      <c r="Y371" s="89">
        <v>0</v>
      </c>
      <c r="AF371" s="18"/>
      <c r="AG371" s="1"/>
    </row>
    <row r="372" spans="1:33" x14ac:dyDescent="0.25">
      <c r="A372" s="88">
        <v>10</v>
      </c>
      <c r="B372" s="1">
        <v>21</v>
      </c>
      <c r="C372" s="1">
        <v>87.29000000000002</v>
      </c>
      <c r="D372" s="1">
        <v>3</v>
      </c>
      <c r="E372" s="1">
        <v>1</v>
      </c>
      <c r="F372" s="1">
        <v>0</v>
      </c>
      <c r="G372" s="1" t="s">
        <v>90</v>
      </c>
      <c r="H372" s="1">
        <f t="shared" si="37"/>
        <v>0</v>
      </c>
      <c r="I372" s="1">
        <f t="shared" ref="I372:I403" si="39">H372</f>
        <v>0</v>
      </c>
      <c r="N372" s="1" t="s">
        <v>95</v>
      </c>
      <c r="O372" s="1">
        <v>1.1399999999999999</v>
      </c>
      <c r="P372" s="1" t="s">
        <v>91</v>
      </c>
      <c r="Q372" s="1">
        <v>0.66</v>
      </c>
      <c r="R372" s="1" t="s">
        <v>91</v>
      </c>
      <c r="S372" s="1">
        <v>0.89</v>
      </c>
      <c r="T372" s="1" t="s">
        <v>94</v>
      </c>
      <c r="U372" s="1">
        <v>0</v>
      </c>
      <c r="V372" s="1">
        <v>1.1599999999999999</v>
      </c>
      <c r="W372" s="1">
        <v>1.0900000000000001</v>
      </c>
      <c r="X372" s="1">
        <v>1.01</v>
      </c>
      <c r="Y372" s="89">
        <v>0</v>
      </c>
      <c r="AF372" s="18"/>
      <c r="AG372" s="1"/>
    </row>
    <row r="373" spans="1:33" x14ac:dyDescent="0.25">
      <c r="A373" s="88">
        <v>10</v>
      </c>
      <c r="B373" s="1">
        <v>22</v>
      </c>
      <c r="C373" s="1">
        <v>90.920000000000016</v>
      </c>
      <c r="D373" s="1">
        <v>4</v>
      </c>
      <c r="E373" s="1">
        <v>0</v>
      </c>
      <c r="F373" s="1">
        <v>2</v>
      </c>
      <c r="G373" s="1" t="s">
        <v>90</v>
      </c>
      <c r="H373" s="1">
        <f t="shared" si="37"/>
        <v>0</v>
      </c>
      <c r="I373" s="1">
        <f t="shared" si="39"/>
        <v>0</v>
      </c>
      <c r="N373" s="1" t="s">
        <v>92</v>
      </c>
      <c r="O373" s="1">
        <v>0.69</v>
      </c>
      <c r="P373" s="1" t="s">
        <v>92</v>
      </c>
      <c r="Q373" s="1">
        <v>0.78</v>
      </c>
      <c r="R373" s="1" t="s">
        <v>91</v>
      </c>
      <c r="S373" s="1">
        <v>0.78</v>
      </c>
      <c r="T373" s="1" t="s">
        <v>95</v>
      </c>
      <c r="U373" s="1">
        <v>1.47</v>
      </c>
      <c r="V373" s="1">
        <v>0</v>
      </c>
      <c r="W373" s="1">
        <v>0</v>
      </c>
      <c r="X373" s="1">
        <v>1.06</v>
      </c>
      <c r="Y373" s="89">
        <v>0.96</v>
      </c>
      <c r="AF373" s="18"/>
      <c r="AG373" s="1"/>
    </row>
    <row r="374" spans="1:33" x14ac:dyDescent="0.25">
      <c r="A374" s="88">
        <v>10</v>
      </c>
      <c r="B374" s="1">
        <v>23</v>
      </c>
      <c r="C374" s="1">
        <v>101.17000000000002</v>
      </c>
      <c r="D374" s="1">
        <v>4</v>
      </c>
      <c r="E374" s="1">
        <v>0</v>
      </c>
      <c r="F374" s="1">
        <v>0</v>
      </c>
      <c r="G374" s="1" t="s">
        <v>90</v>
      </c>
      <c r="H374" s="1">
        <f t="shared" si="37"/>
        <v>0</v>
      </c>
      <c r="I374" s="1">
        <f t="shared" si="39"/>
        <v>0</v>
      </c>
      <c r="N374" s="1" t="s">
        <v>91</v>
      </c>
      <c r="O374" s="1">
        <v>0.92</v>
      </c>
      <c r="P374" s="1" t="s">
        <v>91</v>
      </c>
      <c r="Q374" s="1">
        <v>0.65</v>
      </c>
      <c r="R374" s="1" t="s">
        <v>91</v>
      </c>
      <c r="S374" s="1">
        <v>0.7</v>
      </c>
      <c r="T374" s="1" t="s">
        <v>92</v>
      </c>
      <c r="U374" s="1">
        <v>0.93</v>
      </c>
      <c r="V374" s="1">
        <v>0.99</v>
      </c>
      <c r="W374" s="1">
        <v>0.96</v>
      </c>
      <c r="X374" s="1">
        <v>1.26</v>
      </c>
      <c r="Y374" s="89">
        <v>0</v>
      </c>
      <c r="AF374" s="18"/>
      <c r="AG374" s="1"/>
    </row>
    <row r="375" spans="1:33" x14ac:dyDescent="0.25">
      <c r="A375" s="88">
        <v>10</v>
      </c>
      <c r="B375" s="1">
        <v>24</v>
      </c>
      <c r="C375" s="1">
        <v>101.29000000000002</v>
      </c>
      <c r="D375" s="1">
        <v>1</v>
      </c>
      <c r="E375" s="1">
        <v>4</v>
      </c>
      <c r="F375" s="1">
        <v>0</v>
      </c>
      <c r="G375" s="1" t="s">
        <v>90</v>
      </c>
      <c r="H375" s="1">
        <f t="shared" si="37"/>
        <v>0</v>
      </c>
      <c r="I375" s="1">
        <f t="shared" si="39"/>
        <v>0</v>
      </c>
      <c r="N375" s="1" t="s">
        <v>93</v>
      </c>
      <c r="O375" s="1">
        <v>1.27</v>
      </c>
      <c r="P375" s="1" t="s">
        <v>94</v>
      </c>
      <c r="Q375" s="1">
        <v>0</v>
      </c>
      <c r="R375" s="1" t="s">
        <v>94</v>
      </c>
      <c r="S375" s="1">
        <v>0</v>
      </c>
      <c r="T375" s="1" t="s">
        <v>94</v>
      </c>
      <c r="U375" s="1">
        <v>0</v>
      </c>
      <c r="V375" s="1">
        <v>0</v>
      </c>
      <c r="W375" s="1">
        <v>0</v>
      </c>
      <c r="X375" s="1">
        <v>0</v>
      </c>
      <c r="Y375" s="89">
        <v>0</v>
      </c>
      <c r="AF375" s="18"/>
      <c r="AG375" s="1"/>
    </row>
    <row r="376" spans="1:33" x14ac:dyDescent="0.25">
      <c r="A376" s="88">
        <v>10</v>
      </c>
      <c r="B376" s="1">
        <v>25</v>
      </c>
      <c r="C376" s="1">
        <v>104.04000000000002</v>
      </c>
      <c r="D376" s="1">
        <v>2</v>
      </c>
      <c r="E376" s="1">
        <v>2</v>
      </c>
      <c r="F376" s="1">
        <v>2</v>
      </c>
      <c r="G376" s="1" t="s">
        <v>90</v>
      </c>
      <c r="H376" s="1">
        <f t="shared" si="37"/>
        <v>0</v>
      </c>
      <c r="I376" s="1">
        <f t="shared" si="39"/>
        <v>0</v>
      </c>
      <c r="N376" s="1" t="s">
        <v>96</v>
      </c>
      <c r="O376" s="1">
        <v>1.58</v>
      </c>
      <c r="P376" s="1" t="s">
        <v>93</v>
      </c>
      <c r="Q376" s="1">
        <v>0.79</v>
      </c>
      <c r="R376" s="1" t="s">
        <v>94</v>
      </c>
      <c r="S376" s="1">
        <v>0</v>
      </c>
      <c r="T376" s="1" t="s">
        <v>94</v>
      </c>
      <c r="U376" s="1">
        <v>0</v>
      </c>
      <c r="V376" s="1">
        <v>0</v>
      </c>
      <c r="W376" s="1">
        <v>0</v>
      </c>
      <c r="X376" s="1">
        <v>0</v>
      </c>
      <c r="Y376" s="89">
        <v>0</v>
      </c>
      <c r="AF376" s="18"/>
      <c r="AG376" s="1"/>
    </row>
    <row r="377" spans="1:33" x14ac:dyDescent="0.25">
      <c r="A377" s="88">
        <v>10</v>
      </c>
      <c r="B377" s="1">
        <v>26</v>
      </c>
      <c r="C377" s="1">
        <v>106.27000000000002</v>
      </c>
      <c r="D377" s="1">
        <v>3</v>
      </c>
      <c r="E377" s="1">
        <v>2</v>
      </c>
      <c r="F377" s="1">
        <v>0</v>
      </c>
      <c r="G377" s="1" t="s">
        <v>90</v>
      </c>
      <c r="H377" s="1">
        <f t="shared" si="37"/>
        <v>0</v>
      </c>
      <c r="I377" s="1">
        <f t="shared" si="39"/>
        <v>0</v>
      </c>
      <c r="N377" s="1" t="s">
        <v>91</v>
      </c>
      <c r="O377" s="1">
        <v>0.79</v>
      </c>
      <c r="P377" s="1" t="s">
        <v>93</v>
      </c>
      <c r="Q377" s="1">
        <v>2.19</v>
      </c>
      <c r="R377" s="1" t="s">
        <v>95</v>
      </c>
      <c r="S377" s="1">
        <v>0.76</v>
      </c>
      <c r="T377" s="1" t="s">
        <v>94</v>
      </c>
      <c r="U377" s="1">
        <v>0</v>
      </c>
      <c r="V377" s="1">
        <v>1.42</v>
      </c>
      <c r="W377" s="1">
        <v>0</v>
      </c>
      <c r="X377" s="1">
        <v>1.04</v>
      </c>
      <c r="Y377" s="89">
        <v>0</v>
      </c>
      <c r="AF377" s="18"/>
      <c r="AG377" s="1"/>
    </row>
    <row r="378" spans="1:33" x14ac:dyDescent="0.25">
      <c r="A378" s="88">
        <v>10</v>
      </c>
      <c r="B378" s="1">
        <v>27</v>
      </c>
      <c r="C378" s="1">
        <v>111.51000000000002</v>
      </c>
      <c r="D378" s="1">
        <v>2</v>
      </c>
      <c r="E378" s="1">
        <v>1</v>
      </c>
      <c r="F378" s="1">
        <v>0</v>
      </c>
      <c r="G378" s="1" t="s">
        <v>90</v>
      </c>
      <c r="H378" s="1">
        <f t="shared" si="37"/>
        <v>0</v>
      </c>
      <c r="I378" s="1">
        <f t="shared" si="39"/>
        <v>0</v>
      </c>
      <c r="N378" s="1" t="s">
        <v>92</v>
      </c>
      <c r="O378" s="1">
        <v>0.53</v>
      </c>
      <c r="P378" s="1" t="s">
        <v>95</v>
      </c>
      <c r="Q378" s="1">
        <v>1.76</v>
      </c>
      <c r="R378" s="1" t="s">
        <v>94</v>
      </c>
      <c r="S378" s="1">
        <v>0</v>
      </c>
      <c r="T378" s="1" t="s">
        <v>94</v>
      </c>
      <c r="U378" s="1">
        <v>0</v>
      </c>
      <c r="V378" s="1">
        <v>0</v>
      </c>
      <c r="W378" s="1">
        <v>1.42</v>
      </c>
      <c r="X378" s="1">
        <v>0</v>
      </c>
      <c r="Y378" s="89">
        <v>0</v>
      </c>
      <c r="AF378" s="18"/>
      <c r="AG378" s="1"/>
    </row>
    <row r="379" spans="1:33" x14ac:dyDescent="0.25">
      <c r="A379" s="88">
        <v>10</v>
      </c>
      <c r="B379" s="1">
        <v>28</v>
      </c>
      <c r="C379" s="1">
        <v>113.36000000000001</v>
      </c>
      <c r="D379" s="1">
        <v>2</v>
      </c>
      <c r="E379" s="1">
        <v>1</v>
      </c>
      <c r="F379" s="1">
        <v>0</v>
      </c>
      <c r="G379" s="1" t="s">
        <v>90</v>
      </c>
      <c r="H379" s="1">
        <f t="shared" si="37"/>
        <v>0</v>
      </c>
      <c r="I379" s="1">
        <f t="shared" si="39"/>
        <v>0</v>
      </c>
      <c r="N379" s="1" t="s">
        <v>92</v>
      </c>
      <c r="O379" s="1">
        <v>0.71</v>
      </c>
      <c r="P379" s="1" t="s">
        <v>91</v>
      </c>
      <c r="Q379" s="1">
        <v>0.88</v>
      </c>
      <c r="R379" s="1" t="s">
        <v>94</v>
      </c>
      <c r="S379" s="1">
        <v>0</v>
      </c>
      <c r="T379" s="1" t="s">
        <v>94</v>
      </c>
      <c r="U379" s="1">
        <v>0</v>
      </c>
      <c r="V379" s="1">
        <v>0</v>
      </c>
      <c r="W379" s="1">
        <v>1.1000000000000001</v>
      </c>
      <c r="X379" s="1">
        <v>0</v>
      </c>
      <c r="Y379" s="89">
        <v>0</v>
      </c>
      <c r="AF379" s="18"/>
      <c r="AG379" s="1"/>
    </row>
    <row r="380" spans="1:33" x14ac:dyDescent="0.25">
      <c r="A380" s="88">
        <v>10</v>
      </c>
      <c r="B380" s="1">
        <v>29</v>
      </c>
      <c r="C380" s="1">
        <v>115.22000000000001</v>
      </c>
      <c r="D380" s="1">
        <v>2</v>
      </c>
      <c r="E380" s="1">
        <v>1</v>
      </c>
      <c r="F380" s="1">
        <v>1</v>
      </c>
      <c r="G380" s="1" t="s">
        <v>90</v>
      </c>
      <c r="H380" s="1">
        <f t="shared" si="37"/>
        <v>0</v>
      </c>
      <c r="I380" s="1">
        <f t="shared" si="39"/>
        <v>0</v>
      </c>
      <c r="N380" s="1" t="s">
        <v>92</v>
      </c>
      <c r="O380" s="1">
        <v>0.68</v>
      </c>
      <c r="P380" s="1" t="s">
        <v>96</v>
      </c>
      <c r="Q380" s="1">
        <v>1.74</v>
      </c>
      <c r="R380" s="1" t="s">
        <v>94</v>
      </c>
      <c r="S380" s="1">
        <v>0</v>
      </c>
      <c r="T380" s="1" t="s">
        <v>94</v>
      </c>
      <c r="U380" s="1">
        <v>0</v>
      </c>
      <c r="V380" s="1">
        <v>0</v>
      </c>
      <c r="W380" s="1">
        <v>0</v>
      </c>
      <c r="X380" s="1">
        <v>0</v>
      </c>
      <c r="Y380" s="89">
        <v>0</v>
      </c>
      <c r="AF380" s="18"/>
      <c r="AG380" s="1"/>
    </row>
    <row r="381" spans="1:33" x14ac:dyDescent="0.25">
      <c r="A381" s="88">
        <v>10</v>
      </c>
      <c r="B381" s="1">
        <v>30</v>
      </c>
      <c r="C381" s="1">
        <v>121.19000000000001</v>
      </c>
      <c r="D381" s="1">
        <v>2</v>
      </c>
      <c r="E381" s="1">
        <v>0</v>
      </c>
      <c r="F381" s="1">
        <v>0</v>
      </c>
      <c r="G381" s="1" t="s">
        <v>90</v>
      </c>
      <c r="H381" s="1">
        <f t="shared" si="37"/>
        <v>0</v>
      </c>
      <c r="I381" s="1">
        <f t="shared" si="39"/>
        <v>0</v>
      </c>
      <c r="N381" s="1" t="s">
        <v>93</v>
      </c>
      <c r="O381" s="1">
        <v>1.23</v>
      </c>
      <c r="P381" s="1" t="s">
        <v>96</v>
      </c>
      <c r="Q381" s="1">
        <v>2.0299999999999998</v>
      </c>
      <c r="R381" s="1" t="s">
        <v>94</v>
      </c>
      <c r="S381" s="1">
        <v>0</v>
      </c>
      <c r="T381" s="1" t="s">
        <v>94</v>
      </c>
      <c r="U381" s="1">
        <v>0</v>
      </c>
      <c r="V381" s="1">
        <v>0</v>
      </c>
      <c r="W381" s="1">
        <v>0</v>
      </c>
      <c r="X381" s="1">
        <v>0</v>
      </c>
      <c r="Y381" s="89">
        <v>0</v>
      </c>
      <c r="AF381" s="18"/>
      <c r="AG381" s="1"/>
    </row>
    <row r="382" spans="1:33" x14ac:dyDescent="0.25">
      <c r="A382" s="88">
        <v>10</v>
      </c>
      <c r="B382" s="1">
        <v>31</v>
      </c>
      <c r="C382" s="1">
        <v>122.81000000000002</v>
      </c>
      <c r="D382" s="1">
        <v>2</v>
      </c>
      <c r="E382" s="1">
        <v>1</v>
      </c>
      <c r="F382" s="1">
        <v>0</v>
      </c>
      <c r="G382" s="1" t="s">
        <v>90</v>
      </c>
      <c r="H382" s="1">
        <f t="shared" si="37"/>
        <v>0</v>
      </c>
      <c r="I382" s="1">
        <f t="shared" si="39"/>
        <v>0</v>
      </c>
      <c r="N382" s="1" t="s">
        <v>91</v>
      </c>
      <c r="O382" s="1">
        <v>0.74</v>
      </c>
      <c r="P382" s="1" t="s">
        <v>95</v>
      </c>
      <c r="Q382" s="1">
        <v>1.42</v>
      </c>
      <c r="R382" s="1" t="s">
        <v>94</v>
      </c>
      <c r="S382" s="1">
        <v>0</v>
      </c>
      <c r="T382" s="1" t="s">
        <v>94</v>
      </c>
      <c r="U382" s="1">
        <v>0</v>
      </c>
      <c r="V382" s="1">
        <v>1.1499999999999999</v>
      </c>
      <c r="W382" s="1">
        <v>1.25</v>
      </c>
      <c r="X382" s="1">
        <v>0</v>
      </c>
      <c r="Y382" s="89">
        <v>0</v>
      </c>
      <c r="AF382" s="18"/>
      <c r="AG382" s="1"/>
    </row>
    <row r="383" spans="1:33" x14ac:dyDescent="0.25">
      <c r="A383" s="88">
        <v>10</v>
      </c>
      <c r="B383" s="1">
        <v>32</v>
      </c>
      <c r="C383" s="1">
        <v>123.35000000000002</v>
      </c>
      <c r="D383" s="1">
        <v>1</v>
      </c>
      <c r="E383" s="1">
        <v>3</v>
      </c>
      <c r="F383" s="1">
        <v>0</v>
      </c>
      <c r="G383" s="1" t="s">
        <v>90</v>
      </c>
      <c r="H383" s="1">
        <f t="shared" si="37"/>
        <v>0</v>
      </c>
      <c r="I383" s="1">
        <f t="shared" si="39"/>
        <v>0</v>
      </c>
      <c r="N383" s="1" t="s">
        <v>93</v>
      </c>
      <c r="O383" s="1">
        <v>1.73</v>
      </c>
      <c r="P383" s="1" t="s">
        <v>94</v>
      </c>
      <c r="Q383" s="1">
        <v>0</v>
      </c>
      <c r="R383" s="1" t="s">
        <v>94</v>
      </c>
      <c r="S383" s="1">
        <v>0</v>
      </c>
      <c r="T383" s="1" t="s">
        <v>94</v>
      </c>
      <c r="U383" s="1">
        <v>0</v>
      </c>
      <c r="V383" s="1">
        <v>0</v>
      </c>
      <c r="W383" s="1">
        <v>0</v>
      </c>
      <c r="X383" s="1">
        <v>0</v>
      </c>
      <c r="Y383" s="89">
        <v>0</v>
      </c>
      <c r="AF383" s="18"/>
      <c r="AG383" s="1"/>
    </row>
    <row r="384" spans="1:33" x14ac:dyDescent="0.25">
      <c r="A384" s="88">
        <v>10</v>
      </c>
      <c r="B384" s="1">
        <v>33</v>
      </c>
      <c r="C384" s="1">
        <v>123.83000000000003</v>
      </c>
      <c r="D384" s="1">
        <v>1</v>
      </c>
      <c r="E384" s="1">
        <v>4</v>
      </c>
      <c r="F384" s="1">
        <v>0</v>
      </c>
      <c r="G384" s="1" t="s">
        <v>90</v>
      </c>
      <c r="H384" s="1">
        <f t="shared" si="37"/>
        <v>0</v>
      </c>
      <c r="I384" s="1">
        <f t="shared" si="39"/>
        <v>0</v>
      </c>
      <c r="N384" s="1" t="s">
        <v>96</v>
      </c>
      <c r="O384" s="1">
        <v>1.29</v>
      </c>
      <c r="P384" s="1" t="s">
        <v>94</v>
      </c>
      <c r="Q384" s="1">
        <v>0</v>
      </c>
      <c r="R384" s="1" t="s">
        <v>94</v>
      </c>
      <c r="S384" s="1">
        <v>0</v>
      </c>
      <c r="T384" s="1" t="s">
        <v>94</v>
      </c>
      <c r="U384" s="1">
        <v>0</v>
      </c>
      <c r="V384" s="1">
        <v>0</v>
      </c>
      <c r="W384" s="1">
        <v>0</v>
      </c>
      <c r="X384" s="1">
        <v>0</v>
      </c>
      <c r="Y384" s="89">
        <v>0</v>
      </c>
      <c r="AF384" s="18"/>
      <c r="AG384" s="1"/>
    </row>
    <row r="385" spans="1:33" x14ac:dyDescent="0.25">
      <c r="A385" s="88">
        <v>10</v>
      </c>
      <c r="B385" s="1">
        <v>34</v>
      </c>
      <c r="C385" s="1">
        <v>124.53000000000003</v>
      </c>
      <c r="D385" s="1">
        <v>1</v>
      </c>
      <c r="E385" s="1">
        <v>4</v>
      </c>
      <c r="F385" s="1">
        <v>0</v>
      </c>
      <c r="G385" s="1" t="s">
        <v>90</v>
      </c>
      <c r="H385" s="1">
        <f t="shared" si="37"/>
        <v>0</v>
      </c>
      <c r="I385" s="1">
        <f t="shared" si="39"/>
        <v>0</v>
      </c>
      <c r="N385" s="1" t="s">
        <v>91</v>
      </c>
      <c r="O385" s="1">
        <v>0.82</v>
      </c>
      <c r="P385" s="1" t="s">
        <v>94</v>
      </c>
      <c r="Q385" s="1">
        <v>0</v>
      </c>
      <c r="R385" s="1" t="s">
        <v>94</v>
      </c>
      <c r="S385" s="1">
        <v>0</v>
      </c>
      <c r="T385" s="1" t="s">
        <v>94</v>
      </c>
      <c r="U385" s="1">
        <v>0</v>
      </c>
      <c r="V385" s="1">
        <v>1.1399999999999999</v>
      </c>
      <c r="W385" s="1">
        <v>0</v>
      </c>
      <c r="X385" s="1">
        <v>0</v>
      </c>
      <c r="Y385" s="89">
        <v>0</v>
      </c>
      <c r="AF385" s="18"/>
      <c r="AG385" s="1"/>
    </row>
    <row r="386" spans="1:33" x14ac:dyDescent="0.25">
      <c r="A386" s="88">
        <v>10</v>
      </c>
      <c r="B386" s="1">
        <v>35</v>
      </c>
      <c r="C386" s="1">
        <v>131.73000000000002</v>
      </c>
      <c r="D386" s="1">
        <v>1</v>
      </c>
      <c r="E386" s="1">
        <v>0</v>
      </c>
      <c r="F386" s="1">
        <v>0</v>
      </c>
      <c r="G386" s="1" t="s">
        <v>90</v>
      </c>
      <c r="H386" s="1">
        <f t="shared" si="37"/>
        <v>0</v>
      </c>
      <c r="I386" s="1">
        <f t="shared" si="39"/>
        <v>0</v>
      </c>
      <c r="N386" s="1" t="s">
        <v>91</v>
      </c>
      <c r="O386" s="1">
        <v>0.92</v>
      </c>
      <c r="P386" s="1" t="s">
        <v>94</v>
      </c>
      <c r="Q386" s="1">
        <v>0</v>
      </c>
      <c r="R386" s="1" t="s">
        <v>94</v>
      </c>
      <c r="S386" s="1">
        <v>0</v>
      </c>
      <c r="T386" s="1" t="s">
        <v>94</v>
      </c>
      <c r="U386" s="1">
        <v>0</v>
      </c>
      <c r="V386" s="1">
        <v>1.5</v>
      </c>
      <c r="W386" s="1">
        <v>0</v>
      </c>
      <c r="X386" s="1">
        <v>0</v>
      </c>
      <c r="Y386" s="89">
        <v>0</v>
      </c>
      <c r="AF386" s="18"/>
      <c r="AG386" s="1"/>
    </row>
    <row r="387" spans="1:33" x14ac:dyDescent="0.25">
      <c r="A387" s="88">
        <v>10</v>
      </c>
      <c r="B387" s="1">
        <v>36</v>
      </c>
      <c r="C387" s="1">
        <v>132.94000000000003</v>
      </c>
      <c r="D387" s="1">
        <v>2</v>
      </c>
      <c r="E387" s="1">
        <v>0</v>
      </c>
      <c r="F387" s="1">
        <v>1</v>
      </c>
      <c r="G387" s="1" t="s">
        <v>90</v>
      </c>
      <c r="H387" s="1">
        <f t="shared" si="37"/>
        <v>0</v>
      </c>
      <c r="I387" s="1">
        <f t="shared" si="39"/>
        <v>0</v>
      </c>
      <c r="N387" s="1" t="s">
        <v>91</v>
      </c>
      <c r="O387" s="1">
        <v>0.6</v>
      </c>
      <c r="P387" s="1" t="s">
        <v>95</v>
      </c>
      <c r="Q387" s="1">
        <v>0.98</v>
      </c>
      <c r="R387" s="1" t="s">
        <v>94</v>
      </c>
      <c r="S387" s="1">
        <v>0</v>
      </c>
      <c r="T387" s="1" t="s">
        <v>94</v>
      </c>
      <c r="U387" s="1">
        <v>0</v>
      </c>
      <c r="V387" s="1">
        <v>1.1299999999999999</v>
      </c>
      <c r="W387" s="1">
        <v>0.78</v>
      </c>
      <c r="X387" s="1">
        <v>0</v>
      </c>
      <c r="Y387" s="89">
        <v>0</v>
      </c>
      <c r="AF387" s="18"/>
      <c r="AG387" s="1"/>
    </row>
    <row r="388" spans="1:33" x14ac:dyDescent="0.25">
      <c r="A388" s="88">
        <v>10</v>
      </c>
      <c r="B388" s="1">
        <v>37</v>
      </c>
      <c r="C388" s="1">
        <v>133.26000000000002</v>
      </c>
      <c r="D388" s="1">
        <v>2</v>
      </c>
      <c r="E388" s="1">
        <v>2</v>
      </c>
      <c r="F388" s="1">
        <v>1</v>
      </c>
      <c r="G388" s="1" t="s">
        <v>90</v>
      </c>
      <c r="H388" s="1">
        <f t="shared" si="37"/>
        <v>0</v>
      </c>
      <c r="I388" s="1">
        <f t="shared" si="39"/>
        <v>0</v>
      </c>
      <c r="N388" s="1" t="s">
        <v>93</v>
      </c>
      <c r="O388" s="1">
        <v>2.42</v>
      </c>
      <c r="P388" s="1" t="s">
        <v>91</v>
      </c>
      <c r="Q388" s="1">
        <v>0.68</v>
      </c>
      <c r="R388" s="1" t="s">
        <v>94</v>
      </c>
      <c r="S388" s="1">
        <v>0</v>
      </c>
      <c r="T388" s="1" t="s">
        <v>94</v>
      </c>
      <c r="U388" s="1">
        <v>0</v>
      </c>
      <c r="V388" s="1">
        <v>0</v>
      </c>
      <c r="W388" s="1">
        <v>1.2</v>
      </c>
      <c r="X388" s="1">
        <v>0</v>
      </c>
      <c r="Y388" s="89">
        <v>0</v>
      </c>
      <c r="AF388" s="18"/>
      <c r="AG388" s="1"/>
    </row>
    <row r="389" spans="1:33" x14ac:dyDescent="0.25">
      <c r="A389" s="88">
        <v>10</v>
      </c>
      <c r="B389" s="1">
        <v>38</v>
      </c>
      <c r="C389" s="1">
        <v>141.32000000000002</v>
      </c>
      <c r="D389" s="1">
        <v>1</v>
      </c>
      <c r="E389" s="1">
        <v>0</v>
      </c>
      <c r="F389" s="1">
        <v>0</v>
      </c>
      <c r="G389" s="1" t="s">
        <v>90</v>
      </c>
      <c r="H389" s="1">
        <f t="shared" si="37"/>
        <v>0</v>
      </c>
      <c r="I389" s="1">
        <f t="shared" si="39"/>
        <v>0</v>
      </c>
      <c r="N389" s="1" t="s">
        <v>95</v>
      </c>
      <c r="O389" s="1">
        <v>1.17</v>
      </c>
      <c r="P389" s="1" t="s">
        <v>94</v>
      </c>
      <c r="Q389" s="1">
        <v>0</v>
      </c>
      <c r="R389" s="1" t="s">
        <v>94</v>
      </c>
      <c r="S389" s="1">
        <v>0</v>
      </c>
      <c r="T389" s="1" t="s">
        <v>94</v>
      </c>
      <c r="U389" s="1">
        <v>0</v>
      </c>
      <c r="V389" s="1">
        <v>0.84</v>
      </c>
      <c r="W389" s="1">
        <v>0</v>
      </c>
      <c r="X389" s="1">
        <v>0</v>
      </c>
      <c r="Y389" s="89">
        <v>0</v>
      </c>
      <c r="AF389" s="18"/>
      <c r="AG389" s="1"/>
    </row>
    <row r="390" spans="1:33" x14ac:dyDescent="0.25">
      <c r="A390" s="88">
        <v>10</v>
      </c>
      <c r="B390" s="1">
        <v>39</v>
      </c>
      <c r="C390" s="1">
        <v>142.68000000000004</v>
      </c>
      <c r="D390" s="1">
        <v>2</v>
      </c>
      <c r="E390" s="1">
        <v>0</v>
      </c>
      <c r="F390" s="1">
        <v>1</v>
      </c>
      <c r="G390" s="1" t="s">
        <v>90</v>
      </c>
      <c r="H390" s="1">
        <f t="shared" si="37"/>
        <v>0</v>
      </c>
      <c r="I390" s="1">
        <f t="shared" si="39"/>
        <v>0</v>
      </c>
      <c r="J390" s="1">
        <f>SUM(H352:H391)</f>
        <v>0</v>
      </c>
      <c r="K390" s="1">
        <f>_xlfn.STDEV.S(E352:E391)</f>
        <v>1.3194793067818993</v>
      </c>
      <c r="L390" s="1">
        <f>_xlfn.STDEV.S(F352:F391)</f>
        <v>0.58561823566955118</v>
      </c>
      <c r="N390" s="1" t="s">
        <v>96</v>
      </c>
      <c r="O390" s="1">
        <v>1.3</v>
      </c>
      <c r="P390" s="1" t="s">
        <v>96</v>
      </c>
      <c r="Q390" s="1">
        <v>0.81</v>
      </c>
      <c r="R390" s="1" t="s">
        <v>94</v>
      </c>
      <c r="S390" s="1">
        <v>0</v>
      </c>
      <c r="T390" s="1" t="s">
        <v>94</v>
      </c>
      <c r="U390" s="1">
        <v>0</v>
      </c>
      <c r="V390" s="1">
        <v>0</v>
      </c>
      <c r="W390" s="1">
        <v>0</v>
      </c>
      <c r="X390" s="1">
        <v>0</v>
      </c>
      <c r="Y390" s="89">
        <v>0</v>
      </c>
      <c r="AF390" s="18"/>
      <c r="AG390" s="1"/>
    </row>
    <row r="391" spans="1:33" s="125" customFormat="1" x14ac:dyDescent="0.25">
      <c r="A391" s="124">
        <v>10</v>
      </c>
      <c r="B391" s="125">
        <v>40</v>
      </c>
      <c r="C391" s="125">
        <v>147.30000000000004</v>
      </c>
      <c r="D391" s="125">
        <v>2</v>
      </c>
      <c r="E391" s="125">
        <v>0</v>
      </c>
      <c r="F391" s="125">
        <v>0</v>
      </c>
      <c r="G391" s="125" t="s">
        <v>90</v>
      </c>
      <c r="H391" s="125">
        <f t="shared" si="37"/>
        <v>0</v>
      </c>
      <c r="I391" s="125">
        <f t="shared" si="39"/>
        <v>0</v>
      </c>
      <c r="J391" s="125">
        <f>_xlfn.STDEV.S(I352:I391)</f>
        <v>0</v>
      </c>
      <c r="K391" s="125">
        <f>MAX(E352:E391)</f>
        <v>4</v>
      </c>
      <c r="L391" s="125">
        <f>MAX(F352:F392)</f>
        <v>2</v>
      </c>
      <c r="N391" s="125" t="s">
        <v>91</v>
      </c>
      <c r="O391" s="125">
        <v>0.77</v>
      </c>
      <c r="P391" s="125" t="s">
        <v>96</v>
      </c>
      <c r="Q391" s="125">
        <v>1.86</v>
      </c>
      <c r="R391" s="125" t="s">
        <v>94</v>
      </c>
      <c r="S391" s="125">
        <v>0</v>
      </c>
      <c r="T391" s="125" t="s">
        <v>94</v>
      </c>
      <c r="U391" s="125">
        <v>0</v>
      </c>
      <c r="V391" s="125">
        <v>0.87</v>
      </c>
      <c r="W391" s="125">
        <v>0</v>
      </c>
      <c r="X391" s="125">
        <v>0</v>
      </c>
      <c r="Y391" s="126">
        <v>0</v>
      </c>
      <c r="AF391" s="129"/>
    </row>
    <row r="392" spans="1:33" x14ac:dyDescent="0.25">
      <c r="A392" s="88">
        <v>11</v>
      </c>
      <c r="B392" s="1">
        <v>1</v>
      </c>
      <c r="C392" s="1">
        <v>0</v>
      </c>
      <c r="D392" s="1">
        <v>2</v>
      </c>
      <c r="E392" s="1">
        <v>0</v>
      </c>
      <c r="F392" s="1">
        <v>0</v>
      </c>
      <c r="G392" s="1" t="s">
        <v>90</v>
      </c>
      <c r="H392" s="1">
        <f t="shared" si="37"/>
        <v>0</v>
      </c>
      <c r="I392" s="1">
        <f t="shared" si="39"/>
        <v>0</v>
      </c>
      <c r="N392" s="1" t="s">
        <v>91</v>
      </c>
      <c r="O392" s="1">
        <v>0.74</v>
      </c>
      <c r="P392" s="1" t="s">
        <v>95</v>
      </c>
      <c r="Q392" s="1">
        <v>0.8</v>
      </c>
      <c r="R392" s="1" t="s">
        <v>94</v>
      </c>
      <c r="S392" s="1">
        <v>0</v>
      </c>
      <c r="T392" s="1" t="s">
        <v>94</v>
      </c>
      <c r="U392" s="1">
        <v>0</v>
      </c>
      <c r="V392" s="1">
        <v>0.99</v>
      </c>
      <c r="W392" s="1">
        <v>1.26</v>
      </c>
      <c r="X392" s="1">
        <v>0</v>
      </c>
      <c r="Y392" s="89">
        <v>0</v>
      </c>
      <c r="AF392" s="18"/>
      <c r="AG392" s="1"/>
    </row>
    <row r="393" spans="1:33" x14ac:dyDescent="0.25">
      <c r="A393" s="88">
        <v>11</v>
      </c>
      <c r="B393" s="1">
        <v>2</v>
      </c>
      <c r="C393" s="1">
        <v>3.31</v>
      </c>
      <c r="D393" s="1">
        <v>1</v>
      </c>
      <c r="E393" s="1">
        <v>0</v>
      </c>
      <c r="F393" s="1">
        <v>0</v>
      </c>
      <c r="G393" s="1" t="s">
        <v>90</v>
      </c>
      <c r="H393" s="1">
        <f t="shared" si="37"/>
        <v>0</v>
      </c>
      <c r="I393" s="1">
        <f t="shared" si="39"/>
        <v>0</v>
      </c>
      <c r="N393" s="1" t="s">
        <v>91</v>
      </c>
      <c r="O393" s="1">
        <v>0.91</v>
      </c>
      <c r="P393" s="1" t="s">
        <v>94</v>
      </c>
      <c r="Q393" s="1">
        <v>0</v>
      </c>
      <c r="R393" s="1" t="s">
        <v>94</v>
      </c>
      <c r="S393" s="1">
        <v>0</v>
      </c>
      <c r="T393" s="1" t="s">
        <v>94</v>
      </c>
      <c r="U393" s="1">
        <v>0</v>
      </c>
      <c r="V393" s="1">
        <v>1.32</v>
      </c>
      <c r="W393" s="1">
        <v>0</v>
      </c>
      <c r="X393" s="1">
        <v>0</v>
      </c>
      <c r="Y393" s="89">
        <v>0</v>
      </c>
      <c r="AF393" s="18"/>
      <c r="AG393" s="1"/>
    </row>
    <row r="394" spans="1:33" x14ac:dyDescent="0.25">
      <c r="A394" s="88">
        <v>11</v>
      </c>
      <c r="B394" s="1">
        <v>3</v>
      </c>
      <c r="C394" s="1">
        <v>23.09</v>
      </c>
      <c r="D394" s="1">
        <v>1</v>
      </c>
      <c r="E394" s="1">
        <v>0</v>
      </c>
      <c r="F394" s="1">
        <v>0</v>
      </c>
      <c r="G394" s="1" t="s">
        <v>90</v>
      </c>
      <c r="H394" s="1">
        <f t="shared" si="37"/>
        <v>0</v>
      </c>
      <c r="I394" s="1">
        <f t="shared" si="39"/>
        <v>0</v>
      </c>
      <c r="N394" s="1" t="s">
        <v>92</v>
      </c>
      <c r="O394" s="1">
        <v>0.92</v>
      </c>
      <c r="P394" s="1" t="s">
        <v>94</v>
      </c>
      <c r="Q394" s="1">
        <v>0</v>
      </c>
      <c r="R394" s="1" t="s">
        <v>94</v>
      </c>
      <c r="S394" s="1">
        <v>0</v>
      </c>
      <c r="T394" s="1" t="s">
        <v>94</v>
      </c>
      <c r="U394" s="1">
        <v>0</v>
      </c>
      <c r="V394" s="1">
        <v>0</v>
      </c>
      <c r="W394" s="1">
        <v>0</v>
      </c>
      <c r="X394" s="1">
        <v>0</v>
      </c>
      <c r="Y394" s="89">
        <v>0</v>
      </c>
      <c r="AF394" s="18"/>
      <c r="AG394" s="1"/>
    </row>
    <row r="395" spans="1:33" x14ac:dyDescent="0.25">
      <c r="A395" s="88">
        <v>11</v>
      </c>
      <c r="B395" s="1">
        <v>4</v>
      </c>
      <c r="C395" s="1">
        <v>23.169999999999998</v>
      </c>
      <c r="D395" s="1">
        <v>3</v>
      </c>
      <c r="E395" s="1">
        <v>1</v>
      </c>
      <c r="F395" s="1">
        <v>0</v>
      </c>
      <c r="G395" s="1" t="s">
        <v>90</v>
      </c>
      <c r="H395" s="1">
        <f t="shared" ref="H395:H458" si="40">IF(G395="NO", 0, 1)</f>
        <v>0</v>
      </c>
      <c r="I395" s="1">
        <f t="shared" si="39"/>
        <v>0</v>
      </c>
      <c r="N395" s="1" t="s">
        <v>91</v>
      </c>
      <c r="O395" s="1">
        <v>0.79</v>
      </c>
      <c r="P395" s="1" t="s">
        <v>91</v>
      </c>
      <c r="Q395" s="1">
        <v>0.61</v>
      </c>
      <c r="R395" s="1" t="s">
        <v>95</v>
      </c>
      <c r="S395" s="1">
        <v>2.2000000000000002</v>
      </c>
      <c r="T395" s="1" t="s">
        <v>94</v>
      </c>
      <c r="U395" s="1">
        <v>0</v>
      </c>
      <c r="V395" s="1">
        <v>0.91</v>
      </c>
      <c r="W395" s="1">
        <v>0.88</v>
      </c>
      <c r="X395" s="1">
        <v>0.85</v>
      </c>
      <c r="Y395" s="89">
        <v>0</v>
      </c>
      <c r="AF395" s="18"/>
      <c r="AG395" s="1"/>
    </row>
    <row r="396" spans="1:33" x14ac:dyDescent="0.25">
      <c r="A396" s="88">
        <v>11</v>
      </c>
      <c r="B396" s="1">
        <v>5</v>
      </c>
      <c r="C396" s="1">
        <v>24.24</v>
      </c>
      <c r="D396" s="1">
        <v>2</v>
      </c>
      <c r="E396" s="1">
        <v>3</v>
      </c>
      <c r="F396" s="1">
        <v>0</v>
      </c>
      <c r="G396" s="1" t="s">
        <v>90</v>
      </c>
      <c r="H396" s="1">
        <f t="shared" si="40"/>
        <v>0</v>
      </c>
      <c r="I396" s="1">
        <f t="shared" si="39"/>
        <v>0</v>
      </c>
      <c r="N396" s="1" t="s">
        <v>92</v>
      </c>
      <c r="O396" s="1">
        <v>0.65</v>
      </c>
      <c r="P396" s="1" t="s">
        <v>96</v>
      </c>
      <c r="Q396" s="1">
        <v>2.09</v>
      </c>
      <c r="R396" s="1" t="s">
        <v>94</v>
      </c>
      <c r="S396" s="1">
        <v>0</v>
      </c>
      <c r="T396" s="1" t="s">
        <v>94</v>
      </c>
      <c r="U396" s="1">
        <v>0</v>
      </c>
      <c r="V396" s="1">
        <v>0</v>
      </c>
      <c r="W396" s="1">
        <v>0</v>
      </c>
      <c r="X396" s="1">
        <v>0</v>
      </c>
      <c r="Y396" s="89">
        <v>0</v>
      </c>
      <c r="AF396" s="18"/>
      <c r="AG396" s="1"/>
    </row>
    <row r="397" spans="1:33" x14ac:dyDescent="0.25">
      <c r="A397" s="88">
        <v>11</v>
      </c>
      <c r="B397" s="1">
        <v>6</v>
      </c>
      <c r="C397" s="1">
        <v>25.24</v>
      </c>
      <c r="D397" s="1">
        <v>2</v>
      </c>
      <c r="E397" s="1">
        <v>4</v>
      </c>
      <c r="F397" s="1">
        <v>1</v>
      </c>
      <c r="G397" s="1" t="s">
        <v>90</v>
      </c>
      <c r="H397" s="1">
        <f t="shared" si="40"/>
        <v>0</v>
      </c>
      <c r="I397" s="1">
        <f t="shared" si="39"/>
        <v>0</v>
      </c>
      <c r="N397" s="1" t="s">
        <v>91</v>
      </c>
      <c r="O397" s="1">
        <v>0.97</v>
      </c>
      <c r="P397" s="1" t="s">
        <v>95</v>
      </c>
      <c r="Q397" s="1">
        <v>1.1100000000000001</v>
      </c>
      <c r="R397" s="1" t="s">
        <v>94</v>
      </c>
      <c r="S397" s="1">
        <v>0</v>
      </c>
      <c r="T397" s="1" t="s">
        <v>94</v>
      </c>
      <c r="U397" s="1">
        <v>0</v>
      </c>
      <c r="V397" s="1">
        <v>1.0900000000000001</v>
      </c>
      <c r="W397" s="1">
        <v>1.39</v>
      </c>
      <c r="X397" s="1">
        <v>0</v>
      </c>
      <c r="Y397" s="89">
        <v>0</v>
      </c>
      <c r="AF397" s="18"/>
      <c r="AG397" s="1"/>
    </row>
    <row r="398" spans="1:33" x14ac:dyDescent="0.25">
      <c r="A398" s="88">
        <v>11</v>
      </c>
      <c r="B398" s="1">
        <v>7</v>
      </c>
      <c r="C398" s="1">
        <v>38.56</v>
      </c>
      <c r="D398" s="1">
        <v>1</v>
      </c>
      <c r="E398" s="1">
        <v>0</v>
      </c>
      <c r="F398" s="1">
        <v>0</v>
      </c>
      <c r="G398" s="1" t="s">
        <v>90</v>
      </c>
      <c r="H398" s="1">
        <f t="shared" si="40"/>
        <v>0</v>
      </c>
      <c r="I398" s="1">
        <f t="shared" si="39"/>
        <v>0</v>
      </c>
      <c r="N398" s="1" t="s">
        <v>96</v>
      </c>
      <c r="O398" s="1">
        <v>2.41</v>
      </c>
      <c r="P398" s="1" t="s">
        <v>94</v>
      </c>
      <c r="Q398" s="1">
        <v>0</v>
      </c>
      <c r="R398" s="1" t="s">
        <v>94</v>
      </c>
      <c r="S398" s="1">
        <v>0</v>
      </c>
      <c r="T398" s="1" t="s">
        <v>94</v>
      </c>
      <c r="U398" s="1">
        <v>0</v>
      </c>
      <c r="V398" s="1">
        <v>0</v>
      </c>
      <c r="W398" s="1">
        <v>0</v>
      </c>
      <c r="X398" s="1">
        <v>0</v>
      </c>
      <c r="Y398" s="89">
        <v>0</v>
      </c>
      <c r="AF398" s="18"/>
      <c r="AG398" s="1"/>
    </row>
    <row r="399" spans="1:33" x14ac:dyDescent="0.25">
      <c r="A399" s="88">
        <v>11</v>
      </c>
      <c r="B399" s="1">
        <v>8</v>
      </c>
      <c r="C399" s="1">
        <v>39.660000000000004</v>
      </c>
      <c r="D399" s="1">
        <v>1</v>
      </c>
      <c r="E399" s="1">
        <v>1</v>
      </c>
      <c r="F399" s="1">
        <v>0</v>
      </c>
      <c r="G399" s="1" t="s">
        <v>90</v>
      </c>
      <c r="H399" s="1">
        <f t="shared" si="40"/>
        <v>0</v>
      </c>
      <c r="I399" s="1">
        <f t="shared" si="39"/>
        <v>0</v>
      </c>
      <c r="N399" s="1" t="s">
        <v>93</v>
      </c>
      <c r="O399" s="1">
        <v>1.03</v>
      </c>
      <c r="P399" s="1" t="s">
        <v>94</v>
      </c>
      <c r="Q399" s="1">
        <v>0</v>
      </c>
      <c r="R399" s="1" t="s">
        <v>94</v>
      </c>
      <c r="S399" s="1">
        <v>0</v>
      </c>
      <c r="T399" s="1" t="s">
        <v>94</v>
      </c>
      <c r="U399" s="1">
        <v>0</v>
      </c>
      <c r="V399" s="1">
        <v>0</v>
      </c>
      <c r="W399" s="1">
        <v>0</v>
      </c>
      <c r="X399" s="1">
        <v>0</v>
      </c>
      <c r="Y399" s="89">
        <v>0</v>
      </c>
      <c r="AF399" s="18"/>
      <c r="AG399" s="1"/>
    </row>
    <row r="400" spans="1:33" x14ac:dyDescent="0.25">
      <c r="A400" s="88">
        <v>11</v>
      </c>
      <c r="B400" s="1">
        <v>9</v>
      </c>
      <c r="C400" s="1">
        <v>40.660000000000004</v>
      </c>
      <c r="D400" s="1">
        <v>1</v>
      </c>
      <c r="E400" s="1">
        <v>2</v>
      </c>
      <c r="F400" s="1">
        <v>0</v>
      </c>
      <c r="G400" s="1" t="s">
        <v>90</v>
      </c>
      <c r="H400" s="1">
        <f t="shared" si="40"/>
        <v>0</v>
      </c>
      <c r="I400" s="1">
        <f t="shared" si="39"/>
        <v>0</v>
      </c>
      <c r="N400" s="1" t="s">
        <v>95</v>
      </c>
      <c r="O400" s="1">
        <v>0.84</v>
      </c>
      <c r="P400" s="1" t="s">
        <v>94</v>
      </c>
      <c r="Q400" s="1">
        <v>0</v>
      </c>
      <c r="R400" s="1" t="s">
        <v>94</v>
      </c>
      <c r="S400" s="1">
        <v>0</v>
      </c>
      <c r="T400" s="1" t="s">
        <v>94</v>
      </c>
      <c r="U400" s="1">
        <v>0</v>
      </c>
      <c r="V400" s="1">
        <v>1.1000000000000001</v>
      </c>
      <c r="W400" s="1">
        <v>0</v>
      </c>
      <c r="X400" s="1">
        <v>0</v>
      </c>
      <c r="Y400" s="89">
        <v>0</v>
      </c>
      <c r="AF400" s="18"/>
      <c r="AG400" s="1"/>
    </row>
    <row r="401" spans="1:33" x14ac:dyDescent="0.25">
      <c r="A401" s="88">
        <v>11</v>
      </c>
      <c r="B401" s="1">
        <v>10</v>
      </c>
      <c r="C401" s="1">
        <v>41.64</v>
      </c>
      <c r="D401" s="1">
        <v>2</v>
      </c>
      <c r="E401" s="1">
        <v>2</v>
      </c>
      <c r="F401" s="1">
        <v>0</v>
      </c>
      <c r="G401" s="1" t="s">
        <v>90</v>
      </c>
      <c r="H401" s="1">
        <f t="shared" si="40"/>
        <v>0</v>
      </c>
      <c r="I401" s="1">
        <f t="shared" si="39"/>
        <v>0</v>
      </c>
      <c r="N401" s="1" t="s">
        <v>91</v>
      </c>
      <c r="O401" s="1">
        <v>1</v>
      </c>
      <c r="P401" s="1" t="s">
        <v>92</v>
      </c>
      <c r="Q401" s="1">
        <v>0.64</v>
      </c>
      <c r="R401" s="1" t="s">
        <v>94</v>
      </c>
      <c r="S401" s="1">
        <v>0</v>
      </c>
      <c r="T401" s="1" t="s">
        <v>94</v>
      </c>
      <c r="U401" s="1">
        <v>0</v>
      </c>
      <c r="V401" s="1">
        <v>1.37</v>
      </c>
      <c r="W401" s="1">
        <v>0</v>
      </c>
      <c r="X401" s="1">
        <v>0</v>
      </c>
      <c r="Y401" s="89">
        <v>0</v>
      </c>
      <c r="AF401" s="18"/>
      <c r="AG401" s="1"/>
    </row>
    <row r="402" spans="1:33" x14ac:dyDescent="0.25">
      <c r="A402" s="88">
        <v>11</v>
      </c>
      <c r="B402" s="1">
        <v>11</v>
      </c>
      <c r="C402" s="1">
        <v>45.08</v>
      </c>
      <c r="D402" s="1">
        <v>1</v>
      </c>
      <c r="E402" s="1">
        <v>0</v>
      </c>
      <c r="F402" s="1">
        <v>1</v>
      </c>
      <c r="G402" s="1" t="s">
        <v>90</v>
      </c>
      <c r="H402" s="1">
        <f t="shared" si="40"/>
        <v>0</v>
      </c>
      <c r="I402" s="1">
        <f t="shared" si="39"/>
        <v>0</v>
      </c>
      <c r="N402" s="1" t="s">
        <v>95</v>
      </c>
      <c r="O402" s="1">
        <v>1.1399999999999999</v>
      </c>
      <c r="P402" s="1" t="s">
        <v>94</v>
      </c>
      <c r="Q402" s="1">
        <v>0</v>
      </c>
      <c r="R402" s="1" t="s">
        <v>94</v>
      </c>
      <c r="S402" s="1">
        <v>0</v>
      </c>
      <c r="T402" s="1" t="s">
        <v>94</v>
      </c>
      <c r="U402" s="1">
        <v>0</v>
      </c>
      <c r="V402" s="1">
        <v>0.96</v>
      </c>
      <c r="W402" s="1">
        <v>0</v>
      </c>
      <c r="X402" s="1">
        <v>0</v>
      </c>
      <c r="Y402" s="89">
        <v>0</v>
      </c>
      <c r="AF402" s="18"/>
      <c r="AG402" s="1"/>
    </row>
    <row r="403" spans="1:33" x14ac:dyDescent="0.25">
      <c r="A403" s="88">
        <v>11</v>
      </c>
      <c r="B403" s="1">
        <v>12</v>
      </c>
      <c r="C403" s="1">
        <v>47.64</v>
      </c>
      <c r="D403" s="1">
        <v>2</v>
      </c>
      <c r="E403" s="1">
        <v>0</v>
      </c>
      <c r="F403" s="1">
        <v>0</v>
      </c>
      <c r="G403" s="1" t="s">
        <v>90</v>
      </c>
      <c r="H403" s="1">
        <f t="shared" si="40"/>
        <v>0</v>
      </c>
      <c r="I403" s="1">
        <f t="shared" si="39"/>
        <v>0</v>
      </c>
      <c r="N403" s="1" t="s">
        <v>91</v>
      </c>
      <c r="O403" s="1">
        <v>0.93</v>
      </c>
      <c r="P403" s="1" t="s">
        <v>91</v>
      </c>
      <c r="Q403" s="1">
        <v>0.67</v>
      </c>
      <c r="R403" s="1" t="s">
        <v>94</v>
      </c>
      <c r="S403" s="1">
        <v>0</v>
      </c>
      <c r="T403" s="1" t="s">
        <v>94</v>
      </c>
      <c r="U403" s="1">
        <v>0</v>
      </c>
      <c r="V403" s="1">
        <v>0.93</v>
      </c>
      <c r="W403" s="1">
        <v>1.4</v>
      </c>
      <c r="X403" s="1">
        <v>0</v>
      </c>
      <c r="Y403" s="89">
        <v>0</v>
      </c>
      <c r="AF403" s="18"/>
      <c r="AG403" s="1"/>
    </row>
    <row r="404" spans="1:33" x14ac:dyDescent="0.25">
      <c r="A404" s="88">
        <v>11</v>
      </c>
      <c r="B404" s="1">
        <v>13</v>
      </c>
      <c r="C404" s="1">
        <v>52.41</v>
      </c>
      <c r="D404" s="1">
        <v>2</v>
      </c>
      <c r="E404" s="1">
        <v>0</v>
      </c>
      <c r="F404" s="1">
        <v>0</v>
      </c>
      <c r="G404" s="1" t="s">
        <v>90</v>
      </c>
      <c r="H404" s="1">
        <f t="shared" si="40"/>
        <v>0</v>
      </c>
      <c r="I404" s="1">
        <f t="shared" ref="I404:I435" si="41">H404</f>
        <v>0</v>
      </c>
      <c r="N404" s="1" t="s">
        <v>92</v>
      </c>
      <c r="O404" s="1">
        <v>0.51</v>
      </c>
      <c r="P404" s="1" t="s">
        <v>95</v>
      </c>
      <c r="Q404" s="1">
        <v>0.89</v>
      </c>
      <c r="R404" s="1" t="s">
        <v>94</v>
      </c>
      <c r="S404" s="1">
        <v>0</v>
      </c>
      <c r="T404" s="1" t="s">
        <v>94</v>
      </c>
      <c r="U404" s="1">
        <v>0</v>
      </c>
      <c r="V404" s="1">
        <v>0</v>
      </c>
      <c r="W404" s="1">
        <v>1.26</v>
      </c>
      <c r="X404" s="1">
        <v>0</v>
      </c>
      <c r="Y404" s="89">
        <v>0</v>
      </c>
      <c r="AF404" s="18"/>
      <c r="AG404" s="1"/>
    </row>
    <row r="405" spans="1:33" x14ac:dyDescent="0.25">
      <c r="A405" s="88">
        <v>11</v>
      </c>
      <c r="B405" s="1">
        <v>14</v>
      </c>
      <c r="C405" s="1">
        <v>58.89</v>
      </c>
      <c r="D405" s="1">
        <v>1</v>
      </c>
      <c r="E405" s="1">
        <v>0</v>
      </c>
      <c r="F405" s="1">
        <v>0</v>
      </c>
      <c r="G405" s="1" t="s">
        <v>90</v>
      </c>
      <c r="H405" s="1">
        <f t="shared" si="40"/>
        <v>0</v>
      </c>
      <c r="I405" s="1">
        <f t="shared" si="41"/>
        <v>0</v>
      </c>
      <c r="N405" s="1" t="s">
        <v>95</v>
      </c>
      <c r="O405" s="1">
        <v>1.76</v>
      </c>
      <c r="P405" s="1" t="s">
        <v>94</v>
      </c>
      <c r="Q405" s="1">
        <v>0</v>
      </c>
      <c r="R405" s="1" t="s">
        <v>94</v>
      </c>
      <c r="S405" s="1">
        <v>0</v>
      </c>
      <c r="T405" s="1" t="s">
        <v>94</v>
      </c>
      <c r="U405" s="1">
        <v>0</v>
      </c>
      <c r="V405" s="1">
        <v>1.07</v>
      </c>
      <c r="W405" s="1">
        <v>0</v>
      </c>
      <c r="X405" s="1">
        <v>0</v>
      </c>
      <c r="Y405" s="89">
        <v>0</v>
      </c>
      <c r="AF405" s="18"/>
      <c r="AG405" s="1"/>
    </row>
    <row r="406" spans="1:33" x14ac:dyDescent="0.25">
      <c r="A406" s="88">
        <v>11</v>
      </c>
      <c r="B406" s="1">
        <v>15</v>
      </c>
      <c r="C406" s="1">
        <v>61.25</v>
      </c>
      <c r="D406" s="1">
        <v>2</v>
      </c>
      <c r="E406" s="1">
        <v>0</v>
      </c>
      <c r="F406" s="1">
        <v>1</v>
      </c>
      <c r="G406" s="1" t="s">
        <v>90</v>
      </c>
      <c r="H406" s="1">
        <f t="shared" si="40"/>
        <v>0</v>
      </c>
      <c r="I406" s="1">
        <f t="shared" si="41"/>
        <v>0</v>
      </c>
      <c r="N406" s="1" t="s">
        <v>91</v>
      </c>
      <c r="O406" s="1">
        <v>0.81</v>
      </c>
      <c r="P406" s="1" t="s">
        <v>92</v>
      </c>
      <c r="Q406" s="1">
        <v>0.67</v>
      </c>
      <c r="R406" s="1" t="s">
        <v>94</v>
      </c>
      <c r="S406" s="1">
        <v>0</v>
      </c>
      <c r="T406" s="1" t="s">
        <v>94</v>
      </c>
      <c r="U406" s="1">
        <v>0</v>
      </c>
      <c r="V406" s="1">
        <v>1.43</v>
      </c>
      <c r="W406" s="1">
        <v>0</v>
      </c>
      <c r="X406" s="1">
        <v>0</v>
      </c>
      <c r="Y406" s="89">
        <v>0</v>
      </c>
      <c r="AF406" s="18"/>
      <c r="AG406" s="1"/>
    </row>
    <row r="407" spans="1:33" x14ac:dyDescent="0.25">
      <c r="A407" s="88">
        <v>11</v>
      </c>
      <c r="B407" s="1">
        <v>16</v>
      </c>
      <c r="C407" s="1">
        <v>66.61</v>
      </c>
      <c r="D407" s="1">
        <v>2</v>
      </c>
      <c r="E407" s="1">
        <v>0</v>
      </c>
      <c r="F407" s="1">
        <v>0</v>
      </c>
      <c r="G407" s="1" t="s">
        <v>90</v>
      </c>
      <c r="H407" s="1">
        <f t="shared" si="40"/>
        <v>0</v>
      </c>
      <c r="I407" s="1">
        <f t="shared" si="41"/>
        <v>0</v>
      </c>
      <c r="N407" s="1" t="s">
        <v>96</v>
      </c>
      <c r="O407" s="1">
        <v>1.98</v>
      </c>
      <c r="P407" s="1" t="s">
        <v>95</v>
      </c>
      <c r="Q407" s="1">
        <v>0.77</v>
      </c>
      <c r="R407" s="1" t="s">
        <v>94</v>
      </c>
      <c r="S407" s="1">
        <v>0</v>
      </c>
      <c r="T407" s="1" t="s">
        <v>94</v>
      </c>
      <c r="U407" s="1">
        <v>0</v>
      </c>
      <c r="V407" s="1">
        <v>0</v>
      </c>
      <c r="W407" s="1">
        <v>1.29</v>
      </c>
      <c r="X407" s="1">
        <v>0</v>
      </c>
      <c r="Y407" s="89">
        <v>0</v>
      </c>
      <c r="AF407" s="18"/>
      <c r="AG407" s="1"/>
    </row>
    <row r="408" spans="1:33" x14ac:dyDescent="0.25">
      <c r="A408" s="88">
        <v>11</v>
      </c>
      <c r="B408" s="1">
        <v>17</v>
      </c>
      <c r="C408" s="1">
        <v>71.67</v>
      </c>
      <c r="D408" s="1">
        <v>2</v>
      </c>
      <c r="E408" s="1">
        <v>0</v>
      </c>
      <c r="F408" s="1">
        <v>0</v>
      </c>
      <c r="G408" s="1" t="s">
        <v>90</v>
      </c>
      <c r="H408" s="1">
        <f t="shared" si="40"/>
        <v>0</v>
      </c>
      <c r="I408" s="1">
        <f t="shared" si="41"/>
        <v>0</v>
      </c>
      <c r="N408" s="1" t="s">
        <v>91</v>
      </c>
      <c r="O408" s="1">
        <v>0.88</v>
      </c>
      <c r="P408" s="1" t="s">
        <v>91</v>
      </c>
      <c r="Q408" s="1">
        <v>0.85</v>
      </c>
      <c r="R408" s="1" t="s">
        <v>94</v>
      </c>
      <c r="S408" s="1">
        <v>0</v>
      </c>
      <c r="T408" s="1" t="s">
        <v>94</v>
      </c>
      <c r="U408" s="1">
        <v>0</v>
      </c>
      <c r="V408" s="1">
        <v>0.86</v>
      </c>
      <c r="W408" s="1">
        <v>1.03</v>
      </c>
      <c r="X408" s="1">
        <v>0</v>
      </c>
      <c r="Y408" s="89">
        <v>0</v>
      </c>
      <c r="AF408" s="18"/>
      <c r="AG408" s="1"/>
    </row>
    <row r="409" spans="1:33" x14ac:dyDescent="0.25">
      <c r="A409" s="88">
        <v>11</v>
      </c>
      <c r="B409" s="1">
        <v>18</v>
      </c>
      <c r="C409" s="1">
        <v>73.73</v>
      </c>
      <c r="D409" s="1">
        <v>1</v>
      </c>
      <c r="E409" s="1">
        <v>0</v>
      </c>
      <c r="F409" s="1">
        <v>1</v>
      </c>
      <c r="G409" s="1" t="s">
        <v>90</v>
      </c>
      <c r="H409" s="1">
        <f t="shared" si="40"/>
        <v>0</v>
      </c>
      <c r="I409" s="1">
        <f t="shared" si="41"/>
        <v>0</v>
      </c>
      <c r="N409" s="1" t="s">
        <v>91</v>
      </c>
      <c r="O409" s="1">
        <v>0.62</v>
      </c>
      <c r="P409" s="1" t="s">
        <v>94</v>
      </c>
      <c r="Q409" s="1">
        <v>0</v>
      </c>
      <c r="R409" s="1" t="s">
        <v>94</v>
      </c>
      <c r="S409" s="1">
        <v>0</v>
      </c>
      <c r="T409" s="1" t="s">
        <v>94</v>
      </c>
      <c r="U409" s="1">
        <v>0</v>
      </c>
      <c r="V409" s="1">
        <v>0.83</v>
      </c>
      <c r="W409" s="1">
        <v>0</v>
      </c>
      <c r="X409" s="1">
        <v>0</v>
      </c>
      <c r="Y409" s="89">
        <v>0</v>
      </c>
      <c r="AF409" s="18"/>
      <c r="AG409" s="1"/>
    </row>
    <row r="410" spans="1:33" x14ac:dyDescent="0.25">
      <c r="A410" s="88">
        <v>11</v>
      </c>
      <c r="B410" s="1">
        <v>19</v>
      </c>
      <c r="C410" s="1">
        <v>81.42</v>
      </c>
      <c r="D410" s="1">
        <v>1</v>
      </c>
      <c r="E410" s="1">
        <v>0</v>
      </c>
      <c r="F410" s="1">
        <v>0</v>
      </c>
      <c r="G410" s="1" t="s">
        <v>90</v>
      </c>
      <c r="H410" s="1">
        <f t="shared" si="40"/>
        <v>0</v>
      </c>
      <c r="I410" s="1">
        <f t="shared" si="41"/>
        <v>0</v>
      </c>
      <c r="N410" s="1" t="s">
        <v>91</v>
      </c>
      <c r="O410" s="1">
        <v>0.76</v>
      </c>
      <c r="P410" s="1" t="s">
        <v>94</v>
      </c>
      <c r="Q410" s="1">
        <v>0</v>
      </c>
      <c r="R410" s="1" t="s">
        <v>94</v>
      </c>
      <c r="S410" s="1">
        <v>0</v>
      </c>
      <c r="T410" s="1" t="s">
        <v>94</v>
      </c>
      <c r="U410" s="1">
        <v>0</v>
      </c>
      <c r="V410" s="1">
        <v>0.85</v>
      </c>
      <c r="W410" s="1">
        <v>0</v>
      </c>
      <c r="X410" s="1">
        <v>0</v>
      </c>
      <c r="Y410" s="89">
        <v>0</v>
      </c>
      <c r="AF410" s="18"/>
      <c r="AG410" s="1"/>
    </row>
    <row r="411" spans="1:33" x14ac:dyDescent="0.25">
      <c r="A411" s="88">
        <v>11</v>
      </c>
      <c r="B411" s="1">
        <v>20</v>
      </c>
      <c r="C411" s="1">
        <v>81.92</v>
      </c>
      <c r="D411" s="1">
        <v>3</v>
      </c>
      <c r="E411" s="1">
        <v>1</v>
      </c>
      <c r="F411" s="1">
        <v>0</v>
      </c>
      <c r="G411" s="1" t="s">
        <v>90</v>
      </c>
      <c r="H411" s="1">
        <f t="shared" si="40"/>
        <v>0</v>
      </c>
      <c r="I411" s="1">
        <f t="shared" si="41"/>
        <v>0</v>
      </c>
      <c r="N411" s="1" t="s">
        <v>95</v>
      </c>
      <c r="O411" s="1">
        <v>1.1000000000000001</v>
      </c>
      <c r="P411" s="1" t="s">
        <v>91</v>
      </c>
      <c r="Q411" s="1">
        <v>0.75</v>
      </c>
      <c r="R411" s="1" t="s">
        <v>91</v>
      </c>
      <c r="S411" s="1">
        <v>0.91</v>
      </c>
      <c r="T411" s="1" t="s">
        <v>94</v>
      </c>
      <c r="U411" s="1">
        <v>0</v>
      </c>
      <c r="V411" s="1">
        <v>1.06</v>
      </c>
      <c r="W411" s="1">
        <v>0.77</v>
      </c>
      <c r="X411" s="1">
        <v>1.1000000000000001</v>
      </c>
      <c r="Y411" s="89">
        <v>0</v>
      </c>
      <c r="AF411" s="18"/>
      <c r="AG411" s="1"/>
    </row>
    <row r="412" spans="1:33" x14ac:dyDescent="0.25">
      <c r="A412" s="88">
        <v>11</v>
      </c>
      <c r="B412" s="1">
        <v>21</v>
      </c>
      <c r="C412" s="1">
        <v>84.68</v>
      </c>
      <c r="D412" s="1">
        <v>3</v>
      </c>
      <c r="E412" s="1">
        <v>1</v>
      </c>
      <c r="F412" s="1">
        <v>1</v>
      </c>
      <c r="G412" s="1" t="s">
        <v>90</v>
      </c>
      <c r="H412" s="1">
        <f t="shared" si="40"/>
        <v>0</v>
      </c>
      <c r="I412" s="1">
        <f t="shared" si="41"/>
        <v>0</v>
      </c>
      <c r="N412" s="1" t="s">
        <v>95</v>
      </c>
      <c r="O412" s="1">
        <v>1.7</v>
      </c>
      <c r="P412" s="1" t="s">
        <v>92</v>
      </c>
      <c r="Q412" s="1">
        <v>0.67</v>
      </c>
      <c r="R412" s="1" t="s">
        <v>92</v>
      </c>
      <c r="S412" s="1">
        <v>0.59</v>
      </c>
      <c r="T412" s="1" t="s">
        <v>94</v>
      </c>
      <c r="U412" s="1">
        <v>0</v>
      </c>
      <c r="V412" s="1">
        <v>1.19</v>
      </c>
      <c r="W412" s="1">
        <v>0</v>
      </c>
      <c r="X412" s="1">
        <v>0</v>
      </c>
      <c r="Y412" s="89">
        <v>0</v>
      </c>
      <c r="AF412" s="18"/>
      <c r="AG412" s="1"/>
    </row>
    <row r="413" spans="1:33" x14ac:dyDescent="0.25">
      <c r="A413" s="88">
        <v>11</v>
      </c>
      <c r="B413" s="1">
        <v>22</v>
      </c>
      <c r="C413" s="1">
        <v>85</v>
      </c>
      <c r="D413" s="1">
        <v>2</v>
      </c>
      <c r="E413" s="1">
        <v>3</v>
      </c>
      <c r="F413" s="1">
        <v>2</v>
      </c>
      <c r="G413" s="1" t="s">
        <v>90</v>
      </c>
      <c r="H413" s="1">
        <f t="shared" si="40"/>
        <v>0</v>
      </c>
      <c r="I413" s="1">
        <f t="shared" si="41"/>
        <v>0</v>
      </c>
      <c r="N413" s="1" t="s">
        <v>96</v>
      </c>
      <c r="O413" s="1">
        <v>1.82</v>
      </c>
      <c r="P413" s="1" t="s">
        <v>96</v>
      </c>
      <c r="Q413" s="1">
        <v>2.37</v>
      </c>
      <c r="R413" s="1" t="s">
        <v>94</v>
      </c>
      <c r="S413" s="1">
        <v>0</v>
      </c>
      <c r="T413" s="1" t="s">
        <v>94</v>
      </c>
      <c r="U413" s="1">
        <v>0</v>
      </c>
      <c r="V413" s="1">
        <v>0</v>
      </c>
      <c r="W413" s="1">
        <v>0</v>
      </c>
      <c r="X413" s="1">
        <v>0</v>
      </c>
      <c r="Y413" s="89">
        <v>0</v>
      </c>
      <c r="AF413" s="18"/>
      <c r="AG413" s="1"/>
    </row>
    <row r="414" spans="1:33" x14ac:dyDescent="0.25">
      <c r="A414" s="88">
        <v>11</v>
      </c>
      <c r="B414" s="1">
        <v>23</v>
      </c>
      <c r="C414" s="1">
        <v>90.42</v>
      </c>
      <c r="D414" s="1">
        <v>2</v>
      </c>
      <c r="E414" s="1">
        <v>1</v>
      </c>
      <c r="F414" s="1">
        <v>0</v>
      </c>
      <c r="G414" s="1" t="s">
        <v>90</v>
      </c>
      <c r="H414" s="1">
        <f t="shared" si="40"/>
        <v>0</v>
      </c>
      <c r="I414" s="1">
        <f t="shared" si="41"/>
        <v>0</v>
      </c>
      <c r="N414" s="1" t="s">
        <v>91</v>
      </c>
      <c r="O414" s="1">
        <v>0.98</v>
      </c>
      <c r="P414" s="1" t="s">
        <v>92</v>
      </c>
      <c r="Q414" s="1">
        <v>0.71</v>
      </c>
      <c r="R414" s="1" t="s">
        <v>94</v>
      </c>
      <c r="S414" s="1">
        <v>0</v>
      </c>
      <c r="T414" s="1" t="s">
        <v>94</v>
      </c>
      <c r="U414" s="1">
        <v>0</v>
      </c>
      <c r="V414" s="1">
        <v>1.43</v>
      </c>
      <c r="W414" s="1">
        <v>0</v>
      </c>
      <c r="X414" s="1">
        <v>0</v>
      </c>
      <c r="Y414" s="89">
        <v>0</v>
      </c>
      <c r="AF414" s="18"/>
      <c r="AG414" s="1"/>
    </row>
    <row r="415" spans="1:33" x14ac:dyDescent="0.25">
      <c r="A415" s="88">
        <v>11</v>
      </c>
      <c r="B415" s="1">
        <v>24</v>
      </c>
      <c r="C415" s="1">
        <v>92.93</v>
      </c>
      <c r="D415" s="1">
        <v>4</v>
      </c>
      <c r="E415" s="1">
        <v>2</v>
      </c>
      <c r="F415" s="1">
        <v>0</v>
      </c>
      <c r="G415" s="1" t="s">
        <v>90</v>
      </c>
      <c r="H415" s="1">
        <f t="shared" si="40"/>
        <v>0</v>
      </c>
      <c r="I415" s="1">
        <f t="shared" si="41"/>
        <v>0</v>
      </c>
      <c r="N415" s="1" t="s">
        <v>91</v>
      </c>
      <c r="O415" s="1">
        <v>0.92</v>
      </c>
      <c r="P415" s="1" t="s">
        <v>96</v>
      </c>
      <c r="Q415" s="1">
        <v>0.79</v>
      </c>
      <c r="R415" s="1" t="s">
        <v>91</v>
      </c>
      <c r="S415" s="1">
        <v>0.74</v>
      </c>
      <c r="T415" s="1" t="s">
        <v>95</v>
      </c>
      <c r="U415" s="1">
        <v>1.73</v>
      </c>
      <c r="V415" s="1">
        <v>1.5</v>
      </c>
      <c r="W415" s="1">
        <v>0</v>
      </c>
      <c r="X415" s="1">
        <v>0.77</v>
      </c>
      <c r="Y415" s="89">
        <v>1.22</v>
      </c>
      <c r="AF415" s="18"/>
      <c r="AG415" s="1"/>
    </row>
    <row r="416" spans="1:33" x14ac:dyDescent="0.25">
      <c r="A416" s="88">
        <v>11</v>
      </c>
      <c r="B416" s="1">
        <v>25</v>
      </c>
      <c r="C416" s="1">
        <v>95.490000000000009</v>
      </c>
      <c r="D416" s="1">
        <v>2</v>
      </c>
      <c r="E416" s="1">
        <v>3</v>
      </c>
      <c r="F416" s="1">
        <v>1</v>
      </c>
      <c r="G416" s="1" t="s">
        <v>90</v>
      </c>
      <c r="H416" s="1">
        <f t="shared" si="40"/>
        <v>0</v>
      </c>
      <c r="I416" s="1">
        <f t="shared" si="41"/>
        <v>0</v>
      </c>
      <c r="N416" s="1" t="s">
        <v>95</v>
      </c>
      <c r="O416" s="1">
        <v>2.34</v>
      </c>
      <c r="P416" s="1" t="s">
        <v>91</v>
      </c>
      <c r="Q416" s="1">
        <v>0.62</v>
      </c>
      <c r="R416" s="1" t="s">
        <v>94</v>
      </c>
      <c r="S416" s="1">
        <v>0</v>
      </c>
      <c r="T416" s="1" t="s">
        <v>94</v>
      </c>
      <c r="U416" s="1">
        <v>0</v>
      </c>
      <c r="V416" s="1">
        <v>1.3</v>
      </c>
      <c r="W416" s="1">
        <v>1.21</v>
      </c>
      <c r="X416" s="1">
        <v>0</v>
      </c>
      <c r="Y416" s="89">
        <v>0</v>
      </c>
      <c r="AF416" s="18"/>
      <c r="AG416" s="1"/>
    </row>
    <row r="417" spans="1:33" x14ac:dyDescent="0.25">
      <c r="A417" s="88">
        <v>11</v>
      </c>
      <c r="B417" s="1">
        <v>26</v>
      </c>
      <c r="C417" s="1">
        <v>97.52000000000001</v>
      </c>
      <c r="D417" s="1">
        <v>2</v>
      </c>
      <c r="E417" s="1">
        <v>3</v>
      </c>
      <c r="F417" s="1">
        <v>0</v>
      </c>
      <c r="G417" s="1" t="s">
        <v>90</v>
      </c>
      <c r="H417" s="1">
        <f t="shared" si="40"/>
        <v>0</v>
      </c>
      <c r="I417" s="1">
        <f t="shared" si="41"/>
        <v>0</v>
      </c>
      <c r="N417" s="1" t="s">
        <v>93</v>
      </c>
      <c r="O417" s="1">
        <v>0.81</v>
      </c>
      <c r="P417" s="1" t="s">
        <v>95</v>
      </c>
      <c r="Q417" s="1">
        <v>1.38</v>
      </c>
      <c r="R417" s="1" t="s">
        <v>94</v>
      </c>
      <c r="S417" s="1">
        <v>0</v>
      </c>
      <c r="T417" s="1" t="s">
        <v>94</v>
      </c>
      <c r="U417" s="1">
        <v>0</v>
      </c>
      <c r="V417" s="1">
        <v>0</v>
      </c>
      <c r="W417" s="1">
        <v>0.94</v>
      </c>
      <c r="X417" s="1">
        <v>0</v>
      </c>
      <c r="Y417" s="89">
        <v>0</v>
      </c>
      <c r="AF417" s="18"/>
      <c r="AG417" s="1"/>
    </row>
    <row r="418" spans="1:33" x14ac:dyDescent="0.25">
      <c r="A418" s="88">
        <v>11</v>
      </c>
      <c r="B418" s="1">
        <v>27</v>
      </c>
      <c r="C418" s="1">
        <v>98.12</v>
      </c>
      <c r="D418" s="1">
        <v>4</v>
      </c>
      <c r="E418" s="1">
        <v>4</v>
      </c>
      <c r="F418" s="1">
        <v>1</v>
      </c>
      <c r="G418" s="1" t="s">
        <v>90</v>
      </c>
      <c r="H418" s="1">
        <f t="shared" si="40"/>
        <v>0</v>
      </c>
      <c r="I418" s="1">
        <f t="shared" si="41"/>
        <v>0</v>
      </c>
      <c r="N418" s="1" t="s">
        <v>93</v>
      </c>
      <c r="O418" s="1">
        <v>1.35</v>
      </c>
      <c r="P418" s="1" t="s">
        <v>93</v>
      </c>
      <c r="Q418" s="1">
        <v>2.2999999999999998</v>
      </c>
      <c r="R418" s="1" t="s">
        <v>95</v>
      </c>
      <c r="S418" s="1">
        <v>1.85</v>
      </c>
      <c r="T418" s="1" t="s">
        <v>91</v>
      </c>
      <c r="U418" s="1">
        <v>0.52</v>
      </c>
      <c r="V418" s="1">
        <v>0</v>
      </c>
      <c r="W418" s="1">
        <v>0</v>
      </c>
      <c r="X418" s="1">
        <v>0.82</v>
      </c>
      <c r="Y418" s="89">
        <v>0.95</v>
      </c>
      <c r="AF418" s="18"/>
      <c r="AG418" s="1"/>
    </row>
    <row r="419" spans="1:33" x14ac:dyDescent="0.25">
      <c r="A419" s="88">
        <v>11</v>
      </c>
      <c r="B419" s="1">
        <v>28</v>
      </c>
      <c r="C419" s="1">
        <v>99.600000000000009</v>
      </c>
      <c r="D419" s="1">
        <v>2</v>
      </c>
      <c r="E419" s="1">
        <v>8</v>
      </c>
      <c r="F419" s="1">
        <v>0</v>
      </c>
      <c r="G419" s="1" t="s">
        <v>98</v>
      </c>
      <c r="H419" s="1">
        <f t="shared" si="40"/>
        <v>1</v>
      </c>
      <c r="I419" s="1">
        <f t="shared" si="41"/>
        <v>1</v>
      </c>
      <c r="N419" s="1" t="s">
        <v>94</v>
      </c>
      <c r="O419" s="1">
        <v>0</v>
      </c>
      <c r="P419" s="1" t="s">
        <v>94</v>
      </c>
      <c r="Q419" s="1">
        <v>0</v>
      </c>
      <c r="R419" s="1" t="s">
        <v>94</v>
      </c>
      <c r="S419" s="1">
        <v>0</v>
      </c>
      <c r="T419" s="1" t="s">
        <v>94</v>
      </c>
      <c r="U419" s="1">
        <v>0</v>
      </c>
      <c r="V419" s="1">
        <v>0</v>
      </c>
      <c r="W419" s="1">
        <v>0</v>
      </c>
      <c r="X419" s="1">
        <v>0</v>
      </c>
      <c r="Y419" s="89">
        <v>0</v>
      </c>
      <c r="AF419" s="18"/>
      <c r="AG419" s="1"/>
    </row>
    <row r="420" spans="1:33" x14ac:dyDescent="0.25">
      <c r="A420" s="88">
        <v>11</v>
      </c>
      <c r="B420" s="1">
        <v>29</v>
      </c>
      <c r="C420" s="1">
        <v>106.9</v>
      </c>
      <c r="D420" s="1">
        <v>1</v>
      </c>
      <c r="E420" s="1">
        <v>2</v>
      </c>
      <c r="F420" s="1">
        <v>0</v>
      </c>
      <c r="G420" s="1" t="s">
        <v>90</v>
      </c>
      <c r="H420" s="1">
        <f t="shared" si="40"/>
        <v>0</v>
      </c>
      <c r="I420" s="1">
        <f t="shared" si="41"/>
        <v>0</v>
      </c>
      <c r="N420" s="1" t="s">
        <v>91</v>
      </c>
      <c r="O420" s="1">
        <v>0.98</v>
      </c>
      <c r="P420" s="1" t="s">
        <v>94</v>
      </c>
      <c r="Q420" s="1">
        <v>0</v>
      </c>
      <c r="R420" s="1" t="s">
        <v>94</v>
      </c>
      <c r="S420" s="1">
        <v>0</v>
      </c>
      <c r="T420" s="1" t="s">
        <v>94</v>
      </c>
      <c r="U420" s="1">
        <v>0</v>
      </c>
      <c r="V420" s="1">
        <v>1.39</v>
      </c>
      <c r="W420" s="1">
        <v>0</v>
      </c>
      <c r="X420" s="1">
        <v>0</v>
      </c>
      <c r="Y420" s="89">
        <v>0</v>
      </c>
      <c r="AF420" s="18"/>
      <c r="AG420" s="1"/>
    </row>
    <row r="421" spans="1:33" x14ac:dyDescent="0.25">
      <c r="A421" s="88">
        <v>11</v>
      </c>
      <c r="B421" s="1">
        <v>30</v>
      </c>
      <c r="C421" s="1">
        <v>108.68</v>
      </c>
      <c r="D421" s="1">
        <v>2</v>
      </c>
      <c r="E421" s="1">
        <v>2</v>
      </c>
      <c r="F421" s="1">
        <v>1</v>
      </c>
      <c r="G421" s="1" t="s">
        <v>90</v>
      </c>
      <c r="H421" s="1">
        <f t="shared" si="40"/>
        <v>0</v>
      </c>
      <c r="I421" s="1">
        <f t="shared" si="41"/>
        <v>0</v>
      </c>
      <c r="N421" s="1" t="s">
        <v>95</v>
      </c>
      <c r="O421" s="1">
        <v>0.85</v>
      </c>
      <c r="P421" s="1" t="s">
        <v>91</v>
      </c>
      <c r="Q421" s="1">
        <v>0.86</v>
      </c>
      <c r="R421" s="1" t="s">
        <v>94</v>
      </c>
      <c r="S421" s="1">
        <v>0</v>
      </c>
      <c r="T421" s="1" t="s">
        <v>94</v>
      </c>
      <c r="U421" s="1">
        <v>0</v>
      </c>
      <c r="V421" s="1">
        <v>1.44</v>
      </c>
      <c r="W421" s="1">
        <v>1.1499999999999999</v>
      </c>
      <c r="X421" s="1">
        <v>0</v>
      </c>
      <c r="Y421" s="89">
        <v>0</v>
      </c>
      <c r="AF421" s="18"/>
      <c r="AG421" s="1"/>
    </row>
    <row r="422" spans="1:33" x14ac:dyDescent="0.25">
      <c r="A422" s="88">
        <v>11</v>
      </c>
      <c r="B422" s="1">
        <v>31</v>
      </c>
      <c r="C422" s="1">
        <v>111.12</v>
      </c>
      <c r="D422" s="1">
        <v>3</v>
      </c>
      <c r="E422" s="1">
        <v>1</v>
      </c>
      <c r="F422" s="1">
        <v>2</v>
      </c>
      <c r="G422" s="1" t="s">
        <v>90</v>
      </c>
      <c r="H422" s="1">
        <f t="shared" si="40"/>
        <v>0</v>
      </c>
      <c r="I422" s="1">
        <f t="shared" si="41"/>
        <v>0</v>
      </c>
      <c r="N422" s="1" t="s">
        <v>91</v>
      </c>
      <c r="O422" s="1">
        <v>0.53</v>
      </c>
      <c r="P422" s="1" t="s">
        <v>93</v>
      </c>
      <c r="Q422" s="1">
        <v>1.75</v>
      </c>
      <c r="R422" s="1" t="s">
        <v>96</v>
      </c>
      <c r="S422" s="1">
        <v>2.08</v>
      </c>
      <c r="T422" s="1" t="s">
        <v>94</v>
      </c>
      <c r="U422" s="1">
        <v>0</v>
      </c>
      <c r="V422" s="1">
        <v>1.45</v>
      </c>
      <c r="W422" s="1">
        <v>0</v>
      </c>
      <c r="X422" s="1">
        <v>0</v>
      </c>
      <c r="Y422" s="89">
        <v>0</v>
      </c>
      <c r="AF422" s="18"/>
      <c r="AG422" s="1"/>
    </row>
    <row r="423" spans="1:33" x14ac:dyDescent="0.25">
      <c r="A423" s="88">
        <v>11</v>
      </c>
      <c r="B423" s="1">
        <v>32</v>
      </c>
      <c r="C423" s="1">
        <v>111.91000000000001</v>
      </c>
      <c r="D423" s="1">
        <v>4</v>
      </c>
      <c r="E423" s="1">
        <v>3</v>
      </c>
      <c r="F423" s="1">
        <v>2</v>
      </c>
      <c r="G423" s="1" t="s">
        <v>90</v>
      </c>
      <c r="H423" s="1">
        <f t="shared" si="40"/>
        <v>0</v>
      </c>
      <c r="I423" s="1">
        <f t="shared" si="41"/>
        <v>0</v>
      </c>
      <c r="N423" s="1" t="s">
        <v>96</v>
      </c>
      <c r="O423" s="1">
        <v>1.94</v>
      </c>
      <c r="P423" s="1" t="s">
        <v>92</v>
      </c>
      <c r="Q423" s="1">
        <v>0.67</v>
      </c>
      <c r="R423" s="1" t="s">
        <v>95</v>
      </c>
      <c r="S423" s="1">
        <v>1.1200000000000001</v>
      </c>
      <c r="T423" s="1" t="s">
        <v>91</v>
      </c>
      <c r="U423" s="1">
        <v>0.77</v>
      </c>
      <c r="V423" s="1">
        <v>0</v>
      </c>
      <c r="W423" s="1">
        <v>0</v>
      </c>
      <c r="X423" s="1">
        <v>0.85</v>
      </c>
      <c r="Y423" s="89">
        <v>1.41</v>
      </c>
      <c r="AF423" s="18"/>
      <c r="AG423" s="1"/>
    </row>
    <row r="424" spans="1:33" x14ac:dyDescent="0.25">
      <c r="A424" s="88">
        <v>11</v>
      </c>
      <c r="B424" s="1">
        <v>33</v>
      </c>
      <c r="C424" s="1">
        <v>125.94000000000001</v>
      </c>
      <c r="D424" s="1">
        <v>1</v>
      </c>
      <c r="E424" s="1">
        <v>0</v>
      </c>
      <c r="F424" s="1">
        <v>0</v>
      </c>
      <c r="G424" s="1" t="s">
        <v>90</v>
      </c>
      <c r="H424" s="1">
        <f t="shared" si="40"/>
        <v>0</v>
      </c>
      <c r="I424" s="1">
        <f t="shared" si="41"/>
        <v>0</v>
      </c>
      <c r="N424" s="1" t="s">
        <v>96</v>
      </c>
      <c r="O424" s="1">
        <v>1.47</v>
      </c>
      <c r="P424" s="1" t="s">
        <v>94</v>
      </c>
      <c r="Q424" s="1">
        <v>0</v>
      </c>
      <c r="R424" s="1" t="s">
        <v>94</v>
      </c>
      <c r="S424" s="1">
        <v>0</v>
      </c>
      <c r="T424" s="1" t="s">
        <v>94</v>
      </c>
      <c r="U424" s="1">
        <v>0</v>
      </c>
      <c r="V424" s="1">
        <v>0</v>
      </c>
      <c r="W424" s="1">
        <v>0</v>
      </c>
      <c r="X424" s="1">
        <v>0</v>
      </c>
      <c r="Y424" s="89">
        <v>0</v>
      </c>
      <c r="AF424" s="18"/>
      <c r="AG424" s="1"/>
    </row>
    <row r="425" spans="1:33" x14ac:dyDescent="0.25">
      <c r="A425" s="88">
        <v>11</v>
      </c>
      <c r="B425" s="1">
        <v>34</v>
      </c>
      <c r="C425" s="1">
        <v>126.55000000000001</v>
      </c>
      <c r="D425" s="1">
        <v>1</v>
      </c>
      <c r="E425" s="1">
        <v>1</v>
      </c>
      <c r="F425" s="1">
        <v>0</v>
      </c>
      <c r="G425" s="1" t="s">
        <v>90</v>
      </c>
      <c r="H425" s="1">
        <f t="shared" si="40"/>
        <v>0</v>
      </c>
      <c r="I425" s="1">
        <f t="shared" si="41"/>
        <v>0</v>
      </c>
      <c r="N425" s="1" t="s">
        <v>96</v>
      </c>
      <c r="O425" s="1">
        <v>1.38</v>
      </c>
      <c r="P425" s="1" t="s">
        <v>94</v>
      </c>
      <c r="Q425" s="1">
        <v>0</v>
      </c>
      <c r="R425" s="1" t="s">
        <v>94</v>
      </c>
      <c r="S425" s="1">
        <v>0</v>
      </c>
      <c r="T425" s="1" t="s">
        <v>94</v>
      </c>
      <c r="U425" s="1">
        <v>0</v>
      </c>
      <c r="V425" s="1">
        <v>0</v>
      </c>
      <c r="W425" s="1">
        <v>0</v>
      </c>
      <c r="X425" s="1">
        <v>0</v>
      </c>
      <c r="Y425" s="89">
        <v>0</v>
      </c>
      <c r="AF425" s="18"/>
      <c r="AG425" s="1"/>
    </row>
    <row r="426" spans="1:33" x14ac:dyDescent="0.25">
      <c r="A426" s="88">
        <v>11</v>
      </c>
      <c r="B426" s="1">
        <v>35</v>
      </c>
      <c r="C426" s="1">
        <v>127.4</v>
      </c>
      <c r="D426" s="1">
        <v>4</v>
      </c>
      <c r="E426" s="1">
        <v>2</v>
      </c>
      <c r="F426" s="1">
        <v>0</v>
      </c>
      <c r="G426" s="1" t="s">
        <v>90</v>
      </c>
      <c r="H426" s="1">
        <f t="shared" si="40"/>
        <v>0</v>
      </c>
      <c r="I426" s="1">
        <f t="shared" si="41"/>
        <v>0</v>
      </c>
      <c r="N426" s="1" t="s">
        <v>91</v>
      </c>
      <c r="O426" s="1">
        <v>0.78</v>
      </c>
      <c r="P426" s="1" t="s">
        <v>91</v>
      </c>
      <c r="Q426" s="1">
        <v>0.56000000000000005</v>
      </c>
      <c r="R426" s="1" t="s">
        <v>91</v>
      </c>
      <c r="S426" s="1">
        <v>0.63</v>
      </c>
      <c r="T426" s="1" t="s">
        <v>92</v>
      </c>
      <c r="U426" s="1">
        <v>0.81</v>
      </c>
      <c r="V426" s="1">
        <v>1.49</v>
      </c>
      <c r="W426" s="1">
        <v>1.41</v>
      </c>
      <c r="X426" s="1">
        <v>1.21</v>
      </c>
      <c r="Y426" s="89">
        <v>0</v>
      </c>
      <c r="AF426" s="18"/>
      <c r="AG426" s="1"/>
    </row>
    <row r="427" spans="1:33" x14ac:dyDescent="0.25">
      <c r="A427" s="88">
        <v>11</v>
      </c>
      <c r="B427" s="1">
        <v>36</v>
      </c>
      <c r="C427" s="1">
        <v>132.88</v>
      </c>
      <c r="D427" s="1">
        <v>1</v>
      </c>
      <c r="E427" s="1">
        <v>0</v>
      </c>
      <c r="F427" s="1">
        <v>1</v>
      </c>
      <c r="G427" s="1" t="s">
        <v>90</v>
      </c>
      <c r="H427" s="1">
        <f t="shared" si="40"/>
        <v>0</v>
      </c>
      <c r="I427" s="1">
        <f t="shared" si="41"/>
        <v>0</v>
      </c>
      <c r="N427" s="1" t="s">
        <v>96</v>
      </c>
      <c r="O427" s="1">
        <v>1.64</v>
      </c>
      <c r="P427" s="1" t="s">
        <v>94</v>
      </c>
      <c r="Q427" s="1">
        <v>0</v>
      </c>
      <c r="R427" s="1" t="s">
        <v>94</v>
      </c>
      <c r="S427" s="1">
        <v>0</v>
      </c>
      <c r="T427" s="1" t="s">
        <v>94</v>
      </c>
      <c r="U427" s="1">
        <v>0</v>
      </c>
      <c r="V427" s="1">
        <v>0</v>
      </c>
      <c r="W427" s="1">
        <v>0</v>
      </c>
      <c r="X427" s="1">
        <v>0</v>
      </c>
      <c r="Y427" s="89">
        <v>0</v>
      </c>
      <c r="AF427" s="18"/>
      <c r="AG427" s="1"/>
    </row>
    <row r="428" spans="1:33" x14ac:dyDescent="0.25">
      <c r="A428" s="88">
        <v>11</v>
      </c>
      <c r="B428" s="1">
        <v>37</v>
      </c>
      <c r="C428" s="1">
        <v>134.96</v>
      </c>
      <c r="D428" s="1">
        <v>1</v>
      </c>
      <c r="E428" s="1">
        <v>0</v>
      </c>
      <c r="F428" s="1">
        <v>0</v>
      </c>
      <c r="G428" s="1" t="s">
        <v>90</v>
      </c>
      <c r="H428" s="1">
        <f t="shared" si="40"/>
        <v>0</v>
      </c>
      <c r="I428" s="1">
        <f t="shared" si="41"/>
        <v>0</v>
      </c>
      <c r="J428" s="1">
        <f>SUM(H392:H429)</f>
        <v>1</v>
      </c>
      <c r="K428" s="1">
        <f>_xlfn.STDEV.S(E392:E429)</f>
        <v>1.6809957761490688</v>
      </c>
      <c r="L428" s="1">
        <f>_xlfn.STDEV.S(F392:F429)</f>
        <v>0.63838790563844006</v>
      </c>
      <c r="N428" s="1" t="s">
        <v>95</v>
      </c>
      <c r="O428" s="1">
        <v>1.77</v>
      </c>
      <c r="P428" s="1" t="s">
        <v>94</v>
      </c>
      <c r="Q428" s="1">
        <v>0</v>
      </c>
      <c r="R428" s="1" t="s">
        <v>94</v>
      </c>
      <c r="S428" s="1">
        <v>0</v>
      </c>
      <c r="T428" s="1" t="s">
        <v>94</v>
      </c>
      <c r="U428" s="1">
        <v>0</v>
      </c>
      <c r="V428" s="1">
        <v>1.32</v>
      </c>
      <c r="W428" s="1">
        <v>0</v>
      </c>
      <c r="X428" s="1">
        <v>0</v>
      </c>
      <c r="Y428" s="89">
        <v>0</v>
      </c>
      <c r="AF428" s="18"/>
      <c r="AG428" s="1"/>
    </row>
    <row r="429" spans="1:33" s="125" customFormat="1" x14ac:dyDescent="0.25">
      <c r="A429" s="124">
        <v>11</v>
      </c>
      <c r="B429" s="125">
        <v>38</v>
      </c>
      <c r="C429" s="125">
        <v>136.4</v>
      </c>
      <c r="D429" s="125">
        <v>2</v>
      </c>
      <c r="E429" s="125">
        <v>1</v>
      </c>
      <c r="F429" s="125">
        <v>0</v>
      </c>
      <c r="G429" s="125" t="s">
        <v>90</v>
      </c>
      <c r="H429" s="125">
        <f t="shared" si="40"/>
        <v>0</v>
      </c>
      <c r="I429" s="125">
        <f t="shared" si="41"/>
        <v>0</v>
      </c>
      <c r="J429" s="125">
        <f>_xlfn.STDEV.S(I392:I429)</f>
        <v>0.16222142113076254</v>
      </c>
      <c r="K429" s="125">
        <f>MAX(E392:E429)</f>
        <v>8</v>
      </c>
      <c r="L429" s="125">
        <f>MAX(F392:F429)</f>
        <v>2</v>
      </c>
      <c r="N429" s="125" t="s">
        <v>91</v>
      </c>
      <c r="O429" s="125">
        <v>0.92</v>
      </c>
      <c r="P429" s="125" t="s">
        <v>95</v>
      </c>
      <c r="Q429" s="125">
        <v>1.75</v>
      </c>
      <c r="R429" s="125" t="s">
        <v>94</v>
      </c>
      <c r="S429" s="125">
        <v>0</v>
      </c>
      <c r="T429" s="125" t="s">
        <v>94</v>
      </c>
      <c r="U429" s="125">
        <v>0</v>
      </c>
      <c r="V429" s="125">
        <v>0.86</v>
      </c>
      <c r="W429" s="125">
        <v>0.9</v>
      </c>
      <c r="X429" s="125">
        <v>0</v>
      </c>
      <c r="Y429" s="126">
        <v>0</v>
      </c>
      <c r="AF429" s="129"/>
    </row>
    <row r="430" spans="1:33" x14ac:dyDescent="0.25">
      <c r="A430" s="88">
        <v>12</v>
      </c>
      <c r="B430" s="1">
        <v>1</v>
      </c>
      <c r="C430" s="1">
        <v>0</v>
      </c>
      <c r="D430" s="1">
        <v>2</v>
      </c>
      <c r="E430" s="1">
        <v>0</v>
      </c>
      <c r="F430" s="1">
        <v>0</v>
      </c>
      <c r="G430" s="1" t="s">
        <v>90</v>
      </c>
      <c r="H430" s="1">
        <f t="shared" si="40"/>
        <v>0</v>
      </c>
      <c r="I430" s="1">
        <f t="shared" si="41"/>
        <v>0</v>
      </c>
      <c r="N430" s="1" t="s">
        <v>91</v>
      </c>
      <c r="O430" s="1">
        <v>0.84</v>
      </c>
      <c r="P430" s="1" t="s">
        <v>95</v>
      </c>
      <c r="Q430" s="1">
        <v>2.04</v>
      </c>
      <c r="R430" s="1" t="s">
        <v>94</v>
      </c>
      <c r="S430" s="1">
        <v>0</v>
      </c>
      <c r="T430" s="1" t="s">
        <v>94</v>
      </c>
      <c r="U430" s="1">
        <v>0</v>
      </c>
      <c r="V430" s="1">
        <v>0.98</v>
      </c>
      <c r="W430" s="1">
        <v>1.21</v>
      </c>
      <c r="X430" s="1">
        <v>0</v>
      </c>
      <c r="Y430" s="89">
        <v>0</v>
      </c>
      <c r="AF430" s="18"/>
      <c r="AG430" s="1"/>
    </row>
    <row r="431" spans="1:33" x14ac:dyDescent="0.25">
      <c r="A431" s="88">
        <v>12</v>
      </c>
      <c r="B431" s="1">
        <v>2</v>
      </c>
      <c r="C431" s="1">
        <v>3.3</v>
      </c>
      <c r="D431" s="1">
        <v>1</v>
      </c>
      <c r="E431" s="1">
        <v>0</v>
      </c>
      <c r="F431" s="1">
        <v>1</v>
      </c>
      <c r="G431" s="1" t="s">
        <v>90</v>
      </c>
      <c r="H431" s="1">
        <f t="shared" si="40"/>
        <v>0</v>
      </c>
      <c r="I431" s="1">
        <f t="shared" si="41"/>
        <v>0</v>
      </c>
      <c r="N431" s="1" t="s">
        <v>91</v>
      </c>
      <c r="O431" s="1">
        <v>0.8</v>
      </c>
      <c r="P431" s="1" t="s">
        <v>94</v>
      </c>
      <c r="Q431" s="1">
        <v>0</v>
      </c>
      <c r="R431" s="1" t="s">
        <v>94</v>
      </c>
      <c r="S431" s="1">
        <v>0</v>
      </c>
      <c r="T431" s="1" t="s">
        <v>94</v>
      </c>
      <c r="U431" s="1">
        <v>0</v>
      </c>
      <c r="V431" s="1">
        <v>0.98</v>
      </c>
      <c r="W431" s="1">
        <v>0</v>
      </c>
      <c r="X431" s="1">
        <v>0</v>
      </c>
      <c r="Y431" s="89">
        <v>0</v>
      </c>
      <c r="AF431" s="18"/>
      <c r="AG431" s="1"/>
    </row>
    <row r="432" spans="1:33" x14ac:dyDescent="0.25">
      <c r="A432" s="88">
        <v>12</v>
      </c>
      <c r="B432" s="1">
        <v>3</v>
      </c>
      <c r="C432" s="1">
        <v>6.57</v>
      </c>
      <c r="D432" s="1">
        <v>2</v>
      </c>
      <c r="E432" s="1">
        <v>0</v>
      </c>
      <c r="F432" s="1">
        <v>0</v>
      </c>
      <c r="G432" s="1" t="s">
        <v>90</v>
      </c>
      <c r="H432" s="1">
        <f t="shared" si="40"/>
        <v>0</v>
      </c>
      <c r="I432" s="1">
        <f t="shared" si="41"/>
        <v>0</v>
      </c>
      <c r="N432" s="1" t="s">
        <v>95</v>
      </c>
      <c r="O432" s="1">
        <v>2.34</v>
      </c>
      <c r="P432" s="1" t="s">
        <v>95</v>
      </c>
      <c r="Q432" s="1">
        <v>1.86</v>
      </c>
      <c r="R432" s="1" t="s">
        <v>94</v>
      </c>
      <c r="S432" s="1">
        <v>0</v>
      </c>
      <c r="T432" s="1" t="s">
        <v>94</v>
      </c>
      <c r="U432" s="1">
        <v>0</v>
      </c>
      <c r="V432" s="1">
        <v>0.86</v>
      </c>
      <c r="W432" s="1">
        <v>1.41</v>
      </c>
      <c r="X432" s="1">
        <v>0</v>
      </c>
      <c r="Y432" s="89">
        <v>0</v>
      </c>
      <c r="AF432" s="18"/>
      <c r="AG432" s="1"/>
    </row>
    <row r="433" spans="1:33" x14ac:dyDescent="0.25">
      <c r="A433" s="88">
        <v>12</v>
      </c>
      <c r="B433" s="1">
        <v>4</v>
      </c>
      <c r="C433" s="1">
        <v>15.93</v>
      </c>
      <c r="D433" s="1">
        <v>1</v>
      </c>
      <c r="E433" s="1">
        <v>0</v>
      </c>
      <c r="F433" s="1">
        <v>0</v>
      </c>
      <c r="G433" s="1" t="s">
        <v>90</v>
      </c>
      <c r="H433" s="1">
        <f t="shared" si="40"/>
        <v>0</v>
      </c>
      <c r="I433" s="1">
        <f t="shared" si="41"/>
        <v>0</v>
      </c>
      <c r="N433" s="1" t="s">
        <v>91</v>
      </c>
      <c r="O433" s="1">
        <v>0.91</v>
      </c>
      <c r="P433" s="1" t="s">
        <v>94</v>
      </c>
      <c r="Q433" s="1">
        <v>0</v>
      </c>
      <c r="R433" s="1" t="s">
        <v>94</v>
      </c>
      <c r="S433" s="1">
        <v>0</v>
      </c>
      <c r="T433" s="1" t="s">
        <v>94</v>
      </c>
      <c r="U433" s="1">
        <v>0</v>
      </c>
      <c r="V433" s="1">
        <v>0.79</v>
      </c>
      <c r="W433" s="1">
        <v>0</v>
      </c>
      <c r="X433" s="1">
        <v>0</v>
      </c>
      <c r="Y433" s="89">
        <v>0</v>
      </c>
      <c r="AF433" s="18"/>
      <c r="AG433" s="1"/>
    </row>
    <row r="434" spans="1:33" x14ac:dyDescent="0.25">
      <c r="A434" s="88">
        <v>12</v>
      </c>
      <c r="B434" s="1">
        <v>5</v>
      </c>
      <c r="C434" s="1">
        <v>20.5</v>
      </c>
      <c r="D434" s="1">
        <v>1</v>
      </c>
      <c r="E434" s="1">
        <v>0</v>
      </c>
      <c r="F434" s="1">
        <v>0</v>
      </c>
      <c r="G434" s="1" t="s">
        <v>90</v>
      </c>
      <c r="H434" s="1">
        <f t="shared" si="40"/>
        <v>0</v>
      </c>
      <c r="I434" s="1">
        <f t="shared" si="41"/>
        <v>0</v>
      </c>
      <c r="N434" s="1" t="s">
        <v>92</v>
      </c>
      <c r="O434" s="1">
        <v>0.62</v>
      </c>
      <c r="P434" s="1" t="s">
        <v>94</v>
      </c>
      <c r="Q434" s="1">
        <v>0</v>
      </c>
      <c r="R434" s="1" t="s">
        <v>94</v>
      </c>
      <c r="S434" s="1">
        <v>0</v>
      </c>
      <c r="T434" s="1" t="s">
        <v>94</v>
      </c>
      <c r="U434" s="1">
        <v>0</v>
      </c>
      <c r="V434" s="1">
        <v>0</v>
      </c>
      <c r="W434" s="1">
        <v>0</v>
      </c>
      <c r="X434" s="1">
        <v>0</v>
      </c>
      <c r="Y434" s="89">
        <v>0</v>
      </c>
      <c r="AF434" s="18"/>
      <c r="AG434" s="1"/>
    </row>
    <row r="435" spans="1:33" x14ac:dyDescent="0.25">
      <c r="A435" s="88">
        <v>12</v>
      </c>
      <c r="B435" s="1">
        <v>6</v>
      </c>
      <c r="C435" s="1">
        <v>21.49</v>
      </c>
      <c r="D435" s="1">
        <v>2</v>
      </c>
      <c r="E435" s="1">
        <v>0</v>
      </c>
      <c r="F435" s="1">
        <v>0</v>
      </c>
      <c r="G435" s="1" t="s">
        <v>90</v>
      </c>
      <c r="H435" s="1">
        <f t="shared" si="40"/>
        <v>0</v>
      </c>
      <c r="I435" s="1">
        <f t="shared" si="41"/>
        <v>0</v>
      </c>
      <c r="N435" s="1" t="s">
        <v>95</v>
      </c>
      <c r="O435" s="1">
        <v>2.31</v>
      </c>
      <c r="P435" s="1" t="s">
        <v>95</v>
      </c>
      <c r="Q435" s="1">
        <v>1.95</v>
      </c>
      <c r="R435" s="1" t="s">
        <v>94</v>
      </c>
      <c r="S435" s="1">
        <v>0</v>
      </c>
      <c r="T435" s="1" t="s">
        <v>94</v>
      </c>
      <c r="U435" s="1">
        <v>0</v>
      </c>
      <c r="V435" s="1">
        <v>1.34</v>
      </c>
      <c r="W435" s="1">
        <v>1.0900000000000001</v>
      </c>
      <c r="X435" s="1">
        <v>0</v>
      </c>
      <c r="Y435" s="89">
        <v>0</v>
      </c>
      <c r="AF435" s="18"/>
      <c r="AG435" s="1"/>
    </row>
    <row r="436" spans="1:33" x14ac:dyDescent="0.25">
      <c r="A436" s="88">
        <v>12</v>
      </c>
      <c r="B436" s="1">
        <v>7</v>
      </c>
      <c r="C436" s="1">
        <v>22.759999999999998</v>
      </c>
      <c r="D436" s="1">
        <v>2</v>
      </c>
      <c r="E436" s="1">
        <v>2</v>
      </c>
      <c r="F436" s="1">
        <v>0</v>
      </c>
      <c r="G436" s="1" t="s">
        <v>90</v>
      </c>
      <c r="H436" s="1">
        <f t="shared" si="40"/>
        <v>0</v>
      </c>
      <c r="I436" s="1">
        <f t="shared" ref="I436:I448" si="42">H436</f>
        <v>0</v>
      </c>
      <c r="N436" s="1" t="s">
        <v>91</v>
      </c>
      <c r="O436" s="1">
        <v>0.7</v>
      </c>
      <c r="P436" s="1" t="s">
        <v>93</v>
      </c>
      <c r="Q436" s="1">
        <v>2.0299999999999998</v>
      </c>
      <c r="R436" s="1" t="s">
        <v>94</v>
      </c>
      <c r="S436" s="1">
        <v>0</v>
      </c>
      <c r="T436" s="1" t="s">
        <v>94</v>
      </c>
      <c r="U436" s="1">
        <v>0</v>
      </c>
      <c r="V436" s="1">
        <v>1.35</v>
      </c>
      <c r="W436" s="1">
        <v>0</v>
      </c>
      <c r="X436" s="1">
        <v>0</v>
      </c>
      <c r="Y436" s="89">
        <v>0</v>
      </c>
      <c r="AF436" s="18"/>
      <c r="AG436" s="1"/>
    </row>
    <row r="437" spans="1:33" x14ac:dyDescent="0.25">
      <c r="A437" s="88">
        <v>12</v>
      </c>
      <c r="B437" s="1">
        <v>8</v>
      </c>
      <c r="C437" s="1">
        <v>23.599999999999998</v>
      </c>
      <c r="D437" s="1">
        <v>2</v>
      </c>
      <c r="E437" s="1">
        <v>4</v>
      </c>
      <c r="F437" s="1">
        <v>0</v>
      </c>
      <c r="G437" s="1" t="s">
        <v>90</v>
      </c>
      <c r="H437" s="1">
        <f t="shared" si="40"/>
        <v>0</v>
      </c>
      <c r="I437" s="1">
        <f t="shared" si="42"/>
        <v>0</v>
      </c>
      <c r="N437" s="1" t="s">
        <v>95</v>
      </c>
      <c r="O437" s="1">
        <v>2.19</v>
      </c>
      <c r="P437" s="1" t="s">
        <v>93</v>
      </c>
      <c r="Q437" s="1">
        <v>1.62</v>
      </c>
      <c r="R437" s="1" t="s">
        <v>94</v>
      </c>
      <c r="S437" s="1">
        <v>0</v>
      </c>
      <c r="T437" s="1" t="s">
        <v>94</v>
      </c>
      <c r="U437" s="1">
        <v>0</v>
      </c>
      <c r="V437" s="1">
        <v>1.32</v>
      </c>
      <c r="W437" s="1">
        <v>0</v>
      </c>
      <c r="X437" s="1">
        <v>0</v>
      </c>
      <c r="Y437" s="89">
        <v>0</v>
      </c>
      <c r="AF437" s="18"/>
      <c r="AG437" s="1"/>
    </row>
    <row r="438" spans="1:33" x14ac:dyDescent="0.25">
      <c r="A438" s="88">
        <v>12</v>
      </c>
      <c r="B438" s="1">
        <v>9</v>
      </c>
      <c r="C438" s="1">
        <v>29.08</v>
      </c>
      <c r="D438" s="1">
        <v>3</v>
      </c>
      <c r="E438" s="1">
        <v>2</v>
      </c>
      <c r="F438" s="1">
        <v>0</v>
      </c>
      <c r="G438" s="1" t="s">
        <v>90</v>
      </c>
      <c r="H438" s="1">
        <f t="shared" si="40"/>
        <v>0</v>
      </c>
      <c r="I438" s="1">
        <f t="shared" si="42"/>
        <v>0</v>
      </c>
      <c r="N438" s="1" t="s">
        <v>95</v>
      </c>
      <c r="O438" s="1">
        <v>2.21</v>
      </c>
      <c r="P438" s="1" t="s">
        <v>93</v>
      </c>
      <c r="Q438" s="1">
        <v>1.05</v>
      </c>
      <c r="R438" s="1" t="s">
        <v>92</v>
      </c>
      <c r="S438" s="1">
        <v>0.53</v>
      </c>
      <c r="T438" s="1" t="s">
        <v>94</v>
      </c>
      <c r="U438" s="1">
        <v>0</v>
      </c>
      <c r="V438" s="1">
        <v>1.4</v>
      </c>
      <c r="W438" s="1">
        <v>0</v>
      </c>
      <c r="X438" s="1">
        <v>0</v>
      </c>
      <c r="Y438" s="89">
        <v>0</v>
      </c>
      <c r="AF438" s="18"/>
      <c r="AG438" s="1"/>
    </row>
    <row r="439" spans="1:33" x14ac:dyDescent="0.25">
      <c r="A439" s="88">
        <v>12</v>
      </c>
      <c r="B439" s="1">
        <v>10</v>
      </c>
      <c r="C439" s="1">
        <v>30.25</v>
      </c>
      <c r="D439" s="1">
        <v>4</v>
      </c>
      <c r="E439" s="1">
        <v>5</v>
      </c>
      <c r="F439" s="1">
        <v>0</v>
      </c>
      <c r="G439" s="1" t="s">
        <v>98</v>
      </c>
      <c r="H439" s="1">
        <f t="shared" si="40"/>
        <v>1</v>
      </c>
      <c r="I439" s="1">
        <f t="shared" si="42"/>
        <v>1</v>
      </c>
      <c r="N439" s="1" t="s">
        <v>94</v>
      </c>
      <c r="O439" s="1">
        <v>0</v>
      </c>
      <c r="P439" s="1" t="s">
        <v>94</v>
      </c>
      <c r="Q439" s="1">
        <v>0</v>
      </c>
      <c r="R439" s="1" t="s">
        <v>94</v>
      </c>
      <c r="S439" s="1">
        <v>0</v>
      </c>
      <c r="T439" s="1" t="s">
        <v>94</v>
      </c>
      <c r="U439" s="1">
        <v>0</v>
      </c>
      <c r="V439" s="1">
        <v>0</v>
      </c>
      <c r="W439" s="1">
        <v>0</v>
      </c>
      <c r="X439" s="1">
        <v>0</v>
      </c>
      <c r="Y439" s="89">
        <v>0</v>
      </c>
      <c r="AF439" s="18"/>
      <c r="AG439" s="1"/>
    </row>
    <row r="440" spans="1:33" x14ac:dyDescent="0.25">
      <c r="A440" s="88">
        <v>12</v>
      </c>
      <c r="B440" s="1">
        <v>11</v>
      </c>
      <c r="C440" s="1">
        <v>34.119999999999997</v>
      </c>
      <c r="D440" s="1">
        <v>2</v>
      </c>
      <c r="E440" s="1">
        <v>3</v>
      </c>
      <c r="F440" s="1">
        <v>0</v>
      </c>
      <c r="G440" s="1" t="s">
        <v>90</v>
      </c>
      <c r="H440" s="1">
        <f t="shared" si="40"/>
        <v>0</v>
      </c>
      <c r="I440" s="1">
        <f t="shared" si="42"/>
        <v>0</v>
      </c>
      <c r="N440" s="1" t="s">
        <v>91</v>
      </c>
      <c r="O440" s="1">
        <v>0.63</v>
      </c>
      <c r="P440" s="1" t="s">
        <v>91</v>
      </c>
      <c r="Q440" s="1">
        <v>0.61</v>
      </c>
      <c r="R440" s="1" t="s">
        <v>94</v>
      </c>
      <c r="S440" s="1">
        <v>0</v>
      </c>
      <c r="T440" s="1" t="s">
        <v>94</v>
      </c>
      <c r="U440" s="1">
        <v>0</v>
      </c>
      <c r="V440" s="1">
        <v>1.42</v>
      </c>
      <c r="W440" s="1">
        <v>1.36</v>
      </c>
      <c r="X440" s="1">
        <v>0</v>
      </c>
      <c r="Y440" s="89">
        <v>0</v>
      </c>
      <c r="AF440" s="18"/>
      <c r="AG440" s="1"/>
    </row>
    <row r="441" spans="1:33" x14ac:dyDescent="0.25">
      <c r="A441" s="88">
        <v>12</v>
      </c>
      <c r="B441" s="1">
        <v>12</v>
      </c>
      <c r="C441" s="1">
        <v>38.209999999999994</v>
      </c>
      <c r="D441" s="1">
        <v>1</v>
      </c>
      <c r="E441" s="1">
        <v>0</v>
      </c>
      <c r="F441" s="1">
        <v>1</v>
      </c>
      <c r="G441" s="1" t="s">
        <v>90</v>
      </c>
      <c r="H441" s="1">
        <f t="shared" si="40"/>
        <v>0</v>
      </c>
      <c r="I441" s="1">
        <f t="shared" si="42"/>
        <v>0</v>
      </c>
      <c r="N441" s="1" t="s">
        <v>92</v>
      </c>
      <c r="O441" s="1">
        <v>0.88</v>
      </c>
      <c r="P441" s="1" t="s">
        <v>94</v>
      </c>
      <c r="Q441" s="1">
        <v>0</v>
      </c>
      <c r="R441" s="1" t="s">
        <v>94</v>
      </c>
      <c r="S441" s="1">
        <v>0</v>
      </c>
      <c r="T441" s="1" t="s">
        <v>94</v>
      </c>
      <c r="U441" s="1">
        <v>0</v>
      </c>
      <c r="V441" s="1">
        <v>0</v>
      </c>
      <c r="W441" s="1">
        <v>0</v>
      </c>
      <c r="X441" s="1">
        <v>0</v>
      </c>
      <c r="Y441" s="89">
        <v>0</v>
      </c>
      <c r="AF441" s="18"/>
      <c r="AG441" s="1"/>
    </row>
    <row r="442" spans="1:33" x14ac:dyDescent="0.25">
      <c r="A442" s="88">
        <v>12</v>
      </c>
      <c r="B442" s="1">
        <v>13</v>
      </c>
      <c r="C442" s="1">
        <v>50.279999999999994</v>
      </c>
      <c r="D442" s="1">
        <v>2</v>
      </c>
      <c r="E442" s="1">
        <v>0</v>
      </c>
      <c r="F442" s="1">
        <v>0</v>
      </c>
      <c r="G442" s="1" t="s">
        <v>90</v>
      </c>
      <c r="H442" s="1">
        <f t="shared" si="40"/>
        <v>0</v>
      </c>
      <c r="I442" s="1">
        <f t="shared" si="42"/>
        <v>0</v>
      </c>
      <c r="N442" s="1" t="s">
        <v>91</v>
      </c>
      <c r="O442" s="1">
        <v>0.63</v>
      </c>
      <c r="P442" s="1" t="s">
        <v>92</v>
      </c>
      <c r="Q442" s="1">
        <v>0.52</v>
      </c>
      <c r="R442" s="1" t="s">
        <v>94</v>
      </c>
      <c r="S442" s="1">
        <v>0</v>
      </c>
      <c r="T442" s="1" t="s">
        <v>94</v>
      </c>
      <c r="U442" s="1">
        <v>0</v>
      </c>
      <c r="V442" s="1">
        <v>1.5</v>
      </c>
      <c r="W442" s="1">
        <v>0</v>
      </c>
      <c r="X442" s="1">
        <v>0</v>
      </c>
      <c r="Y442" s="89">
        <v>0</v>
      </c>
      <c r="AF442" s="18"/>
      <c r="AG442" s="1"/>
    </row>
    <row r="443" spans="1:33" x14ac:dyDescent="0.25">
      <c r="A443" s="88">
        <v>12</v>
      </c>
      <c r="B443" s="1">
        <v>14</v>
      </c>
      <c r="C443" s="1">
        <v>54.849999999999994</v>
      </c>
      <c r="D443" s="1">
        <v>2</v>
      </c>
      <c r="E443" s="1">
        <v>0</v>
      </c>
      <c r="F443" s="1">
        <v>0</v>
      </c>
      <c r="G443" s="1" t="s">
        <v>90</v>
      </c>
      <c r="H443" s="1">
        <f t="shared" si="40"/>
        <v>0</v>
      </c>
      <c r="I443" s="1">
        <f t="shared" si="42"/>
        <v>0</v>
      </c>
      <c r="N443" s="1" t="s">
        <v>95</v>
      </c>
      <c r="O443" s="1">
        <v>1.5</v>
      </c>
      <c r="P443" s="1" t="s">
        <v>91</v>
      </c>
      <c r="Q443" s="1">
        <v>0.8</v>
      </c>
      <c r="R443" s="1" t="s">
        <v>94</v>
      </c>
      <c r="S443" s="1">
        <v>0</v>
      </c>
      <c r="T443" s="1" t="s">
        <v>94</v>
      </c>
      <c r="U443" s="1">
        <v>0</v>
      </c>
      <c r="V443" s="1">
        <v>1.47</v>
      </c>
      <c r="W443" s="1">
        <v>1.49</v>
      </c>
      <c r="X443" s="1">
        <v>0</v>
      </c>
      <c r="Y443" s="89">
        <v>0</v>
      </c>
      <c r="AF443" s="18"/>
      <c r="AG443" s="1"/>
    </row>
    <row r="444" spans="1:33" x14ac:dyDescent="0.25">
      <c r="A444" s="88">
        <v>12</v>
      </c>
      <c r="B444" s="1">
        <v>15</v>
      </c>
      <c r="C444" s="1">
        <v>57.109999999999992</v>
      </c>
      <c r="D444" s="1">
        <v>2</v>
      </c>
      <c r="E444" s="1">
        <v>1</v>
      </c>
      <c r="F444" s="1">
        <v>1</v>
      </c>
      <c r="G444" s="1" t="s">
        <v>90</v>
      </c>
      <c r="H444" s="1">
        <f t="shared" si="40"/>
        <v>0</v>
      </c>
      <c r="I444" s="1">
        <f t="shared" si="42"/>
        <v>0</v>
      </c>
      <c r="N444" s="1" t="s">
        <v>91</v>
      </c>
      <c r="O444" s="1">
        <v>0.85</v>
      </c>
      <c r="P444" s="1" t="s">
        <v>91</v>
      </c>
      <c r="Q444" s="1">
        <v>0.52</v>
      </c>
      <c r="R444" s="1" t="s">
        <v>94</v>
      </c>
      <c r="S444" s="1">
        <v>0</v>
      </c>
      <c r="T444" s="1" t="s">
        <v>94</v>
      </c>
      <c r="U444" s="1">
        <v>0</v>
      </c>
      <c r="V444" s="1">
        <v>1.1299999999999999</v>
      </c>
      <c r="W444" s="1">
        <v>0.85</v>
      </c>
      <c r="X444" s="1">
        <v>0</v>
      </c>
      <c r="Y444" s="89">
        <v>0</v>
      </c>
      <c r="AF444" s="18"/>
      <c r="AG444" s="1"/>
    </row>
    <row r="445" spans="1:33" x14ac:dyDescent="0.25">
      <c r="A445" s="88">
        <v>12</v>
      </c>
      <c r="B445" s="1">
        <v>16</v>
      </c>
      <c r="C445" s="1">
        <v>71.86999999999999</v>
      </c>
      <c r="D445" s="1">
        <v>2</v>
      </c>
      <c r="E445" s="1">
        <v>0</v>
      </c>
      <c r="F445" s="1">
        <v>0</v>
      </c>
      <c r="G445" s="1" t="s">
        <v>90</v>
      </c>
      <c r="H445" s="1">
        <f t="shared" si="40"/>
        <v>0</v>
      </c>
      <c r="I445" s="1">
        <f t="shared" si="42"/>
        <v>0</v>
      </c>
      <c r="N445" s="1" t="s">
        <v>92</v>
      </c>
      <c r="O445" s="1">
        <v>0.54</v>
      </c>
      <c r="P445" s="1" t="s">
        <v>91</v>
      </c>
      <c r="Q445" s="1">
        <v>0.74</v>
      </c>
      <c r="R445" s="1" t="s">
        <v>94</v>
      </c>
      <c r="S445" s="1">
        <v>0</v>
      </c>
      <c r="T445" s="1" t="s">
        <v>94</v>
      </c>
      <c r="U445" s="1">
        <v>0</v>
      </c>
      <c r="V445" s="1">
        <v>0</v>
      </c>
      <c r="W445" s="1">
        <v>1.1599999999999999</v>
      </c>
      <c r="X445" s="1">
        <v>0</v>
      </c>
      <c r="Y445" s="89">
        <v>0</v>
      </c>
      <c r="AF445" s="18"/>
      <c r="AG445" s="1"/>
    </row>
    <row r="446" spans="1:33" x14ac:dyDescent="0.25">
      <c r="A446" s="88">
        <v>12</v>
      </c>
      <c r="B446" s="1">
        <v>17</v>
      </c>
      <c r="C446" s="1">
        <v>72.739999999999995</v>
      </c>
      <c r="D446" s="1">
        <v>3</v>
      </c>
      <c r="E446" s="1">
        <v>1</v>
      </c>
      <c r="F446" s="1">
        <v>0</v>
      </c>
      <c r="G446" s="1" t="s">
        <v>90</v>
      </c>
      <c r="H446" s="1">
        <f t="shared" si="40"/>
        <v>0</v>
      </c>
      <c r="I446" s="1">
        <f t="shared" si="42"/>
        <v>0</v>
      </c>
      <c r="N446" s="1" t="s">
        <v>93</v>
      </c>
      <c r="O446" s="1">
        <v>2.4300000000000002</v>
      </c>
      <c r="P446" s="1" t="s">
        <v>96</v>
      </c>
      <c r="Q446" s="1">
        <v>2.38</v>
      </c>
      <c r="R446" s="1" t="s">
        <v>91</v>
      </c>
      <c r="S446" s="1">
        <v>0.86</v>
      </c>
      <c r="T446" s="1" t="s">
        <v>94</v>
      </c>
      <c r="U446" s="1">
        <v>0</v>
      </c>
      <c r="V446" s="1">
        <v>0</v>
      </c>
      <c r="W446" s="1">
        <v>0</v>
      </c>
      <c r="X446" s="1">
        <v>0.87</v>
      </c>
      <c r="Y446" s="89">
        <v>0</v>
      </c>
      <c r="AF446" s="18"/>
      <c r="AG446" s="1"/>
    </row>
    <row r="447" spans="1:33" x14ac:dyDescent="0.25">
      <c r="A447" s="88">
        <v>12</v>
      </c>
      <c r="B447" s="1">
        <v>18</v>
      </c>
      <c r="C447" s="1">
        <v>75.72999999999999</v>
      </c>
      <c r="D447" s="1">
        <v>1</v>
      </c>
      <c r="E447" s="1">
        <v>2</v>
      </c>
      <c r="F447" s="1">
        <v>0</v>
      </c>
      <c r="G447" s="1" t="s">
        <v>90</v>
      </c>
      <c r="H447" s="1">
        <f t="shared" si="40"/>
        <v>0</v>
      </c>
      <c r="I447" s="1">
        <f t="shared" si="42"/>
        <v>0</v>
      </c>
      <c r="N447" s="1" t="s">
        <v>92</v>
      </c>
      <c r="O447" s="1">
        <v>0.76</v>
      </c>
      <c r="P447" s="1" t="s">
        <v>94</v>
      </c>
      <c r="Q447" s="1">
        <v>0</v>
      </c>
      <c r="R447" s="1" t="s">
        <v>94</v>
      </c>
      <c r="S447" s="1">
        <v>0</v>
      </c>
      <c r="T447" s="1" t="s">
        <v>94</v>
      </c>
      <c r="U447" s="1">
        <v>0</v>
      </c>
      <c r="V447" s="1">
        <v>0</v>
      </c>
      <c r="W447" s="1">
        <v>0</v>
      </c>
      <c r="X447" s="1">
        <v>0</v>
      </c>
      <c r="Y447" s="89">
        <v>0</v>
      </c>
      <c r="AF447" s="18"/>
      <c r="AG447" s="1"/>
    </row>
    <row r="448" spans="1:33" x14ac:dyDescent="0.25">
      <c r="A448" s="88">
        <v>12</v>
      </c>
      <c r="B448" s="1">
        <v>19</v>
      </c>
      <c r="C448" s="1">
        <v>76.049999999999983</v>
      </c>
      <c r="D448" s="1">
        <v>3</v>
      </c>
      <c r="E448" s="1">
        <v>3</v>
      </c>
      <c r="F448" s="1">
        <v>0</v>
      </c>
      <c r="G448" s="1" t="s">
        <v>90</v>
      </c>
      <c r="H448" s="1">
        <f t="shared" si="40"/>
        <v>0</v>
      </c>
      <c r="I448" s="1">
        <f t="shared" si="42"/>
        <v>0</v>
      </c>
      <c r="N448" s="1" t="s">
        <v>91</v>
      </c>
      <c r="O448" s="1">
        <v>0.79</v>
      </c>
      <c r="P448" s="1" t="s">
        <v>92</v>
      </c>
      <c r="Q448" s="1">
        <v>0.86</v>
      </c>
      <c r="R448" s="1" t="s">
        <v>91</v>
      </c>
      <c r="S448" s="1">
        <v>0.64</v>
      </c>
      <c r="T448" s="1" t="s">
        <v>94</v>
      </c>
      <c r="U448" s="1">
        <v>0</v>
      </c>
      <c r="V448" s="1">
        <v>0.84</v>
      </c>
      <c r="W448" s="1">
        <v>0</v>
      </c>
      <c r="X448" s="1">
        <v>1.44</v>
      </c>
      <c r="Y448" s="89">
        <v>0</v>
      </c>
      <c r="AF448" s="18"/>
      <c r="AG448" s="1"/>
    </row>
    <row r="449" spans="1:33" x14ac:dyDescent="0.25">
      <c r="A449" s="88">
        <v>12</v>
      </c>
      <c r="B449" s="1">
        <v>20</v>
      </c>
      <c r="C449" s="1">
        <v>78.179999999999978</v>
      </c>
      <c r="D449" s="1">
        <v>2</v>
      </c>
      <c r="E449" s="1">
        <v>5</v>
      </c>
      <c r="F449" s="1">
        <v>0</v>
      </c>
      <c r="G449" s="1" t="s">
        <v>98</v>
      </c>
      <c r="H449" s="1">
        <f t="shared" si="40"/>
        <v>1</v>
      </c>
      <c r="I449" s="1">
        <v>2</v>
      </c>
      <c r="N449" s="1" t="s">
        <v>94</v>
      </c>
      <c r="O449" s="1">
        <v>0</v>
      </c>
      <c r="P449" s="1" t="s">
        <v>94</v>
      </c>
      <c r="Q449" s="1">
        <v>0</v>
      </c>
      <c r="R449" s="1" t="s">
        <v>94</v>
      </c>
      <c r="S449" s="1">
        <v>0</v>
      </c>
      <c r="T449" s="1" t="s">
        <v>94</v>
      </c>
      <c r="U449" s="1">
        <v>0</v>
      </c>
      <c r="V449" s="1">
        <v>0</v>
      </c>
      <c r="W449" s="1">
        <v>0</v>
      </c>
      <c r="X449" s="1">
        <v>0</v>
      </c>
      <c r="Y449" s="89">
        <v>0</v>
      </c>
      <c r="AF449" s="18"/>
      <c r="AG449" s="1"/>
    </row>
    <row r="450" spans="1:33" x14ac:dyDescent="0.25">
      <c r="A450" s="88">
        <v>12</v>
      </c>
      <c r="B450" s="1">
        <v>21</v>
      </c>
      <c r="C450" s="1">
        <v>81.529999999999973</v>
      </c>
      <c r="D450" s="1">
        <v>2</v>
      </c>
      <c r="E450" s="1">
        <v>1</v>
      </c>
      <c r="F450" s="1">
        <v>0</v>
      </c>
      <c r="G450" s="1" t="s">
        <v>90</v>
      </c>
      <c r="H450" s="1">
        <f t="shared" si="40"/>
        <v>0</v>
      </c>
      <c r="I450" s="1">
        <f t="shared" ref="I450:I482" si="43">H450</f>
        <v>0</v>
      </c>
      <c r="N450" s="1" t="s">
        <v>95</v>
      </c>
      <c r="O450" s="1">
        <v>1.24</v>
      </c>
      <c r="P450" s="1" t="s">
        <v>95</v>
      </c>
      <c r="Q450" s="1">
        <v>1.23</v>
      </c>
      <c r="R450" s="1" t="s">
        <v>94</v>
      </c>
      <c r="S450" s="1">
        <v>0</v>
      </c>
      <c r="T450" s="1" t="s">
        <v>94</v>
      </c>
      <c r="U450" s="1">
        <v>0</v>
      </c>
      <c r="V450" s="1">
        <v>1.49</v>
      </c>
      <c r="W450" s="1">
        <v>1.19</v>
      </c>
      <c r="X450" s="1">
        <v>0</v>
      </c>
      <c r="Y450" s="89">
        <v>0</v>
      </c>
      <c r="AF450" s="18"/>
      <c r="AG450" s="1"/>
    </row>
    <row r="451" spans="1:33" x14ac:dyDescent="0.25">
      <c r="A451" s="88">
        <v>12</v>
      </c>
      <c r="B451" s="1">
        <v>22</v>
      </c>
      <c r="C451" s="1">
        <v>82.749999999999972</v>
      </c>
      <c r="D451" s="1">
        <v>2</v>
      </c>
      <c r="E451" s="1">
        <v>2</v>
      </c>
      <c r="F451" s="1">
        <v>1</v>
      </c>
      <c r="G451" s="1" t="s">
        <v>90</v>
      </c>
      <c r="H451" s="1">
        <f t="shared" si="40"/>
        <v>0</v>
      </c>
      <c r="I451" s="1">
        <f t="shared" si="43"/>
        <v>0</v>
      </c>
      <c r="N451" s="1" t="s">
        <v>91</v>
      </c>
      <c r="O451" s="1">
        <v>0.55000000000000004</v>
      </c>
      <c r="P451" s="1" t="s">
        <v>95</v>
      </c>
      <c r="Q451" s="1">
        <v>0.91</v>
      </c>
      <c r="R451" s="1" t="s">
        <v>94</v>
      </c>
      <c r="S451" s="1">
        <v>0</v>
      </c>
      <c r="T451" s="1" t="s">
        <v>94</v>
      </c>
      <c r="U451" s="1">
        <v>0</v>
      </c>
      <c r="V451" s="1">
        <v>0.78</v>
      </c>
      <c r="W451" s="1">
        <v>1.07</v>
      </c>
      <c r="X451" s="1">
        <v>0</v>
      </c>
      <c r="Y451" s="89">
        <v>0</v>
      </c>
      <c r="AF451" s="18"/>
      <c r="AG451" s="1"/>
    </row>
    <row r="452" spans="1:33" x14ac:dyDescent="0.25">
      <c r="A452" s="88">
        <v>12</v>
      </c>
      <c r="B452" s="1">
        <v>23</v>
      </c>
      <c r="C452" s="1">
        <v>90.359999999999971</v>
      </c>
      <c r="D452" s="1">
        <v>2</v>
      </c>
      <c r="E452" s="1">
        <v>0</v>
      </c>
      <c r="F452" s="1">
        <v>0</v>
      </c>
      <c r="G452" s="1" t="s">
        <v>90</v>
      </c>
      <c r="H452" s="1">
        <f t="shared" si="40"/>
        <v>0</v>
      </c>
      <c r="I452" s="1">
        <f t="shared" si="43"/>
        <v>0</v>
      </c>
      <c r="N452" s="1" t="s">
        <v>91</v>
      </c>
      <c r="O452" s="1">
        <v>0.9</v>
      </c>
      <c r="P452" s="1" t="s">
        <v>91</v>
      </c>
      <c r="Q452" s="1">
        <v>0.97</v>
      </c>
      <c r="R452" s="1" t="s">
        <v>94</v>
      </c>
      <c r="S452" s="1">
        <v>0</v>
      </c>
      <c r="T452" s="1" t="s">
        <v>94</v>
      </c>
      <c r="U452" s="1">
        <v>0</v>
      </c>
      <c r="V452" s="1">
        <v>1.02</v>
      </c>
      <c r="W452" s="1">
        <v>1.34</v>
      </c>
      <c r="X452" s="1">
        <v>0</v>
      </c>
      <c r="Y452" s="89">
        <v>0</v>
      </c>
      <c r="AF452" s="18"/>
      <c r="AG452" s="1"/>
    </row>
    <row r="453" spans="1:33" x14ac:dyDescent="0.25">
      <c r="A453" s="88">
        <v>12</v>
      </c>
      <c r="B453" s="1">
        <v>24</v>
      </c>
      <c r="C453" s="1">
        <v>93.739999999999966</v>
      </c>
      <c r="D453" s="1">
        <v>3</v>
      </c>
      <c r="E453" s="1">
        <v>0</v>
      </c>
      <c r="F453" s="1">
        <v>0</v>
      </c>
      <c r="G453" s="1" t="s">
        <v>90</v>
      </c>
      <c r="H453" s="1">
        <f t="shared" si="40"/>
        <v>0</v>
      </c>
      <c r="I453" s="1">
        <f t="shared" si="43"/>
        <v>0</v>
      </c>
      <c r="N453" s="1" t="s">
        <v>91</v>
      </c>
      <c r="O453" s="1">
        <v>0.84</v>
      </c>
      <c r="P453" s="1" t="s">
        <v>92</v>
      </c>
      <c r="Q453" s="1">
        <v>0.93</v>
      </c>
      <c r="R453" s="1" t="s">
        <v>92</v>
      </c>
      <c r="S453" s="1">
        <v>0.65</v>
      </c>
      <c r="T453" s="1" t="s">
        <v>94</v>
      </c>
      <c r="U453" s="1">
        <v>0</v>
      </c>
      <c r="V453" s="1">
        <v>1.47</v>
      </c>
      <c r="W453" s="1">
        <v>0</v>
      </c>
      <c r="X453" s="1">
        <v>0</v>
      </c>
      <c r="Y453" s="89">
        <v>0</v>
      </c>
      <c r="AF453" s="18"/>
      <c r="AG453" s="1"/>
    </row>
    <row r="454" spans="1:33" x14ac:dyDescent="0.25">
      <c r="A454" s="88">
        <v>12</v>
      </c>
      <c r="B454" s="1">
        <v>25</v>
      </c>
      <c r="C454" s="1">
        <v>97.07999999999997</v>
      </c>
      <c r="D454" s="1">
        <v>2</v>
      </c>
      <c r="E454" s="1">
        <v>0</v>
      </c>
      <c r="F454" s="1">
        <v>0</v>
      </c>
      <c r="G454" s="1" t="s">
        <v>90</v>
      </c>
      <c r="H454" s="1">
        <f t="shared" si="40"/>
        <v>0</v>
      </c>
      <c r="I454" s="1">
        <f t="shared" si="43"/>
        <v>0</v>
      </c>
      <c r="N454" s="1" t="s">
        <v>92</v>
      </c>
      <c r="O454" s="1">
        <v>0.66</v>
      </c>
      <c r="P454" s="1" t="s">
        <v>96</v>
      </c>
      <c r="Q454" s="1">
        <v>1.1000000000000001</v>
      </c>
      <c r="R454" s="1" t="s">
        <v>94</v>
      </c>
      <c r="S454" s="1">
        <v>0</v>
      </c>
      <c r="T454" s="1" t="s">
        <v>94</v>
      </c>
      <c r="U454" s="1">
        <v>0</v>
      </c>
      <c r="V454" s="1">
        <v>0</v>
      </c>
      <c r="W454" s="1">
        <v>0</v>
      </c>
      <c r="X454" s="1">
        <v>0</v>
      </c>
      <c r="Y454" s="89">
        <v>0</v>
      </c>
      <c r="AF454" s="18"/>
      <c r="AG454" s="1"/>
    </row>
    <row r="455" spans="1:33" x14ac:dyDescent="0.25">
      <c r="A455" s="88">
        <v>12</v>
      </c>
      <c r="B455" s="1">
        <v>26</v>
      </c>
      <c r="C455" s="1">
        <v>99.459999999999965</v>
      </c>
      <c r="D455" s="1">
        <v>3</v>
      </c>
      <c r="E455" s="1">
        <v>0</v>
      </c>
      <c r="F455" s="1">
        <v>0</v>
      </c>
      <c r="G455" s="1" t="s">
        <v>90</v>
      </c>
      <c r="H455" s="1">
        <f t="shared" si="40"/>
        <v>0</v>
      </c>
      <c r="I455" s="1">
        <f t="shared" si="43"/>
        <v>0</v>
      </c>
      <c r="N455" s="1" t="s">
        <v>91</v>
      </c>
      <c r="O455" s="1">
        <v>0.8</v>
      </c>
      <c r="P455" s="1" t="s">
        <v>91</v>
      </c>
      <c r="Q455" s="1">
        <v>0.56000000000000005</v>
      </c>
      <c r="R455" s="1" t="s">
        <v>91</v>
      </c>
      <c r="S455" s="1">
        <v>0.56999999999999995</v>
      </c>
      <c r="T455" s="1" t="s">
        <v>94</v>
      </c>
      <c r="U455" s="1">
        <v>0</v>
      </c>
      <c r="V455" s="1">
        <v>1.33</v>
      </c>
      <c r="W455" s="1">
        <v>1.02</v>
      </c>
      <c r="X455" s="1">
        <v>0.95</v>
      </c>
      <c r="Y455" s="89">
        <v>0</v>
      </c>
      <c r="AF455" s="18"/>
      <c r="AG455" s="1"/>
    </row>
    <row r="456" spans="1:33" x14ac:dyDescent="0.25">
      <c r="A456" s="88">
        <v>12</v>
      </c>
      <c r="B456" s="1">
        <v>27</v>
      </c>
      <c r="C456" s="1">
        <v>107.88999999999996</v>
      </c>
      <c r="D456" s="1">
        <v>3</v>
      </c>
      <c r="E456" s="1">
        <v>0</v>
      </c>
      <c r="F456" s="1">
        <v>0</v>
      </c>
      <c r="G456" s="1" t="s">
        <v>90</v>
      </c>
      <c r="H456" s="1">
        <f t="shared" si="40"/>
        <v>0</v>
      </c>
      <c r="I456" s="1">
        <f t="shared" si="43"/>
        <v>0</v>
      </c>
      <c r="N456" s="1" t="s">
        <v>91</v>
      </c>
      <c r="O456" s="1">
        <v>0.85</v>
      </c>
      <c r="P456" s="1" t="s">
        <v>96</v>
      </c>
      <c r="Q456" s="1">
        <v>0.97</v>
      </c>
      <c r="R456" s="1" t="s">
        <v>92</v>
      </c>
      <c r="S456" s="1">
        <v>0.76</v>
      </c>
      <c r="T456" s="1" t="s">
        <v>94</v>
      </c>
      <c r="U456" s="1">
        <v>0</v>
      </c>
      <c r="V456" s="1">
        <v>1.3</v>
      </c>
      <c r="W456" s="1">
        <v>0</v>
      </c>
      <c r="X456" s="1">
        <v>0</v>
      </c>
      <c r="Y456" s="89">
        <v>0</v>
      </c>
      <c r="AF456" s="18"/>
      <c r="AG456" s="1"/>
    </row>
    <row r="457" spans="1:33" x14ac:dyDescent="0.25">
      <c r="A457" s="88">
        <v>12</v>
      </c>
      <c r="B457" s="1">
        <v>28</v>
      </c>
      <c r="C457" s="1">
        <v>112.96999999999996</v>
      </c>
      <c r="D457" s="1">
        <v>1</v>
      </c>
      <c r="E457" s="1">
        <v>0</v>
      </c>
      <c r="F457" s="1">
        <v>0</v>
      </c>
      <c r="G457" s="1" t="s">
        <v>90</v>
      </c>
      <c r="H457" s="1">
        <f t="shared" si="40"/>
        <v>0</v>
      </c>
      <c r="I457" s="1">
        <f t="shared" si="43"/>
        <v>0</v>
      </c>
      <c r="N457" s="1" t="s">
        <v>96</v>
      </c>
      <c r="O457" s="1">
        <v>1.52</v>
      </c>
      <c r="P457" s="1" t="s">
        <v>94</v>
      </c>
      <c r="Q457" s="1">
        <v>0</v>
      </c>
      <c r="R457" s="1" t="s">
        <v>94</v>
      </c>
      <c r="S457" s="1">
        <v>0</v>
      </c>
      <c r="T457" s="1" t="s">
        <v>94</v>
      </c>
      <c r="U457" s="1">
        <v>0</v>
      </c>
      <c r="V457" s="1">
        <v>0</v>
      </c>
      <c r="W457" s="1">
        <v>0</v>
      </c>
      <c r="X457" s="1">
        <v>0</v>
      </c>
      <c r="Y457" s="89">
        <v>0</v>
      </c>
      <c r="AF457" s="18"/>
      <c r="AG457" s="1"/>
    </row>
    <row r="458" spans="1:33" x14ac:dyDescent="0.25">
      <c r="A458" s="88">
        <v>12</v>
      </c>
      <c r="B458" s="1">
        <v>29</v>
      </c>
      <c r="C458" s="1">
        <v>116.52999999999996</v>
      </c>
      <c r="D458" s="1">
        <v>1</v>
      </c>
      <c r="E458" s="1">
        <v>0</v>
      </c>
      <c r="F458" s="1">
        <v>0</v>
      </c>
      <c r="G458" s="1" t="s">
        <v>90</v>
      </c>
      <c r="H458" s="1">
        <f t="shared" si="40"/>
        <v>0</v>
      </c>
      <c r="I458" s="1">
        <f t="shared" si="43"/>
        <v>0</v>
      </c>
      <c r="N458" s="1" t="s">
        <v>91</v>
      </c>
      <c r="O458" s="1">
        <v>0.73</v>
      </c>
      <c r="P458" s="1" t="s">
        <v>94</v>
      </c>
      <c r="Q458" s="1">
        <v>0</v>
      </c>
      <c r="R458" s="1" t="s">
        <v>94</v>
      </c>
      <c r="S458" s="1">
        <v>0</v>
      </c>
      <c r="T458" s="1" t="s">
        <v>94</v>
      </c>
      <c r="U458" s="1">
        <v>0</v>
      </c>
      <c r="V458" s="1">
        <v>1.26</v>
      </c>
      <c r="W458" s="1">
        <v>0</v>
      </c>
      <c r="X458" s="1">
        <v>0</v>
      </c>
      <c r="Y458" s="89">
        <v>0</v>
      </c>
      <c r="AF458" s="18"/>
      <c r="AG458" s="1"/>
    </row>
    <row r="459" spans="1:33" x14ac:dyDescent="0.25">
      <c r="A459" s="88">
        <v>12</v>
      </c>
      <c r="B459" s="1">
        <v>30</v>
      </c>
      <c r="C459" s="1">
        <v>117.22999999999996</v>
      </c>
      <c r="D459" s="1">
        <v>3</v>
      </c>
      <c r="E459" s="1">
        <v>1</v>
      </c>
      <c r="F459" s="1">
        <v>0</v>
      </c>
      <c r="G459" s="1" t="s">
        <v>90</v>
      </c>
      <c r="H459" s="1">
        <f t="shared" ref="H459:H522" si="44">IF(G459="NO", 0, 1)</f>
        <v>0</v>
      </c>
      <c r="I459" s="1">
        <f t="shared" si="43"/>
        <v>0</v>
      </c>
      <c r="N459" s="1" t="s">
        <v>95</v>
      </c>
      <c r="O459" s="1">
        <v>1.6</v>
      </c>
      <c r="P459" s="1" t="s">
        <v>96</v>
      </c>
      <c r="Q459" s="1">
        <v>0.86</v>
      </c>
      <c r="R459" s="1" t="s">
        <v>93</v>
      </c>
      <c r="S459" s="1">
        <v>1.46</v>
      </c>
      <c r="T459" s="1" t="s">
        <v>94</v>
      </c>
      <c r="U459" s="1">
        <v>0</v>
      </c>
      <c r="V459" s="1">
        <v>1.1000000000000001</v>
      </c>
      <c r="W459" s="1">
        <v>0</v>
      </c>
      <c r="X459" s="1">
        <v>0</v>
      </c>
      <c r="Y459" s="89">
        <v>0</v>
      </c>
      <c r="AF459" s="18"/>
      <c r="AG459" s="1"/>
    </row>
    <row r="460" spans="1:33" x14ac:dyDescent="0.25">
      <c r="A460" s="88">
        <v>12</v>
      </c>
      <c r="B460" s="1">
        <v>31</v>
      </c>
      <c r="C460" s="1">
        <v>120.66999999999996</v>
      </c>
      <c r="D460" s="1">
        <v>2</v>
      </c>
      <c r="E460" s="1">
        <v>1</v>
      </c>
      <c r="F460" s="1">
        <v>0</v>
      </c>
      <c r="G460" s="1" t="s">
        <v>90</v>
      </c>
      <c r="H460" s="1">
        <f t="shared" si="44"/>
        <v>0</v>
      </c>
      <c r="I460" s="1">
        <f t="shared" si="43"/>
        <v>0</v>
      </c>
      <c r="N460" s="1" t="s">
        <v>95</v>
      </c>
      <c r="O460" s="1">
        <v>1.43</v>
      </c>
      <c r="P460" s="1" t="s">
        <v>91</v>
      </c>
      <c r="Q460" s="1">
        <v>0.97</v>
      </c>
      <c r="R460" s="1" t="s">
        <v>94</v>
      </c>
      <c r="S460" s="1">
        <v>0</v>
      </c>
      <c r="T460" s="1" t="s">
        <v>94</v>
      </c>
      <c r="U460" s="1">
        <v>0</v>
      </c>
      <c r="V460" s="1">
        <v>1.47</v>
      </c>
      <c r="W460" s="1">
        <v>1.47</v>
      </c>
      <c r="X460" s="1">
        <v>0</v>
      </c>
      <c r="Y460" s="89">
        <v>0</v>
      </c>
      <c r="AF460" s="18"/>
      <c r="AG460" s="1"/>
    </row>
    <row r="461" spans="1:33" x14ac:dyDescent="0.25">
      <c r="A461" s="88">
        <v>12</v>
      </c>
      <c r="B461" s="1">
        <v>32</v>
      </c>
      <c r="C461" s="1">
        <v>122.73999999999995</v>
      </c>
      <c r="D461" s="1">
        <v>3</v>
      </c>
      <c r="E461" s="1">
        <v>1</v>
      </c>
      <c r="F461" s="1">
        <v>1</v>
      </c>
      <c r="G461" s="1" t="s">
        <v>90</v>
      </c>
      <c r="H461" s="1">
        <f t="shared" si="44"/>
        <v>0</v>
      </c>
      <c r="I461" s="1">
        <f t="shared" si="43"/>
        <v>0</v>
      </c>
      <c r="N461" s="1" t="s">
        <v>91</v>
      </c>
      <c r="O461" s="1">
        <v>0.78</v>
      </c>
      <c r="P461" s="1" t="s">
        <v>95</v>
      </c>
      <c r="Q461" s="1">
        <v>1.48</v>
      </c>
      <c r="R461" s="1" t="s">
        <v>96</v>
      </c>
      <c r="S461" s="1">
        <v>1.01</v>
      </c>
      <c r="T461" s="1" t="s">
        <v>94</v>
      </c>
      <c r="U461" s="1">
        <v>0</v>
      </c>
      <c r="V461" s="1">
        <v>1.03</v>
      </c>
      <c r="W461" s="1">
        <v>1.36</v>
      </c>
      <c r="X461" s="1">
        <v>0</v>
      </c>
      <c r="Y461" s="89">
        <v>0</v>
      </c>
      <c r="AF461" s="18"/>
      <c r="AG461" s="1"/>
    </row>
    <row r="462" spans="1:33" x14ac:dyDescent="0.25">
      <c r="A462" s="88">
        <v>12</v>
      </c>
      <c r="B462" s="1">
        <v>33</v>
      </c>
      <c r="C462" s="1">
        <v>123.27999999999996</v>
      </c>
      <c r="D462" s="1">
        <v>1</v>
      </c>
      <c r="E462" s="1">
        <v>4</v>
      </c>
      <c r="F462" s="1">
        <v>1</v>
      </c>
      <c r="G462" s="1" t="s">
        <v>90</v>
      </c>
      <c r="H462" s="1">
        <f t="shared" si="44"/>
        <v>0</v>
      </c>
      <c r="I462" s="1">
        <f t="shared" si="43"/>
        <v>0</v>
      </c>
      <c r="N462" s="1" t="s">
        <v>91</v>
      </c>
      <c r="O462" s="1">
        <v>0.76</v>
      </c>
      <c r="P462" s="1" t="s">
        <v>94</v>
      </c>
      <c r="Q462" s="1">
        <v>0</v>
      </c>
      <c r="R462" s="1" t="s">
        <v>94</v>
      </c>
      <c r="S462" s="1">
        <v>0</v>
      </c>
      <c r="T462" s="1" t="s">
        <v>94</v>
      </c>
      <c r="U462" s="1">
        <v>0</v>
      </c>
      <c r="V462" s="1">
        <v>1.35</v>
      </c>
      <c r="W462" s="1">
        <v>0</v>
      </c>
      <c r="X462" s="1">
        <v>0</v>
      </c>
      <c r="Y462" s="89">
        <v>0</v>
      </c>
      <c r="AF462" s="18"/>
      <c r="AG462" s="1"/>
    </row>
    <row r="463" spans="1:33" x14ac:dyDescent="0.25">
      <c r="A463" s="88">
        <v>12</v>
      </c>
      <c r="B463" s="1">
        <v>34</v>
      </c>
      <c r="C463" s="1">
        <v>138.86999999999995</v>
      </c>
      <c r="D463" s="1">
        <v>1</v>
      </c>
      <c r="E463" s="1">
        <v>0</v>
      </c>
      <c r="F463" s="1">
        <v>0</v>
      </c>
      <c r="G463" s="1" t="s">
        <v>90</v>
      </c>
      <c r="H463" s="1">
        <f t="shared" si="44"/>
        <v>0</v>
      </c>
      <c r="I463" s="1">
        <f t="shared" si="43"/>
        <v>0</v>
      </c>
      <c r="N463" s="1" t="s">
        <v>91</v>
      </c>
      <c r="O463" s="1">
        <v>0.82</v>
      </c>
      <c r="P463" s="1" t="s">
        <v>94</v>
      </c>
      <c r="Q463" s="1">
        <v>0</v>
      </c>
      <c r="R463" s="1" t="s">
        <v>94</v>
      </c>
      <c r="S463" s="1">
        <v>0</v>
      </c>
      <c r="T463" s="1" t="s">
        <v>94</v>
      </c>
      <c r="U463" s="1">
        <v>0</v>
      </c>
      <c r="V463" s="1">
        <v>0.9</v>
      </c>
      <c r="W463" s="1">
        <v>0</v>
      </c>
      <c r="X463" s="1">
        <v>0</v>
      </c>
      <c r="Y463" s="89">
        <v>0</v>
      </c>
      <c r="AF463" s="18"/>
      <c r="AG463" s="1"/>
    </row>
    <row r="464" spans="1:33" x14ac:dyDescent="0.25">
      <c r="A464" s="88">
        <v>12</v>
      </c>
      <c r="B464" s="1">
        <v>35</v>
      </c>
      <c r="C464" s="1">
        <v>139.09999999999994</v>
      </c>
      <c r="D464" s="1">
        <v>1</v>
      </c>
      <c r="E464" s="1">
        <v>1</v>
      </c>
      <c r="F464" s="1">
        <v>0</v>
      </c>
      <c r="G464" s="1" t="s">
        <v>90</v>
      </c>
      <c r="H464" s="1">
        <f t="shared" si="44"/>
        <v>0</v>
      </c>
      <c r="I464" s="1">
        <f t="shared" si="43"/>
        <v>0</v>
      </c>
      <c r="N464" s="1" t="s">
        <v>91</v>
      </c>
      <c r="O464" s="1">
        <v>0.92</v>
      </c>
      <c r="P464" s="1" t="s">
        <v>94</v>
      </c>
      <c r="Q464" s="1">
        <v>0</v>
      </c>
      <c r="R464" s="1" t="s">
        <v>94</v>
      </c>
      <c r="S464" s="1">
        <v>0</v>
      </c>
      <c r="T464" s="1" t="s">
        <v>94</v>
      </c>
      <c r="U464" s="1">
        <v>0</v>
      </c>
      <c r="V464" s="1">
        <v>0.88</v>
      </c>
      <c r="W464" s="1">
        <v>0</v>
      </c>
      <c r="X464" s="1">
        <v>0</v>
      </c>
      <c r="Y464" s="89">
        <v>0</v>
      </c>
      <c r="AF464" s="18"/>
      <c r="AG464" s="1"/>
    </row>
    <row r="465" spans="1:33" x14ac:dyDescent="0.25">
      <c r="A465" s="88">
        <v>12</v>
      </c>
      <c r="B465" s="1">
        <v>36</v>
      </c>
      <c r="C465" s="1">
        <v>141.48999999999992</v>
      </c>
      <c r="D465" s="1">
        <v>4</v>
      </c>
      <c r="E465" s="1">
        <v>0</v>
      </c>
      <c r="F465" s="1">
        <v>1</v>
      </c>
      <c r="G465" s="1" t="s">
        <v>90</v>
      </c>
      <c r="H465" s="1">
        <f t="shared" si="44"/>
        <v>0</v>
      </c>
      <c r="I465" s="1">
        <f t="shared" si="43"/>
        <v>0</v>
      </c>
      <c r="J465" s="1">
        <f>SUM(H430:H466)</f>
        <v>2</v>
      </c>
      <c r="K465" s="1">
        <f>_xlfn.STDEV.S(E430:E466)</f>
        <v>1.5082356496167217</v>
      </c>
      <c r="L465" s="1">
        <f>_xlfn.STDEV.S(F430:F466)</f>
        <v>0.3970612769556579</v>
      </c>
      <c r="N465" s="1" t="s">
        <v>96</v>
      </c>
      <c r="O465" s="1">
        <v>2.14</v>
      </c>
      <c r="P465" s="1" t="s">
        <v>92</v>
      </c>
      <c r="Q465" s="1">
        <v>0.61</v>
      </c>
      <c r="R465" s="1" t="s">
        <v>92</v>
      </c>
      <c r="S465" s="1">
        <v>0.69</v>
      </c>
      <c r="T465" s="1" t="s">
        <v>91</v>
      </c>
      <c r="U465" s="1">
        <v>0.76</v>
      </c>
      <c r="V465" s="1">
        <v>0</v>
      </c>
      <c r="W465" s="1">
        <v>0</v>
      </c>
      <c r="X465" s="1">
        <v>0</v>
      </c>
      <c r="Y465" s="89">
        <v>1.31</v>
      </c>
      <c r="AF465" s="18"/>
      <c r="AG465" s="1"/>
    </row>
    <row r="466" spans="1:33" s="125" customFormat="1" x14ac:dyDescent="0.25">
      <c r="A466" s="124">
        <v>12</v>
      </c>
      <c r="B466" s="125">
        <v>37</v>
      </c>
      <c r="C466" s="125">
        <v>149.18999999999991</v>
      </c>
      <c r="D466" s="125">
        <v>2</v>
      </c>
      <c r="E466" s="125">
        <v>0</v>
      </c>
      <c r="F466" s="125">
        <v>0</v>
      </c>
      <c r="G466" s="125" t="s">
        <v>90</v>
      </c>
      <c r="H466" s="125">
        <f t="shared" si="44"/>
        <v>0</v>
      </c>
      <c r="I466" s="125">
        <f t="shared" si="43"/>
        <v>0</v>
      </c>
      <c r="J466" s="125">
        <f>_xlfn.STDEV.S(I430:I466)</f>
        <v>0.36349983787084711</v>
      </c>
      <c r="K466" s="125">
        <f>MAX(E430:E466)</f>
        <v>5</v>
      </c>
      <c r="L466" s="125">
        <f>MAX(F430:F466)</f>
        <v>1</v>
      </c>
      <c r="N466" s="125" t="s">
        <v>91</v>
      </c>
      <c r="O466" s="125">
        <v>0.82</v>
      </c>
      <c r="P466" s="125" t="s">
        <v>91</v>
      </c>
      <c r="Q466" s="125">
        <v>0.61</v>
      </c>
      <c r="R466" s="125" t="s">
        <v>94</v>
      </c>
      <c r="S466" s="125">
        <v>0</v>
      </c>
      <c r="T466" s="125" t="s">
        <v>94</v>
      </c>
      <c r="U466" s="125">
        <v>0</v>
      </c>
      <c r="V466" s="125">
        <v>1.1299999999999999</v>
      </c>
      <c r="W466" s="125">
        <v>0.79</v>
      </c>
      <c r="X466" s="125">
        <v>0</v>
      </c>
      <c r="Y466" s="126">
        <v>0</v>
      </c>
      <c r="AF466" s="129"/>
    </row>
    <row r="467" spans="1:33" x14ac:dyDescent="0.25">
      <c r="A467" s="88">
        <v>13</v>
      </c>
      <c r="B467" s="1">
        <v>1</v>
      </c>
      <c r="C467" s="1">
        <v>0</v>
      </c>
      <c r="D467" s="1">
        <v>3</v>
      </c>
      <c r="E467" s="1">
        <v>0</v>
      </c>
      <c r="F467" s="1">
        <v>0</v>
      </c>
      <c r="G467" s="1" t="s">
        <v>90</v>
      </c>
      <c r="H467" s="1">
        <f t="shared" si="44"/>
        <v>0</v>
      </c>
      <c r="I467" s="1">
        <f t="shared" si="43"/>
        <v>0</v>
      </c>
      <c r="N467" s="1" t="s">
        <v>96</v>
      </c>
      <c r="O467" s="1">
        <v>1.66</v>
      </c>
      <c r="P467" s="1" t="s">
        <v>91</v>
      </c>
      <c r="Q467" s="1">
        <v>0.95</v>
      </c>
      <c r="R467" s="1" t="s">
        <v>95</v>
      </c>
      <c r="S467" s="1">
        <v>2.46</v>
      </c>
      <c r="T467" s="1" t="s">
        <v>94</v>
      </c>
      <c r="U467" s="1">
        <v>0</v>
      </c>
      <c r="V467" s="1">
        <v>0</v>
      </c>
      <c r="W467" s="1">
        <v>1.23</v>
      </c>
      <c r="X467" s="1">
        <v>1.49</v>
      </c>
      <c r="Y467" s="89">
        <v>0</v>
      </c>
      <c r="AF467" s="18"/>
      <c r="AG467" s="1"/>
    </row>
    <row r="468" spans="1:33" x14ac:dyDescent="0.25">
      <c r="A468" s="88">
        <v>13</v>
      </c>
      <c r="B468" s="1">
        <v>2</v>
      </c>
      <c r="C468" s="1">
        <v>4.1900000000000004</v>
      </c>
      <c r="D468" s="1">
        <v>2</v>
      </c>
      <c r="E468" s="1">
        <v>1</v>
      </c>
      <c r="F468" s="1">
        <v>0</v>
      </c>
      <c r="G468" s="1" t="s">
        <v>90</v>
      </c>
      <c r="H468" s="1">
        <f t="shared" si="44"/>
        <v>0</v>
      </c>
      <c r="I468" s="1">
        <f t="shared" si="43"/>
        <v>0</v>
      </c>
      <c r="N468" s="1" t="s">
        <v>92</v>
      </c>
      <c r="O468" s="1">
        <v>0.5</v>
      </c>
      <c r="P468" s="1" t="s">
        <v>91</v>
      </c>
      <c r="Q468" s="1">
        <v>0.93</v>
      </c>
      <c r="R468" s="1" t="s">
        <v>94</v>
      </c>
      <c r="S468" s="1">
        <v>0</v>
      </c>
      <c r="T468" s="1" t="s">
        <v>94</v>
      </c>
      <c r="U468" s="1">
        <v>0</v>
      </c>
      <c r="V468" s="1">
        <v>0</v>
      </c>
      <c r="W468" s="1">
        <v>0.92</v>
      </c>
      <c r="X468" s="1">
        <v>0</v>
      </c>
      <c r="Y468" s="89">
        <v>0</v>
      </c>
      <c r="AF468" s="18"/>
      <c r="AG468" s="1"/>
    </row>
    <row r="469" spans="1:33" x14ac:dyDescent="0.25">
      <c r="A469" s="88">
        <v>13</v>
      </c>
      <c r="B469" s="1">
        <v>3</v>
      </c>
      <c r="C469" s="1">
        <v>9.64</v>
      </c>
      <c r="D469" s="1">
        <v>1</v>
      </c>
      <c r="E469" s="1">
        <v>0</v>
      </c>
      <c r="F469" s="1">
        <v>0</v>
      </c>
      <c r="G469" s="1" t="s">
        <v>90</v>
      </c>
      <c r="H469" s="1">
        <f t="shared" si="44"/>
        <v>0</v>
      </c>
      <c r="I469" s="1">
        <f t="shared" si="43"/>
        <v>0</v>
      </c>
      <c r="N469" s="1" t="s">
        <v>96</v>
      </c>
      <c r="O469" s="1">
        <v>1.91</v>
      </c>
      <c r="P469" s="1" t="s">
        <v>94</v>
      </c>
      <c r="Q469" s="1">
        <v>0</v>
      </c>
      <c r="R469" s="1" t="s">
        <v>94</v>
      </c>
      <c r="S469" s="1">
        <v>0</v>
      </c>
      <c r="T469" s="1" t="s">
        <v>94</v>
      </c>
      <c r="U469" s="1">
        <v>0</v>
      </c>
      <c r="V469" s="1">
        <v>0</v>
      </c>
      <c r="W469" s="1">
        <v>0</v>
      </c>
      <c r="X469" s="1">
        <v>0</v>
      </c>
      <c r="Y469" s="89">
        <v>0</v>
      </c>
      <c r="AF469" s="18"/>
      <c r="AG469" s="1"/>
    </row>
    <row r="470" spans="1:33" x14ac:dyDescent="0.25">
      <c r="A470" s="88">
        <v>13</v>
      </c>
      <c r="B470" s="1">
        <v>4</v>
      </c>
      <c r="C470" s="1">
        <v>15.280000000000001</v>
      </c>
      <c r="D470" s="1">
        <v>2</v>
      </c>
      <c r="E470" s="1">
        <v>0</v>
      </c>
      <c r="F470" s="1">
        <v>0</v>
      </c>
      <c r="G470" s="1" t="s">
        <v>90</v>
      </c>
      <c r="H470" s="1">
        <f t="shared" si="44"/>
        <v>0</v>
      </c>
      <c r="I470" s="1">
        <f t="shared" si="43"/>
        <v>0</v>
      </c>
      <c r="N470" s="1" t="s">
        <v>95</v>
      </c>
      <c r="O470" s="1">
        <v>1.64</v>
      </c>
      <c r="P470" s="1" t="s">
        <v>91</v>
      </c>
      <c r="Q470" s="1">
        <v>0.76</v>
      </c>
      <c r="R470" s="1" t="s">
        <v>94</v>
      </c>
      <c r="S470" s="1">
        <v>0</v>
      </c>
      <c r="T470" s="1" t="s">
        <v>94</v>
      </c>
      <c r="U470" s="1">
        <v>0</v>
      </c>
      <c r="V470" s="1">
        <v>0.83</v>
      </c>
      <c r="W470" s="1">
        <v>0.98</v>
      </c>
      <c r="X470" s="1">
        <v>0</v>
      </c>
      <c r="Y470" s="89">
        <v>0</v>
      </c>
      <c r="AF470" s="18"/>
      <c r="AG470" s="1"/>
    </row>
    <row r="471" spans="1:33" x14ac:dyDescent="0.25">
      <c r="A471" s="88">
        <v>13</v>
      </c>
      <c r="B471" s="1">
        <v>5</v>
      </c>
      <c r="C471" s="1">
        <v>26.67</v>
      </c>
      <c r="D471" s="1">
        <v>3</v>
      </c>
      <c r="E471" s="1">
        <v>0</v>
      </c>
      <c r="F471" s="1">
        <v>0</v>
      </c>
      <c r="G471" s="1" t="s">
        <v>90</v>
      </c>
      <c r="H471" s="1">
        <f t="shared" si="44"/>
        <v>0</v>
      </c>
      <c r="I471" s="1">
        <f t="shared" si="43"/>
        <v>0</v>
      </c>
      <c r="N471" s="1" t="s">
        <v>96</v>
      </c>
      <c r="O471" s="1">
        <v>1.4</v>
      </c>
      <c r="P471" s="1" t="s">
        <v>91</v>
      </c>
      <c r="Q471" s="1">
        <v>0.74</v>
      </c>
      <c r="R471" s="1" t="s">
        <v>91</v>
      </c>
      <c r="S471" s="1">
        <v>0.6</v>
      </c>
      <c r="T471" s="1" t="s">
        <v>94</v>
      </c>
      <c r="U471" s="1">
        <v>0</v>
      </c>
      <c r="V471" s="1">
        <v>0</v>
      </c>
      <c r="W471" s="1">
        <v>1</v>
      </c>
      <c r="X471" s="1">
        <v>0.84</v>
      </c>
      <c r="Y471" s="89">
        <v>0</v>
      </c>
      <c r="AF471" s="18"/>
      <c r="AG471" s="1"/>
    </row>
    <row r="472" spans="1:33" x14ac:dyDescent="0.25">
      <c r="A472" s="88">
        <v>13</v>
      </c>
      <c r="B472" s="1">
        <v>6</v>
      </c>
      <c r="C472" s="1">
        <v>33.630000000000003</v>
      </c>
      <c r="D472" s="1">
        <v>2</v>
      </c>
      <c r="E472" s="1">
        <v>0</v>
      </c>
      <c r="F472" s="1">
        <v>0</v>
      </c>
      <c r="G472" s="1" t="s">
        <v>90</v>
      </c>
      <c r="H472" s="1">
        <f t="shared" si="44"/>
        <v>0</v>
      </c>
      <c r="I472" s="1">
        <f t="shared" si="43"/>
        <v>0</v>
      </c>
      <c r="N472" s="1" t="s">
        <v>92</v>
      </c>
      <c r="O472" s="1">
        <v>0.93</v>
      </c>
      <c r="P472" s="1" t="s">
        <v>92</v>
      </c>
      <c r="Q472" s="1">
        <v>0.64</v>
      </c>
      <c r="R472" s="1" t="s">
        <v>94</v>
      </c>
      <c r="S472" s="1">
        <v>0</v>
      </c>
      <c r="T472" s="1" t="s">
        <v>94</v>
      </c>
      <c r="U472" s="1">
        <v>0</v>
      </c>
      <c r="V472" s="1">
        <v>0</v>
      </c>
      <c r="W472" s="1">
        <v>0</v>
      </c>
      <c r="X472" s="1">
        <v>0</v>
      </c>
      <c r="Y472" s="89">
        <v>0</v>
      </c>
      <c r="AF472" s="18"/>
      <c r="AG472" s="1"/>
    </row>
    <row r="473" spans="1:33" x14ac:dyDescent="0.25">
      <c r="A473" s="88">
        <v>13</v>
      </c>
      <c r="B473" s="1">
        <v>7</v>
      </c>
      <c r="C473" s="1">
        <v>36.46</v>
      </c>
      <c r="D473" s="1">
        <v>3</v>
      </c>
      <c r="E473" s="1">
        <v>0</v>
      </c>
      <c r="F473" s="1">
        <v>0</v>
      </c>
      <c r="G473" s="1" t="s">
        <v>90</v>
      </c>
      <c r="H473" s="1">
        <f t="shared" si="44"/>
        <v>0</v>
      </c>
      <c r="I473" s="1">
        <f t="shared" si="43"/>
        <v>0</v>
      </c>
      <c r="N473" s="1" t="s">
        <v>95</v>
      </c>
      <c r="O473" s="1">
        <v>1.58</v>
      </c>
      <c r="P473" s="1" t="s">
        <v>95</v>
      </c>
      <c r="Q473" s="1">
        <v>2.2599999999999998</v>
      </c>
      <c r="R473" s="1" t="s">
        <v>95</v>
      </c>
      <c r="S473" s="1">
        <v>1.83</v>
      </c>
      <c r="T473" s="1" t="s">
        <v>94</v>
      </c>
      <c r="U473" s="1">
        <v>0</v>
      </c>
      <c r="V473" s="1">
        <v>0.96</v>
      </c>
      <c r="W473" s="1">
        <v>1.36</v>
      </c>
      <c r="X473" s="1">
        <v>1.35</v>
      </c>
      <c r="Y473" s="89">
        <v>0</v>
      </c>
      <c r="AF473" s="18"/>
      <c r="AG473" s="1"/>
    </row>
    <row r="474" spans="1:33" x14ac:dyDescent="0.25">
      <c r="A474" s="88">
        <v>13</v>
      </c>
      <c r="B474" s="1">
        <v>8</v>
      </c>
      <c r="C474" s="1">
        <v>40.75</v>
      </c>
      <c r="D474" s="1">
        <v>2</v>
      </c>
      <c r="E474" s="1">
        <v>1</v>
      </c>
      <c r="F474" s="1">
        <v>1</v>
      </c>
      <c r="G474" s="1" t="s">
        <v>90</v>
      </c>
      <c r="H474" s="1">
        <f t="shared" si="44"/>
        <v>0</v>
      </c>
      <c r="I474" s="1">
        <f t="shared" si="43"/>
        <v>0</v>
      </c>
      <c r="N474" s="1" t="s">
        <v>92</v>
      </c>
      <c r="O474" s="1">
        <v>0.67</v>
      </c>
      <c r="P474" s="1" t="s">
        <v>91</v>
      </c>
      <c r="Q474" s="1">
        <v>0.65</v>
      </c>
      <c r="R474" s="1" t="s">
        <v>94</v>
      </c>
      <c r="S474" s="1">
        <v>0</v>
      </c>
      <c r="T474" s="1" t="s">
        <v>94</v>
      </c>
      <c r="U474" s="1">
        <v>0</v>
      </c>
      <c r="V474" s="1">
        <v>0</v>
      </c>
      <c r="W474" s="1">
        <v>1.06</v>
      </c>
      <c r="X474" s="1">
        <v>0</v>
      </c>
      <c r="Y474" s="89">
        <v>0</v>
      </c>
      <c r="AF474" s="18"/>
      <c r="AG474" s="1"/>
    </row>
    <row r="475" spans="1:33" x14ac:dyDescent="0.25">
      <c r="A475" s="88">
        <v>13</v>
      </c>
      <c r="B475" s="1">
        <v>9</v>
      </c>
      <c r="C475" s="1">
        <v>42.15</v>
      </c>
      <c r="D475" s="1">
        <v>1</v>
      </c>
      <c r="E475" s="1">
        <v>2</v>
      </c>
      <c r="F475" s="1">
        <v>1</v>
      </c>
      <c r="G475" s="1" t="s">
        <v>90</v>
      </c>
      <c r="H475" s="1">
        <f t="shared" si="44"/>
        <v>0</v>
      </c>
      <c r="I475" s="1">
        <f t="shared" si="43"/>
        <v>0</v>
      </c>
      <c r="N475" s="1" t="s">
        <v>95</v>
      </c>
      <c r="O475" s="1">
        <v>1.08</v>
      </c>
      <c r="P475" s="1" t="s">
        <v>94</v>
      </c>
      <c r="Q475" s="1">
        <v>0</v>
      </c>
      <c r="R475" s="1" t="s">
        <v>94</v>
      </c>
      <c r="S475" s="1">
        <v>0</v>
      </c>
      <c r="T475" s="1" t="s">
        <v>94</v>
      </c>
      <c r="U475" s="1">
        <v>0</v>
      </c>
      <c r="V475" s="1">
        <v>1.17</v>
      </c>
      <c r="W475" s="1">
        <v>0</v>
      </c>
      <c r="X475" s="1">
        <v>0</v>
      </c>
      <c r="Y475" s="89">
        <v>0</v>
      </c>
      <c r="AF475" s="18"/>
      <c r="AG475" s="1"/>
    </row>
    <row r="476" spans="1:33" x14ac:dyDescent="0.25">
      <c r="A476" s="88">
        <v>13</v>
      </c>
      <c r="B476" s="1">
        <v>10</v>
      </c>
      <c r="C476" s="1">
        <v>42.35</v>
      </c>
      <c r="D476" s="1">
        <v>3</v>
      </c>
      <c r="E476" s="1">
        <v>3</v>
      </c>
      <c r="F476" s="1">
        <v>1</v>
      </c>
      <c r="G476" s="1" t="s">
        <v>90</v>
      </c>
      <c r="H476" s="1">
        <f t="shared" si="44"/>
        <v>0</v>
      </c>
      <c r="I476" s="1">
        <f t="shared" si="43"/>
        <v>0</v>
      </c>
      <c r="N476" s="1" t="s">
        <v>91</v>
      </c>
      <c r="O476" s="1">
        <v>0.66</v>
      </c>
      <c r="P476" s="1" t="s">
        <v>96</v>
      </c>
      <c r="Q476" s="1">
        <v>1</v>
      </c>
      <c r="R476" s="1" t="s">
        <v>96</v>
      </c>
      <c r="S476" s="1">
        <v>2.2400000000000002</v>
      </c>
      <c r="T476" s="1" t="s">
        <v>94</v>
      </c>
      <c r="U476" s="1">
        <v>0</v>
      </c>
      <c r="V476" s="1">
        <v>0.97</v>
      </c>
      <c r="W476" s="1">
        <v>0</v>
      </c>
      <c r="X476" s="1">
        <v>0</v>
      </c>
      <c r="Y476" s="89">
        <v>0</v>
      </c>
      <c r="AF476" s="18"/>
      <c r="AG476" s="1"/>
    </row>
    <row r="477" spans="1:33" x14ac:dyDescent="0.25">
      <c r="A477" s="88">
        <v>13</v>
      </c>
      <c r="B477" s="1">
        <v>11</v>
      </c>
      <c r="C477" s="1">
        <v>49.230000000000004</v>
      </c>
      <c r="D477" s="1">
        <v>3</v>
      </c>
      <c r="E477" s="1">
        <v>0</v>
      </c>
      <c r="F477" s="1">
        <v>0</v>
      </c>
      <c r="G477" s="1" t="s">
        <v>90</v>
      </c>
      <c r="H477" s="1">
        <f t="shared" si="44"/>
        <v>0</v>
      </c>
      <c r="I477" s="1">
        <f t="shared" si="43"/>
        <v>0</v>
      </c>
      <c r="N477" s="1" t="s">
        <v>91</v>
      </c>
      <c r="O477" s="1">
        <v>0.94</v>
      </c>
      <c r="P477" s="1" t="s">
        <v>93</v>
      </c>
      <c r="Q477" s="1">
        <v>1.28</v>
      </c>
      <c r="R477" s="1" t="s">
        <v>91</v>
      </c>
      <c r="S477" s="1">
        <v>0.68</v>
      </c>
      <c r="T477" s="1" t="s">
        <v>94</v>
      </c>
      <c r="U477" s="1">
        <v>0</v>
      </c>
      <c r="V477" s="1">
        <v>0.97</v>
      </c>
      <c r="W477" s="1">
        <v>0</v>
      </c>
      <c r="X477" s="1">
        <v>1.1599999999999999</v>
      </c>
      <c r="Y477" s="89">
        <v>0</v>
      </c>
      <c r="AF477" s="18"/>
      <c r="AG477" s="1"/>
    </row>
    <row r="478" spans="1:33" x14ac:dyDescent="0.25">
      <c r="A478" s="88">
        <v>13</v>
      </c>
      <c r="B478" s="1">
        <v>12</v>
      </c>
      <c r="C478" s="1">
        <v>49.870000000000005</v>
      </c>
      <c r="D478" s="1">
        <v>1</v>
      </c>
      <c r="E478" s="1">
        <v>3</v>
      </c>
      <c r="F478" s="1">
        <v>0</v>
      </c>
      <c r="G478" s="1" t="s">
        <v>90</v>
      </c>
      <c r="H478" s="1">
        <f t="shared" si="44"/>
        <v>0</v>
      </c>
      <c r="I478" s="1">
        <f t="shared" si="43"/>
        <v>0</v>
      </c>
      <c r="N478" s="1" t="s">
        <v>91</v>
      </c>
      <c r="O478" s="1">
        <v>0.56999999999999995</v>
      </c>
      <c r="P478" s="1" t="s">
        <v>94</v>
      </c>
      <c r="Q478" s="1">
        <v>0</v>
      </c>
      <c r="R478" s="1" t="s">
        <v>94</v>
      </c>
      <c r="S478" s="1">
        <v>0</v>
      </c>
      <c r="T478" s="1" t="s">
        <v>94</v>
      </c>
      <c r="U478" s="1">
        <v>0</v>
      </c>
      <c r="V478" s="1">
        <v>1.02</v>
      </c>
      <c r="W478" s="1">
        <v>0</v>
      </c>
      <c r="X478" s="1">
        <v>0</v>
      </c>
      <c r="Y478" s="89">
        <v>0</v>
      </c>
      <c r="AF478" s="18"/>
      <c r="AG478" s="1"/>
    </row>
    <row r="479" spans="1:33" x14ac:dyDescent="0.25">
      <c r="A479" s="88">
        <v>13</v>
      </c>
      <c r="B479" s="1">
        <v>13</v>
      </c>
      <c r="C479" s="1">
        <v>51.95</v>
      </c>
      <c r="D479" s="1">
        <v>3</v>
      </c>
      <c r="E479" s="1">
        <v>2</v>
      </c>
      <c r="F479" s="1">
        <v>0</v>
      </c>
      <c r="G479" s="1" t="s">
        <v>90</v>
      </c>
      <c r="H479" s="1">
        <f t="shared" si="44"/>
        <v>0</v>
      </c>
      <c r="I479" s="1">
        <f t="shared" si="43"/>
        <v>0</v>
      </c>
      <c r="N479" s="1" t="s">
        <v>92</v>
      </c>
      <c r="O479" s="1">
        <v>0.91</v>
      </c>
      <c r="P479" s="1" t="s">
        <v>95</v>
      </c>
      <c r="Q479" s="1">
        <v>2.3199999999999998</v>
      </c>
      <c r="R479" s="1" t="s">
        <v>96</v>
      </c>
      <c r="S479" s="1">
        <v>1.44</v>
      </c>
      <c r="T479" s="1" t="s">
        <v>94</v>
      </c>
      <c r="U479" s="1">
        <v>0</v>
      </c>
      <c r="V479" s="1">
        <v>0</v>
      </c>
      <c r="W479" s="1">
        <v>0.86</v>
      </c>
      <c r="X479" s="1">
        <v>0</v>
      </c>
      <c r="Y479" s="89">
        <v>0</v>
      </c>
      <c r="AF479" s="18"/>
      <c r="AG479" s="1"/>
    </row>
    <row r="480" spans="1:33" x14ac:dyDescent="0.25">
      <c r="A480" s="88">
        <v>13</v>
      </c>
      <c r="B480" s="1">
        <v>14</v>
      </c>
      <c r="C480" s="1">
        <v>52.34</v>
      </c>
      <c r="D480" s="1">
        <v>3</v>
      </c>
      <c r="E480" s="1">
        <v>4</v>
      </c>
      <c r="F480" s="1">
        <v>1</v>
      </c>
      <c r="G480" s="1" t="s">
        <v>90</v>
      </c>
      <c r="H480" s="1">
        <f t="shared" si="44"/>
        <v>0</v>
      </c>
      <c r="I480" s="1">
        <f t="shared" si="43"/>
        <v>0</v>
      </c>
      <c r="N480" s="1" t="s">
        <v>93</v>
      </c>
      <c r="O480" s="1">
        <v>2.0499999999999998</v>
      </c>
      <c r="P480" s="1" t="s">
        <v>91</v>
      </c>
      <c r="Q480" s="1">
        <v>0.63</v>
      </c>
      <c r="R480" s="1" t="s">
        <v>95</v>
      </c>
      <c r="S480" s="1">
        <v>2.34</v>
      </c>
      <c r="T480" s="1" t="s">
        <v>94</v>
      </c>
      <c r="U480" s="1">
        <v>0</v>
      </c>
      <c r="V480" s="1">
        <v>0</v>
      </c>
      <c r="W480" s="1">
        <v>1.27</v>
      </c>
      <c r="X480" s="1">
        <v>1.08</v>
      </c>
      <c r="Y480" s="89">
        <v>0</v>
      </c>
      <c r="AF480" s="18"/>
      <c r="AG480" s="1"/>
    </row>
    <row r="481" spans="1:33" x14ac:dyDescent="0.25">
      <c r="A481" s="88">
        <v>13</v>
      </c>
      <c r="B481" s="1">
        <v>15</v>
      </c>
      <c r="C481" s="1">
        <v>52.85</v>
      </c>
      <c r="D481" s="1">
        <v>1</v>
      </c>
      <c r="E481" s="1">
        <v>6</v>
      </c>
      <c r="F481" s="1">
        <v>2</v>
      </c>
      <c r="G481" s="1" t="s">
        <v>90</v>
      </c>
      <c r="H481" s="1">
        <f t="shared" si="44"/>
        <v>0</v>
      </c>
      <c r="I481" s="1">
        <f t="shared" si="43"/>
        <v>0</v>
      </c>
      <c r="N481" s="1" t="s">
        <v>92</v>
      </c>
      <c r="O481" s="1">
        <v>0.61</v>
      </c>
      <c r="P481" s="1" t="s">
        <v>94</v>
      </c>
      <c r="Q481" s="1">
        <v>0</v>
      </c>
      <c r="R481" s="1" t="s">
        <v>94</v>
      </c>
      <c r="S481" s="1">
        <v>0</v>
      </c>
      <c r="T481" s="1" t="s">
        <v>94</v>
      </c>
      <c r="U481" s="1">
        <v>0</v>
      </c>
      <c r="V481" s="1">
        <v>0</v>
      </c>
      <c r="W481" s="1">
        <v>0</v>
      </c>
      <c r="X481" s="1">
        <v>0</v>
      </c>
      <c r="Y481" s="89">
        <v>0</v>
      </c>
      <c r="AF481" s="18"/>
      <c r="AG481" s="1"/>
    </row>
    <row r="482" spans="1:33" x14ac:dyDescent="0.25">
      <c r="A482" s="88">
        <v>13</v>
      </c>
      <c r="B482" s="1">
        <v>16</v>
      </c>
      <c r="C482" s="1">
        <v>55.35</v>
      </c>
      <c r="D482" s="1">
        <v>1</v>
      </c>
      <c r="E482" s="1">
        <v>6</v>
      </c>
      <c r="F482" s="1">
        <v>0</v>
      </c>
      <c r="G482" s="1" t="s">
        <v>98</v>
      </c>
      <c r="H482" s="1">
        <f t="shared" si="44"/>
        <v>1</v>
      </c>
      <c r="I482" s="1">
        <f t="shared" si="43"/>
        <v>1</v>
      </c>
      <c r="N482" s="1" t="s">
        <v>94</v>
      </c>
      <c r="O482" s="1">
        <v>0</v>
      </c>
      <c r="P482" s="1" t="s">
        <v>94</v>
      </c>
      <c r="Q482" s="1">
        <v>0</v>
      </c>
      <c r="R482" s="1" t="s">
        <v>94</v>
      </c>
      <c r="S482" s="1">
        <v>0</v>
      </c>
      <c r="T482" s="1" t="s">
        <v>94</v>
      </c>
      <c r="U482" s="1">
        <v>0</v>
      </c>
      <c r="V482" s="1">
        <v>0</v>
      </c>
      <c r="W482" s="1">
        <v>0</v>
      </c>
      <c r="X482" s="1">
        <v>0</v>
      </c>
      <c r="Y482" s="89">
        <v>0</v>
      </c>
      <c r="AF482" s="18"/>
      <c r="AG482" s="1"/>
    </row>
    <row r="483" spans="1:33" x14ac:dyDescent="0.25">
      <c r="A483" s="88">
        <v>13</v>
      </c>
      <c r="B483" s="1">
        <v>17</v>
      </c>
      <c r="C483" s="1">
        <v>55.89</v>
      </c>
      <c r="D483" s="1">
        <v>1</v>
      </c>
      <c r="E483" s="1">
        <v>6</v>
      </c>
      <c r="F483" s="1">
        <v>0</v>
      </c>
      <c r="G483" s="1" t="s">
        <v>98</v>
      </c>
      <c r="H483" s="1">
        <f t="shared" si="44"/>
        <v>1</v>
      </c>
      <c r="I483" s="1">
        <v>2</v>
      </c>
      <c r="N483" s="1" t="s">
        <v>94</v>
      </c>
      <c r="O483" s="1">
        <v>0</v>
      </c>
      <c r="P483" s="1" t="s">
        <v>94</v>
      </c>
      <c r="Q483" s="1">
        <v>0</v>
      </c>
      <c r="R483" s="1" t="s">
        <v>94</v>
      </c>
      <c r="S483" s="1">
        <v>0</v>
      </c>
      <c r="T483" s="1" t="s">
        <v>94</v>
      </c>
      <c r="U483" s="1">
        <v>0</v>
      </c>
      <c r="V483" s="1">
        <v>0</v>
      </c>
      <c r="W483" s="1">
        <v>0</v>
      </c>
      <c r="X483" s="1">
        <v>0</v>
      </c>
      <c r="Y483" s="89">
        <v>0</v>
      </c>
      <c r="AF483" s="18"/>
      <c r="AG483" s="1"/>
    </row>
    <row r="484" spans="1:33" x14ac:dyDescent="0.25">
      <c r="A484" s="88">
        <v>13</v>
      </c>
      <c r="B484" s="1">
        <v>18</v>
      </c>
      <c r="C484" s="1">
        <v>55.980000000000004</v>
      </c>
      <c r="D484" s="1">
        <v>1</v>
      </c>
      <c r="E484" s="1">
        <v>5</v>
      </c>
      <c r="F484" s="1">
        <v>1</v>
      </c>
      <c r="G484" s="1" t="s">
        <v>90</v>
      </c>
      <c r="H484" s="1">
        <f t="shared" si="44"/>
        <v>0</v>
      </c>
      <c r="I484" s="1">
        <f>H484</f>
        <v>0</v>
      </c>
      <c r="N484" s="1" t="s">
        <v>96</v>
      </c>
      <c r="O484" s="1">
        <v>1.98</v>
      </c>
      <c r="P484" s="1" t="s">
        <v>94</v>
      </c>
      <c r="Q484" s="1">
        <v>0</v>
      </c>
      <c r="R484" s="1" t="s">
        <v>94</v>
      </c>
      <c r="S484" s="1">
        <v>0</v>
      </c>
      <c r="T484" s="1" t="s">
        <v>94</v>
      </c>
      <c r="U484" s="1">
        <v>0</v>
      </c>
      <c r="V484" s="1">
        <v>0</v>
      </c>
      <c r="W484" s="1">
        <v>0</v>
      </c>
      <c r="X484" s="1">
        <v>0</v>
      </c>
      <c r="Y484" s="89">
        <v>0</v>
      </c>
      <c r="AF484" s="18"/>
      <c r="AG484" s="1"/>
    </row>
    <row r="485" spans="1:33" x14ac:dyDescent="0.25">
      <c r="A485" s="88">
        <v>13</v>
      </c>
      <c r="B485" s="1">
        <v>19</v>
      </c>
      <c r="C485" s="1">
        <v>57.110000000000007</v>
      </c>
      <c r="D485" s="1">
        <v>2</v>
      </c>
      <c r="E485" s="1">
        <v>6</v>
      </c>
      <c r="F485" s="1">
        <v>0</v>
      </c>
      <c r="G485" s="1" t="s">
        <v>98</v>
      </c>
      <c r="H485" s="1">
        <f t="shared" si="44"/>
        <v>1</v>
      </c>
      <c r="I485" s="1">
        <v>3</v>
      </c>
      <c r="N485" s="1" t="s">
        <v>94</v>
      </c>
      <c r="O485" s="1">
        <v>0</v>
      </c>
      <c r="P485" s="1" t="s">
        <v>94</v>
      </c>
      <c r="Q485" s="1">
        <v>0</v>
      </c>
      <c r="R485" s="1" t="s">
        <v>94</v>
      </c>
      <c r="S485" s="1">
        <v>0</v>
      </c>
      <c r="T485" s="1" t="s">
        <v>94</v>
      </c>
      <c r="U485" s="1">
        <v>0</v>
      </c>
      <c r="V485" s="1">
        <v>0</v>
      </c>
      <c r="W485" s="1">
        <v>0</v>
      </c>
      <c r="X485" s="1">
        <v>0</v>
      </c>
      <c r="Y485" s="89">
        <v>0</v>
      </c>
      <c r="AF485" s="18"/>
      <c r="AG485" s="1"/>
    </row>
    <row r="486" spans="1:33" x14ac:dyDescent="0.25">
      <c r="A486" s="88">
        <v>13</v>
      </c>
      <c r="B486" s="1">
        <v>20</v>
      </c>
      <c r="C486" s="1">
        <v>58.88000000000001</v>
      </c>
      <c r="D486" s="1">
        <v>1</v>
      </c>
      <c r="E486" s="1">
        <v>5</v>
      </c>
      <c r="F486" s="1">
        <v>0</v>
      </c>
      <c r="G486" s="1" t="s">
        <v>98</v>
      </c>
      <c r="H486" s="1">
        <f t="shared" si="44"/>
        <v>1</v>
      </c>
      <c r="I486" s="1">
        <v>4</v>
      </c>
      <c r="N486" s="1" t="s">
        <v>94</v>
      </c>
      <c r="O486" s="1">
        <v>0</v>
      </c>
      <c r="P486" s="1" t="s">
        <v>94</v>
      </c>
      <c r="Q486" s="1">
        <v>0</v>
      </c>
      <c r="R486" s="1" t="s">
        <v>94</v>
      </c>
      <c r="S486" s="1">
        <v>0</v>
      </c>
      <c r="T486" s="1" t="s">
        <v>94</v>
      </c>
      <c r="U486" s="1">
        <v>0</v>
      </c>
      <c r="V486" s="1">
        <v>0</v>
      </c>
      <c r="W486" s="1">
        <v>0</v>
      </c>
      <c r="X486" s="1">
        <v>0</v>
      </c>
      <c r="Y486" s="89">
        <v>0</v>
      </c>
      <c r="AF486" s="18"/>
      <c r="AG486" s="1"/>
    </row>
    <row r="487" spans="1:33" x14ac:dyDescent="0.25">
      <c r="A487" s="88">
        <v>13</v>
      </c>
      <c r="B487" s="1">
        <v>21</v>
      </c>
      <c r="C487" s="1">
        <v>60.20000000000001</v>
      </c>
      <c r="D487" s="1">
        <v>1</v>
      </c>
      <c r="E487" s="1">
        <v>3</v>
      </c>
      <c r="F487" s="1">
        <v>1</v>
      </c>
      <c r="G487" s="1" t="s">
        <v>90</v>
      </c>
      <c r="H487" s="1">
        <f t="shared" si="44"/>
        <v>0</v>
      </c>
      <c r="I487" s="1">
        <f t="shared" ref="I487:I497" si="45">H487</f>
        <v>0</v>
      </c>
      <c r="N487" s="1" t="s">
        <v>92</v>
      </c>
      <c r="O487" s="1">
        <v>0.62</v>
      </c>
      <c r="P487" s="1" t="s">
        <v>94</v>
      </c>
      <c r="Q487" s="1">
        <v>0</v>
      </c>
      <c r="R487" s="1" t="s">
        <v>94</v>
      </c>
      <c r="S487" s="1">
        <v>0</v>
      </c>
      <c r="T487" s="1" t="s">
        <v>94</v>
      </c>
      <c r="U487" s="1">
        <v>0</v>
      </c>
      <c r="V487" s="1">
        <v>0</v>
      </c>
      <c r="W487" s="1">
        <v>0</v>
      </c>
      <c r="X487" s="1">
        <v>0</v>
      </c>
      <c r="Y487" s="89">
        <v>0</v>
      </c>
      <c r="AF487" s="18"/>
      <c r="AG487" s="1"/>
    </row>
    <row r="488" spans="1:33" x14ac:dyDescent="0.25">
      <c r="A488" s="88">
        <v>13</v>
      </c>
      <c r="B488" s="1">
        <v>22</v>
      </c>
      <c r="C488" s="1">
        <v>61.38000000000001</v>
      </c>
      <c r="D488" s="1">
        <v>1</v>
      </c>
      <c r="E488" s="1">
        <v>4</v>
      </c>
      <c r="F488" s="1">
        <v>0</v>
      </c>
      <c r="G488" s="1" t="s">
        <v>90</v>
      </c>
      <c r="H488" s="1">
        <f t="shared" si="44"/>
        <v>0</v>
      </c>
      <c r="I488" s="1">
        <f t="shared" si="45"/>
        <v>0</v>
      </c>
      <c r="N488" s="1" t="s">
        <v>95</v>
      </c>
      <c r="O488" s="1">
        <v>1.48</v>
      </c>
      <c r="P488" s="1" t="s">
        <v>94</v>
      </c>
      <c r="Q488" s="1">
        <v>0</v>
      </c>
      <c r="R488" s="1" t="s">
        <v>94</v>
      </c>
      <c r="S488" s="1">
        <v>0</v>
      </c>
      <c r="T488" s="1" t="s">
        <v>94</v>
      </c>
      <c r="U488" s="1">
        <v>0</v>
      </c>
      <c r="V488" s="1">
        <v>1.23</v>
      </c>
      <c r="W488" s="1">
        <v>0</v>
      </c>
      <c r="X488" s="1">
        <v>0</v>
      </c>
      <c r="Y488" s="89">
        <v>0</v>
      </c>
      <c r="AF488" s="18"/>
      <c r="AG488" s="1"/>
    </row>
    <row r="489" spans="1:33" x14ac:dyDescent="0.25">
      <c r="A489" s="88">
        <v>13</v>
      </c>
      <c r="B489" s="1">
        <v>23</v>
      </c>
      <c r="C489" s="1">
        <v>61.500000000000007</v>
      </c>
      <c r="D489" s="1">
        <v>1</v>
      </c>
      <c r="E489" s="1">
        <v>5</v>
      </c>
      <c r="F489" s="1">
        <v>0</v>
      </c>
      <c r="G489" s="1" t="s">
        <v>90</v>
      </c>
      <c r="H489" s="1">
        <f t="shared" si="44"/>
        <v>0</v>
      </c>
      <c r="I489" s="1">
        <f t="shared" si="45"/>
        <v>0</v>
      </c>
      <c r="N489" s="1" t="s">
        <v>91</v>
      </c>
      <c r="O489" s="1">
        <v>0.56999999999999995</v>
      </c>
      <c r="P489" s="1" t="s">
        <v>94</v>
      </c>
      <c r="Q489" s="1">
        <v>0</v>
      </c>
      <c r="R489" s="1" t="s">
        <v>94</v>
      </c>
      <c r="S489" s="1">
        <v>0</v>
      </c>
      <c r="T489" s="1" t="s">
        <v>94</v>
      </c>
      <c r="U489" s="1">
        <v>0</v>
      </c>
      <c r="V489" s="1">
        <v>0.78</v>
      </c>
      <c r="W489" s="1">
        <v>0</v>
      </c>
      <c r="X489" s="1">
        <v>0</v>
      </c>
      <c r="Y489" s="89">
        <v>0</v>
      </c>
      <c r="AF489" s="18"/>
      <c r="AG489" s="1"/>
    </row>
    <row r="490" spans="1:33" x14ac:dyDescent="0.25">
      <c r="A490" s="88">
        <v>13</v>
      </c>
      <c r="B490" s="1">
        <v>24</v>
      </c>
      <c r="C490" s="1">
        <v>62.430000000000007</v>
      </c>
      <c r="D490" s="1">
        <v>1</v>
      </c>
      <c r="E490" s="1">
        <v>5</v>
      </c>
      <c r="F490" s="1">
        <v>1</v>
      </c>
      <c r="G490" s="1" t="s">
        <v>90</v>
      </c>
      <c r="H490" s="1">
        <f t="shared" si="44"/>
        <v>0</v>
      </c>
      <c r="I490" s="1">
        <f t="shared" si="45"/>
        <v>0</v>
      </c>
      <c r="N490" s="1" t="s">
        <v>93</v>
      </c>
      <c r="O490" s="1">
        <v>1.18</v>
      </c>
      <c r="P490" s="1" t="s">
        <v>94</v>
      </c>
      <c r="Q490" s="1">
        <v>0</v>
      </c>
      <c r="R490" s="1" t="s">
        <v>94</v>
      </c>
      <c r="S490" s="1">
        <v>0</v>
      </c>
      <c r="T490" s="1" t="s">
        <v>94</v>
      </c>
      <c r="U490" s="1">
        <v>0</v>
      </c>
      <c r="V490" s="1">
        <v>0</v>
      </c>
      <c r="W490" s="1">
        <v>0</v>
      </c>
      <c r="X490" s="1">
        <v>0</v>
      </c>
      <c r="Y490" s="89">
        <v>0</v>
      </c>
      <c r="AF490" s="18"/>
      <c r="AG490" s="1"/>
    </row>
    <row r="491" spans="1:33" x14ac:dyDescent="0.25">
      <c r="A491" s="88">
        <v>13</v>
      </c>
      <c r="B491" s="1">
        <v>25</v>
      </c>
      <c r="C491" s="1">
        <v>68.190000000000012</v>
      </c>
      <c r="D491" s="1">
        <v>2</v>
      </c>
      <c r="E491" s="1">
        <v>1</v>
      </c>
      <c r="F491" s="1">
        <v>2</v>
      </c>
      <c r="G491" s="1" t="s">
        <v>90</v>
      </c>
      <c r="H491" s="1">
        <f t="shared" si="44"/>
        <v>0</v>
      </c>
      <c r="I491" s="1">
        <f t="shared" si="45"/>
        <v>0</v>
      </c>
      <c r="N491" s="1" t="s">
        <v>92</v>
      </c>
      <c r="O491" s="1">
        <v>0.88</v>
      </c>
      <c r="P491" s="1" t="s">
        <v>91</v>
      </c>
      <c r="Q491" s="1">
        <v>0.68</v>
      </c>
      <c r="R491" s="1" t="s">
        <v>94</v>
      </c>
      <c r="S491" s="1">
        <v>0</v>
      </c>
      <c r="T491" s="1" t="s">
        <v>94</v>
      </c>
      <c r="U491" s="1">
        <v>0</v>
      </c>
      <c r="V491" s="1">
        <v>0</v>
      </c>
      <c r="W491" s="1">
        <v>1.1299999999999999</v>
      </c>
      <c r="X491" s="1">
        <v>0</v>
      </c>
      <c r="Y491" s="89">
        <v>0</v>
      </c>
      <c r="AF491" s="18"/>
      <c r="AG491" s="1"/>
    </row>
    <row r="492" spans="1:33" x14ac:dyDescent="0.25">
      <c r="A492" s="88">
        <v>13</v>
      </c>
      <c r="B492" s="1">
        <v>26</v>
      </c>
      <c r="C492" s="1">
        <v>68.390000000000015</v>
      </c>
      <c r="D492" s="1">
        <v>1</v>
      </c>
      <c r="E492" s="1">
        <v>3</v>
      </c>
      <c r="F492" s="1">
        <v>1</v>
      </c>
      <c r="G492" s="1" t="s">
        <v>90</v>
      </c>
      <c r="H492" s="1">
        <f t="shared" si="44"/>
        <v>0</v>
      </c>
      <c r="I492" s="1">
        <f t="shared" si="45"/>
        <v>0</v>
      </c>
      <c r="N492" s="1" t="s">
        <v>91</v>
      </c>
      <c r="O492" s="1">
        <v>0.82</v>
      </c>
      <c r="P492" s="1" t="s">
        <v>94</v>
      </c>
      <c r="Q492" s="1">
        <v>0</v>
      </c>
      <c r="R492" s="1" t="s">
        <v>94</v>
      </c>
      <c r="S492" s="1">
        <v>0</v>
      </c>
      <c r="T492" s="1" t="s">
        <v>94</v>
      </c>
      <c r="U492" s="1">
        <v>0</v>
      </c>
      <c r="V492" s="1">
        <v>1.47</v>
      </c>
      <c r="W492" s="1">
        <v>0</v>
      </c>
      <c r="X492" s="1">
        <v>0</v>
      </c>
      <c r="Y492" s="89">
        <v>0</v>
      </c>
      <c r="AF492" s="18"/>
      <c r="AG492" s="1"/>
    </row>
    <row r="493" spans="1:33" x14ac:dyDescent="0.25">
      <c r="A493" s="88">
        <v>13</v>
      </c>
      <c r="B493" s="1">
        <v>27</v>
      </c>
      <c r="C493" s="1">
        <v>69.600000000000009</v>
      </c>
      <c r="D493" s="1">
        <v>3</v>
      </c>
      <c r="E493" s="1">
        <v>3</v>
      </c>
      <c r="F493" s="1">
        <v>0</v>
      </c>
      <c r="G493" s="1" t="s">
        <v>90</v>
      </c>
      <c r="H493" s="1">
        <f t="shared" si="44"/>
        <v>0</v>
      </c>
      <c r="I493" s="1">
        <f t="shared" si="45"/>
        <v>0</v>
      </c>
      <c r="N493" s="1" t="s">
        <v>91</v>
      </c>
      <c r="O493" s="1">
        <v>0.54</v>
      </c>
      <c r="P493" s="1" t="s">
        <v>91</v>
      </c>
      <c r="Q493" s="1">
        <v>0.57999999999999996</v>
      </c>
      <c r="R493" s="1" t="s">
        <v>92</v>
      </c>
      <c r="S493" s="1">
        <v>0.67</v>
      </c>
      <c r="T493" s="1" t="s">
        <v>94</v>
      </c>
      <c r="U493" s="1">
        <v>0</v>
      </c>
      <c r="V493" s="1">
        <v>1.36</v>
      </c>
      <c r="W493" s="1">
        <v>1.24</v>
      </c>
      <c r="X493" s="1">
        <v>0</v>
      </c>
      <c r="Y493" s="89">
        <v>0</v>
      </c>
      <c r="AF493" s="18"/>
      <c r="AG493" s="1"/>
    </row>
    <row r="494" spans="1:33" x14ac:dyDescent="0.25">
      <c r="A494" s="88">
        <v>13</v>
      </c>
      <c r="B494" s="1">
        <v>28</v>
      </c>
      <c r="C494" s="1">
        <v>71.210000000000008</v>
      </c>
      <c r="D494" s="1">
        <v>2</v>
      </c>
      <c r="E494" s="1">
        <v>4</v>
      </c>
      <c r="F494" s="1">
        <v>1</v>
      </c>
      <c r="G494" s="1" t="s">
        <v>90</v>
      </c>
      <c r="H494" s="1">
        <f t="shared" si="44"/>
        <v>0</v>
      </c>
      <c r="I494" s="1">
        <f t="shared" si="45"/>
        <v>0</v>
      </c>
      <c r="N494" s="1" t="s">
        <v>95</v>
      </c>
      <c r="O494" s="1">
        <v>1.48</v>
      </c>
      <c r="P494" s="1" t="s">
        <v>95</v>
      </c>
      <c r="Q494" s="1">
        <v>0.92</v>
      </c>
      <c r="R494" s="1" t="s">
        <v>94</v>
      </c>
      <c r="S494" s="1">
        <v>0</v>
      </c>
      <c r="T494" s="1" t="s">
        <v>94</v>
      </c>
      <c r="U494" s="1">
        <v>0</v>
      </c>
      <c r="V494" s="1">
        <v>0.85</v>
      </c>
      <c r="W494" s="1">
        <v>1.46</v>
      </c>
      <c r="X494" s="1">
        <v>0</v>
      </c>
      <c r="Y494" s="89">
        <v>0</v>
      </c>
      <c r="AF494" s="18"/>
      <c r="AG494" s="1"/>
    </row>
    <row r="495" spans="1:33" x14ac:dyDescent="0.25">
      <c r="A495" s="88">
        <v>13</v>
      </c>
      <c r="B495" s="1">
        <v>29</v>
      </c>
      <c r="C495" s="1">
        <v>72.900000000000006</v>
      </c>
      <c r="D495" s="1">
        <v>2</v>
      </c>
      <c r="E495" s="1">
        <v>3</v>
      </c>
      <c r="F495" s="1">
        <v>3</v>
      </c>
      <c r="G495" s="1" t="s">
        <v>90</v>
      </c>
      <c r="H495" s="1">
        <f t="shared" si="44"/>
        <v>0</v>
      </c>
      <c r="I495" s="1">
        <f t="shared" si="45"/>
        <v>0</v>
      </c>
      <c r="N495" s="1" t="s">
        <v>95</v>
      </c>
      <c r="O495" s="1">
        <v>1.1299999999999999</v>
      </c>
      <c r="P495" s="1" t="s">
        <v>95</v>
      </c>
      <c r="Q495" s="1">
        <v>2.4500000000000002</v>
      </c>
      <c r="R495" s="1" t="s">
        <v>94</v>
      </c>
      <c r="S495" s="1">
        <v>0</v>
      </c>
      <c r="T495" s="1" t="s">
        <v>94</v>
      </c>
      <c r="U495" s="1">
        <v>0</v>
      </c>
      <c r="V495" s="1">
        <v>0.8</v>
      </c>
      <c r="W495" s="1">
        <v>1.32</v>
      </c>
      <c r="X495" s="1">
        <v>0</v>
      </c>
      <c r="Y495" s="89">
        <v>0</v>
      </c>
      <c r="AF495" s="18"/>
      <c r="AG495" s="1"/>
    </row>
    <row r="496" spans="1:33" x14ac:dyDescent="0.25">
      <c r="A496" s="88">
        <v>13</v>
      </c>
      <c r="B496" s="1">
        <v>30</v>
      </c>
      <c r="C496" s="1">
        <v>73.02000000000001</v>
      </c>
      <c r="D496" s="1">
        <v>3</v>
      </c>
      <c r="E496" s="1">
        <v>4</v>
      </c>
      <c r="F496" s="1">
        <v>2</v>
      </c>
      <c r="G496" s="1" t="s">
        <v>90</v>
      </c>
      <c r="H496" s="1">
        <f t="shared" si="44"/>
        <v>0</v>
      </c>
      <c r="I496" s="1">
        <f t="shared" si="45"/>
        <v>0</v>
      </c>
      <c r="N496" s="1" t="s">
        <v>96</v>
      </c>
      <c r="O496" s="1">
        <v>1.0900000000000001</v>
      </c>
      <c r="P496" s="1" t="s">
        <v>91</v>
      </c>
      <c r="Q496" s="1">
        <v>0.68</v>
      </c>
      <c r="R496" s="1" t="s">
        <v>96</v>
      </c>
      <c r="S496" s="1">
        <v>1.0900000000000001</v>
      </c>
      <c r="T496" s="1" t="s">
        <v>94</v>
      </c>
      <c r="U496" s="1">
        <v>0</v>
      </c>
      <c r="V496" s="1">
        <v>0</v>
      </c>
      <c r="W496" s="1">
        <v>1.36</v>
      </c>
      <c r="X496" s="1">
        <v>0</v>
      </c>
      <c r="Y496" s="89">
        <v>0</v>
      </c>
      <c r="AF496" s="18"/>
      <c r="AG496" s="1"/>
    </row>
    <row r="497" spans="1:33" x14ac:dyDescent="0.25">
      <c r="A497" s="88">
        <v>13</v>
      </c>
      <c r="B497" s="1">
        <v>31</v>
      </c>
      <c r="C497" s="1">
        <v>76.240000000000009</v>
      </c>
      <c r="D497" s="1">
        <v>2</v>
      </c>
      <c r="E497" s="1">
        <v>5</v>
      </c>
      <c r="F497" s="1">
        <v>2</v>
      </c>
      <c r="G497" s="1" t="s">
        <v>90</v>
      </c>
      <c r="H497" s="1">
        <f t="shared" si="44"/>
        <v>0</v>
      </c>
      <c r="I497" s="1">
        <f t="shared" si="45"/>
        <v>0</v>
      </c>
      <c r="N497" s="1" t="s">
        <v>95</v>
      </c>
      <c r="O497" s="1">
        <v>1.7</v>
      </c>
      <c r="P497" s="1" t="s">
        <v>91</v>
      </c>
      <c r="Q497" s="1">
        <v>0.82</v>
      </c>
      <c r="R497" s="1" t="s">
        <v>94</v>
      </c>
      <c r="S497" s="1">
        <v>0</v>
      </c>
      <c r="T497" s="1" t="s">
        <v>94</v>
      </c>
      <c r="U497" s="1">
        <v>0</v>
      </c>
      <c r="V497" s="1">
        <v>1.21</v>
      </c>
      <c r="W497" s="1">
        <v>1.33</v>
      </c>
      <c r="X497" s="1">
        <v>0</v>
      </c>
      <c r="Y497" s="89">
        <v>0</v>
      </c>
      <c r="AF497" s="18"/>
      <c r="AG497" s="1"/>
    </row>
    <row r="498" spans="1:33" x14ac:dyDescent="0.25">
      <c r="A498" s="88">
        <v>13</v>
      </c>
      <c r="B498" s="1">
        <v>32</v>
      </c>
      <c r="C498" s="1">
        <v>77.98</v>
      </c>
      <c r="D498" s="1">
        <v>3</v>
      </c>
      <c r="E498" s="1">
        <v>6</v>
      </c>
      <c r="F498" s="1">
        <v>1</v>
      </c>
      <c r="G498" s="1" t="s">
        <v>98</v>
      </c>
      <c r="H498" s="1">
        <f t="shared" si="44"/>
        <v>1</v>
      </c>
      <c r="I498" s="1">
        <v>5</v>
      </c>
      <c r="N498" s="1" t="s">
        <v>94</v>
      </c>
      <c r="O498" s="1">
        <v>0</v>
      </c>
      <c r="P498" s="1" t="s">
        <v>94</v>
      </c>
      <c r="Q498" s="1">
        <v>0</v>
      </c>
      <c r="R498" s="1" t="s">
        <v>94</v>
      </c>
      <c r="S498" s="1">
        <v>0</v>
      </c>
      <c r="T498" s="1" t="s">
        <v>94</v>
      </c>
      <c r="U498" s="1">
        <v>0</v>
      </c>
      <c r="V498" s="1">
        <v>0</v>
      </c>
      <c r="W498" s="1">
        <v>0</v>
      </c>
      <c r="X498" s="1">
        <v>0</v>
      </c>
      <c r="Y498" s="89">
        <v>0</v>
      </c>
      <c r="AF498" s="18"/>
      <c r="AG498" s="1"/>
    </row>
    <row r="499" spans="1:33" x14ac:dyDescent="0.25">
      <c r="A499" s="88">
        <v>13</v>
      </c>
      <c r="B499" s="1">
        <v>33</v>
      </c>
      <c r="C499" s="1">
        <v>81.42</v>
      </c>
      <c r="D499" s="1">
        <v>1</v>
      </c>
      <c r="E499" s="1">
        <v>3</v>
      </c>
      <c r="F499" s="1">
        <v>1</v>
      </c>
      <c r="G499" s="1" t="s">
        <v>90</v>
      </c>
      <c r="H499" s="1">
        <f t="shared" si="44"/>
        <v>0</v>
      </c>
      <c r="I499" s="1">
        <f t="shared" ref="I499:I508" si="46">H499</f>
        <v>0</v>
      </c>
      <c r="N499" s="1" t="s">
        <v>92</v>
      </c>
      <c r="O499" s="1">
        <v>0.56000000000000005</v>
      </c>
      <c r="P499" s="1" t="s">
        <v>94</v>
      </c>
      <c r="Q499" s="1">
        <v>0</v>
      </c>
      <c r="R499" s="1" t="s">
        <v>94</v>
      </c>
      <c r="S499" s="1">
        <v>0</v>
      </c>
      <c r="T499" s="1" t="s">
        <v>94</v>
      </c>
      <c r="U499" s="1">
        <v>0</v>
      </c>
      <c r="V499" s="1">
        <v>0</v>
      </c>
      <c r="W499" s="1">
        <v>0</v>
      </c>
      <c r="X499" s="1">
        <v>0</v>
      </c>
      <c r="Y499" s="89">
        <v>0</v>
      </c>
      <c r="AF499" s="18"/>
      <c r="AG499" s="1"/>
    </row>
    <row r="500" spans="1:33" x14ac:dyDescent="0.25">
      <c r="A500" s="88">
        <v>13</v>
      </c>
      <c r="B500" s="1">
        <v>34</v>
      </c>
      <c r="C500" s="1">
        <v>83.54</v>
      </c>
      <c r="D500" s="1">
        <v>1</v>
      </c>
      <c r="E500" s="1">
        <v>3</v>
      </c>
      <c r="F500" s="1">
        <v>0</v>
      </c>
      <c r="G500" s="1" t="s">
        <v>90</v>
      </c>
      <c r="H500" s="1">
        <f t="shared" si="44"/>
        <v>0</v>
      </c>
      <c r="I500" s="1">
        <f t="shared" si="46"/>
        <v>0</v>
      </c>
      <c r="N500" s="1" t="s">
        <v>91</v>
      </c>
      <c r="O500" s="1">
        <v>0.56999999999999995</v>
      </c>
      <c r="P500" s="1" t="s">
        <v>94</v>
      </c>
      <c r="Q500" s="1">
        <v>0</v>
      </c>
      <c r="R500" s="1" t="s">
        <v>94</v>
      </c>
      <c r="S500" s="1">
        <v>0</v>
      </c>
      <c r="T500" s="1" t="s">
        <v>94</v>
      </c>
      <c r="U500" s="1">
        <v>0</v>
      </c>
      <c r="V500" s="1">
        <v>1.1299999999999999</v>
      </c>
      <c r="W500" s="1">
        <v>0</v>
      </c>
      <c r="X500" s="1">
        <v>0</v>
      </c>
      <c r="Y500" s="89">
        <v>0</v>
      </c>
      <c r="AF500" s="18"/>
      <c r="AG500" s="1"/>
    </row>
    <row r="501" spans="1:33" x14ac:dyDescent="0.25">
      <c r="A501" s="88">
        <v>13</v>
      </c>
      <c r="B501" s="1">
        <v>35</v>
      </c>
      <c r="C501" s="1">
        <v>83.98</v>
      </c>
      <c r="D501" s="1">
        <v>1</v>
      </c>
      <c r="E501" s="1">
        <v>3</v>
      </c>
      <c r="F501" s="1">
        <v>1</v>
      </c>
      <c r="G501" s="1" t="s">
        <v>90</v>
      </c>
      <c r="H501" s="1">
        <f t="shared" si="44"/>
        <v>0</v>
      </c>
      <c r="I501" s="1">
        <f t="shared" si="46"/>
        <v>0</v>
      </c>
      <c r="N501" s="1" t="s">
        <v>92</v>
      </c>
      <c r="O501" s="1">
        <v>0.68</v>
      </c>
      <c r="P501" s="1" t="s">
        <v>94</v>
      </c>
      <c r="Q501" s="1">
        <v>0</v>
      </c>
      <c r="R501" s="1" t="s">
        <v>94</v>
      </c>
      <c r="S501" s="1">
        <v>0</v>
      </c>
      <c r="T501" s="1" t="s">
        <v>94</v>
      </c>
      <c r="U501" s="1">
        <v>0</v>
      </c>
      <c r="V501" s="1">
        <v>0</v>
      </c>
      <c r="W501" s="1">
        <v>0</v>
      </c>
      <c r="X501" s="1">
        <v>0</v>
      </c>
      <c r="Y501" s="89">
        <v>0</v>
      </c>
      <c r="AF501" s="18"/>
      <c r="AG501" s="1"/>
    </row>
    <row r="502" spans="1:33" x14ac:dyDescent="0.25">
      <c r="A502" s="88">
        <v>13</v>
      </c>
      <c r="B502" s="1">
        <v>36</v>
      </c>
      <c r="C502" s="1">
        <v>88.06</v>
      </c>
      <c r="D502" s="1">
        <v>4</v>
      </c>
      <c r="E502" s="1">
        <v>0</v>
      </c>
      <c r="F502" s="1">
        <v>0</v>
      </c>
      <c r="G502" s="1" t="s">
        <v>90</v>
      </c>
      <c r="H502" s="1">
        <f t="shared" si="44"/>
        <v>0</v>
      </c>
      <c r="I502" s="1">
        <f t="shared" si="46"/>
        <v>0</v>
      </c>
      <c r="N502" s="1" t="s">
        <v>91</v>
      </c>
      <c r="O502" s="1">
        <v>0.68</v>
      </c>
      <c r="P502" s="1" t="s">
        <v>92</v>
      </c>
      <c r="Q502" s="1">
        <v>0.62</v>
      </c>
      <c r="R502" s="1" t="s">
        <v>92</v>
      </c>
      <c r="S502" s="1">
        <v>0.87</v>
      </c>
      <c r="T502" s="1" t="s">
        <v>95</v>
      </c>
      <c r="U502" s="1">
        <v>1.1200000000000001</v>
      </c>
      <c r="V502" s="1">
        <v>1.08</v>
      </c>
      <c r="W502" s="1">
        <v>0</v>
      </c>
      <c r="X502" s="1">
        <v>0</v>
      </c>
      <c r="Y502" s="89">
        <v>1</v>
      </c>
      <c r="AF502" s="18"/>
      <c r="AG502" s="1"/>
    </row>
    <row r="503" spans="1:33" x14ac:dyDescent="0.25">
      <c r="A503" s="88">
        <v>13</v>
      </c>
      <c r="B503" s="1">
        <v>37</v>
      </c>
      <c r="C503" s="1">
        <v>94.7</v>
      </c>
      <c r="D503" s="1">
        <v>3</v>
      </c>
      <c r="E503" s="1">
        <v>0</v>
      </c>
      <c r="F503" s="1">
        <v>0</v>
      </c>
      <c r="G503" s="1" t="s">
        <v>90</v>
      </c>
      <c r="H503" s="1">
        <f t="shared" si="44"/>
        <v>0</v>
      </c>
      <c r="I503" s="1">
        <f t="shared" si="46"/>
        <v>0</v>
      </c>
      <c r="N503" s="1" t="s">
        <v>91</v>
      </c>
      <c r="O503" s="1">
        <v>0.86</v>
      </c>
      <c r="P503" s="1" t="s">
        <v>93</v>
      </c>
      <c r="Q503" s="1">
        <v>1.32</v>
      </c>
      <c r="R503" s="1" t="s">
        <v>92</v>
      </c>
      <c r="S503" s="1">
        <v>0.92</v>
      </c>
      <c r="T503" s="1" t="s">
        <v>94</v>
      </c>
      <c r="U503" s="1">
        <v>0</v>
      </c>
      <c r="V503" s="1">
        <v>0.82</v>
      </c>
      <c r="W503" s="1">
        <v>0</v>
      </c>
      <c r="X503" s="1">
        <v>0</v>
      </c>
      <c r="Y503" s="89">
        <v>0</v>
      </c>
      <c r="AF503" s="18"/>
      <c r="AG503" s="1"/>
    </row>
    <row r="504" spans="1:33" x14ac:dyDescent="0.25">
      <c r="A504" s="88">
        <v>13</v>
      </c>
      <c r="B504" s="1">
        <v>38</v>
      </c>
      <c r="C504" s="1">
        <v>98.69</v>
      </c>
      <c r="D504" s="1">
        <v>2</v>
      </c>
      <c r="E504" s="1">
        <v>0</v>
      </c>
      <c r="F504" s="1">
        <v>0</v>
      </c>
      <c r="G504" s="1" t="s">
        <v>90</v>
      </c>
      <c r="H504" s="1">
        <f t="shared" si="44"/>
        <v>0</v>
      </c>
      <c r="I504" s="1">
        <f t="shared" si="46"/>
        <v>0</v>
      </c>
      <c r="N504" s="1" t="s">
        <v>91</v>
      </c>
      <c r="O504" s="1">
        <v>0.91</v>
      </c>
      <c r="P504" s="1" t="s">
        <v>92</v>
      </c>
      <c r="Q504" s="1">
        <v>0.78</v>
      </c>
      <c r="R504" s="1" t="s">
        <v>94</v>
      </c>
      <c r="S504" s="1">
        <v>0</v>
      </c>
      <c r="T504" s="1" t="s">
        <v>94</v>
      </c>
      <c r="U504" s="1">
        <v>0</v>
      </c>
      <c r="V504" s="1">
        <v>0.95</v>
      </c>
      <c r="W504" s="1">
        <v>0</v>
      </c>
      <c r="X504" s="1">
        <v>0</v>
      </c>
      <c r="Y504" s="89">
        <v>0</v>
      </c>
      <c r="AF504" s="18"/>
      <c r="AG504" s="1"/>
    </row>
    <row r="505" spans="1:33" x14ac:dyDescent="0.25">
      <c r="A505" s="88">
        <v>13</v>
      </c>
      <c r="B505" s="1">
        <v>39</v>
      </c>
      <c r="C505" s="1">
        <v>98.899999999999991</v>
      </c>
      <c r="D505" s="1">
        <v>2</v>
      </c>
      <c r="E505" s="1">
        <v>2</v>
      </c>
      <c r="F505" s="1">
        <v>0</v>
      </c>
      <c r="G505" s="1" t="s">
        <v>90</v>
      </c>
      <c r="H505" s="1">
        <f t="shared" si="44"/>
        <v>0</v>
      </c>
      <c r="I505" s="1">
        <f t="shared" si="46"/>
        <v>0</v>
      </c>
      <c r="N505" s="1" t="s">
        <v>93</v>
      </c>
      <c r="O505" s="1">
        <v>1.43</v>
      </c>
      <c r="P505" s="1" t="s">
        <v>96</v>
      </c>
      <c r="Q505" s="1">
        <v>1.6</v>
      </c>
      <c r="R505" s="1" t="s">
        <v>94</v>
      </c>
      <c r="S505" s="1">
        <v>0</v>
      </c>
      <c r="T505" s="1" t="s">
        <v>94</v>
      </c>
      <c r="U505" s="1">
        <v>0</v>
      </c>
      <c r="V505" s="1">
        <v>0</v>
      </c>
      <c r="W505" s="1">
        <v>0</v>
      </c>
      <c r="X505" s="1">
        <v>0</v>
      </c>
      <c r="Y505" s="89">
        <v>0</v>
      </c>
      <c r="AF505" s="18"/>
      <c r="AG505" s="1"/>
    </row>
    <row r="506" spans="1:33" x14ac:dyDescent="0.25">
      <c r="A506" s="88">
        <v>13</v>
      </c>
      <c r="B506" s="1">
        <v>40</v>
      </c>
      <c r="C506" s="1">
        <v>101.24999999999999</v>
      </c>
      <c r="D506" s="1">
        <v>3</v>
      </c>
      <c r="E506" s="1">
        <v>2</v>
      </c>
      <c r="F506" s="1">
        <v>0</v>
      </c>
      <c r="G506" s="1" t="s">
        <v>90</v>
      </c>
      <c r="H506" s="1">
        <f t="shared" si="44"/>
        <v>0</v>
      </c>
      <c r="I506" s="1">
        <f t="shared" si="46"/>
        <v>0</v>
      </c>
      <c r="N506" s="1" t="s">
        <v>93</v>
      </c>
      <c r="O506" s="1">
        <v>2.1</v>
      </c>
      <c r="P506" s="1" t="s">
        <v>96</v>
      </c>
      <c r="Q506" s="1">
        <v>1.86</v>
      </c>
      <c r="R506" s="1" t="s">
        <v>91</v>
      </c>
      <c r="S506" s="1">
        <v>0.68</v>
      </c>
      <c r="T506" s="1" t="s">
        <v>94</v>
      </c>
      <c r="U506" s="1">
        <v>0</v>
      </c>
      <c r="V506" s="1">
        <v>0</v>
      </c>
      <c r="W506" s="1">
        <v>0</v>
      </c>
      <c r="X506" s="1">
        <v>0.75</v>
      </c>
      <c r="Y506" s="89">
        <v>0</v>
      </c>
      <c r="AF506" s="18"/>
      <c r="AG506" s="1"/>
    </row>
    <row r="507" spans="1:33" x14ac:dyDescent="0.25">
      <c r="A507" s="88">
        <v>13</v>
      </c>
      <c r="B507" s="1">
        <v>41</v>
      </c>
      <c r="C507" s="1">
        <v>101.67999999999999</v>
      </c>
      <c r="D507" s="1">
        <v>2</v>
      </c>
      <c r="E507" s="1">
        <v>5</v>
      </c>
      <c r="F507" s="1">
        <v>0</v>
      </c>
      <c r="G507" s="1" t="s">
        <v>90</v>
      </c>
      <c r="H507" s="1">
        <f t="shared" si="44"/>
        <v>0</v>
      </c>
      <c r="I507" s="1">
        <f t="shared" si="46"/>
        <v>0</v>
      </c>
      <c r="N507" s="1" t="s">
        <v>91</v>
      </c>
      <c r="O507" s="1">
        <v>0.76</v>
      </c>
      <c r="P507" s="1" t="s">
        <v>91</v>
      </c>
      <c r="Q507" s="1">
        <v>0.85</v>
      </c>
      <c r="R507" s="1" t="s">
        <v>94</v>
      </c>
      <c r="S507" s="1">
        <v>0</v>
      </c>
      <c r="T507" s="1" t="s">
        <v>94</v>
      </c>
      <c r="U507" s="1">
        <v>0</v>
      </c>
      <c r="V507" s="1">
        <v>1.3</v>
      </c>
      <c r="W507" s="1">
        <v>1.07</v>
      </c>
      <c r="X507" s="1">
        <v>0</v>
      </c>
      <c r="Y507" s="89">
        <v>0</v>
      </c>
      <c r="AF507" s="18"/>
      <c r="AG507" s="1"/>
    </row>
    <row r="508" spans="1:33" x14ac:dyDescent="0.25">
      <c r="A508" s="88">
        <v>13</v>
      </c>
      <c r="B508" s="1">
        <v>42</v>
      </c>
      <c r="C508" s="1">
        <v>107.24</v>
      </c>
      <c r="D508" s="1">
        <v>1</v>
      </c>
      <c r="E508" s="1">
        <v>4</v>
      </c>
      <c r="F508" s="1">
        <v>0</v>
      </c>
      <c r="G508" s="1" t="s">
        <v>90</v>
      </c>
      <c r="H508" s="1">
        <f t="shared" si="44"/>
        <v>0</v>
      </c>
      <c r="I508" s="1">
        <f t="shared" si="46"/>
        <v>0</v>
      </c>
      <c r="N508" s="1" t="s">
        <v>95</v>
      </c>
      <c r="O508" s="1">
        <v>2.4300000000000002</v>
      </c>
      <c r="P508" s="1" t="s">
        <v>94</v>
      </c>
      <c r="Q508" s="1">
        <v>0</v>
      </c>
      <c r="R508" s="1" t="s">
        <v>94</v>
      </c>
      <c r="S508" s="1">
        <v>0</v>
      </c>
      <c r="T508" s="1" t="s">
        <v>94</v>
      </c>
      <c r="U508" s="1">
        <v>0</v>
      </c>
      <c r="V508" s="1">
        <v>1.31</v>
      </c>
      <c r="W508" s="1">
        <v>0</v>
      </c>
      <c r="X508" s="1">
        <v>0</v>
      </c>
      <c r="Y508" s="89">
        <v>0</v>
      </c>
      <c r="AF508" s="18"/>
      <c r="AG508" s="1"/>
    </row>
    <row r="509" spans="1:33" x14ac:dyDescent="0.25">
      <c r="A509" s="88">
        <v>13</v>
      </c>
      <c r="B509" s="1">
        <v>43</v>
      </c>
      <c r="C509" s="1">
        <v>107.36999999999999</v>
      </c>
      <c r="D509" s="1">
        <v>4</v>
      </c>
      <c r="E509" s="1">
        <v>5</v>
      </c>
      <c r="F509" s="1">
        <v>0</v>
      </c>
      <c r="G509" s="1" t="s">
        <v>98</v>
      </c>
      <c r="H509" s="1">
        <f t="shared" si="44"/>
        <v>1</v>
      </c>
      <c r="I509" s="1">
        <v>6</v>
      </c>
      <c r="N509" s="1" t="s">
        <v>94</v>
      </c>
      <c r="O509" s="1">
        <v>0</v>
      </c>
      <c r="P509" s="1" t="s">
        <v>94</v>
      </c>
      <c r="Q509" s="1">
        <v>0</v>
      </c>
      <c r="R509" s="1" t="s">
        <v>94</v>
      </c>
      <c r="S509" s="1">
        <v>0</v>
      </c>
      <c r="T509" s="1" t="s">
        <v>94</v>
      </c>
      <c r="U509" s="1">
        <v>0</v>
      </c>
      <c r="V509" s="1">
        <v>0</v>
      </c>
      <c r="W509" s="1">
        <v>0</v>
      </c>
      <c r="X509" s="1">
        <v>0</v>
      </c>
      <c r="Y509" s="89">
        <v>0</v>
      </c>
      <c r="AF509" s="18"/>
      <c r="AG509" s="1"/>
    </row>
    <row r="510" spans="1:33" x14ac:dyDescent="0.25">
      <c r="A510" s="88">
        <v>13</v>
      </c>
      <c r="B510" s="1">
        <v>44</v>
      </c>
      <c r="C510" s="1">
        <v>116.99</v>
      </c>
      <c r="D510" s="1">
        <v>4</v>
      </c>
      <c r="E510" s="1">
        <v>0</v>
      </c>
      <c r="F510" s="1">
        <v>0</v>
      </c>
      <c r="G510" s="1" t="s">
        <v>90</v>
      </c>
      <c r="H510" s="1">
        <f t="shared" si="44"/>
        <v>0</v>
      </c>
      <c r="I510" s="1">
        <f t="shared" ref="I510:I516" si="47">H510</f>
        <v>0</v>
      </c>
      <c r="N510" s="1" t="s">
        <v>93</v>
      </c>
      <c r="O510" s="1">
        <v>0.75</v>
      </c>
      <c r="P510" s="1" t="s">
        <v>95</v>
      </c>
      <c r="Q510" s="1">
        <v>1.53</v>
      </c>
      <c r="R510" s="1" t="s">
        <v>96</v>
      </c>
      <c r="S510" s="1">
        <v>1.48</v>
      </c>
      <c r="T510" s="1" t="s">
        <v>96</v>
      </c>
      <c r="U510" s="1">
        <v>2.0699999999999998</v>
      </c>
      <c r="V510" s="1">
        <v>0</v>
      </c>
      <c r="W510" s="1">
        <v>1.38</v>
      </c>
      <c r="X510" s="1">
        <v>0</v>
      </c>
      <c r="Y510" s="89">
        <v>0</v>
      </c>
      <c r="AF510" s="18"/>
      <c r="AG510" s="1"/>
    </row>
    <row r="511" spans="1:33" x14ac:dyDescent="0.25">
      <c r="A511" s="88">
        <v>13</v>
      </c>
      <c r="B511" s="1">
        <v>45</v>
      </c>
      <c r="C511" s="1">
        <v>127.07</v>
      </c>
      <c r="D511" s="1">
        <v>1</v>
      </c>
      <c r="E511" s="1">
        <v>0</v>
      </c>
      <c r="F511" s="1">
        <v>0</v>
      </c>
      <c r="G511" s="1" t="s">
        <v>90</v>
      </c>
      <c r="H511" s="1">
        <f t="shared" si="44"/>
        <v>0</v>
      </c>
      <c r="I511" s="1">
        <f t="shared" si="47"/>
        <v>0</v>
      </c>
      <c r="N511" s="1" t="s">
        <v>91</v>
      </c>
      <c r="O511" s="1">
        <v>0.78</v>
      </c>
      <c r="P511" s="1" t="s">
        <v>94</v>
      </c>
      <c r="Q511" s="1">
        <v>0</v>
      </c>
      <c r="R511" s="1" t="s">
        <v>94</v>
      </c>
      <c r="S511" s="1">
        <v>0</v>
      </c>
      <c r="T511" s="1" t="s">
        <v>94</v>
      </c>
      <c r="U511" s="1">
        <v>0</v>
      </c>
      <c r="V511" s="1">
        <v>1.19</v>
      </c>
      <c r="W511" s="1">
        <v>0</v>
      </c>
      <c r="X511" s="1">
        <v>0</v>
      </c>
      <c r="Y511" s="89">
        <v>0</v>
      </c>
      <c r="AF511" s="18"/>
      <c r="AG511" s="1"/>
    </row>
    <row r="512" spans="1:33" x14ac:dyDescent="0.25">
      <c r="A512" s="88">
        <v>13</v>
      </c>
      <c r="B512" s="1">
        <v>46</v>
      </c>
      <c r="C512" s="1">
        <v>127.52999999999999</v>
      </c>
      <c r="D512" s="1">
        <v>2</v>
      </c>
      <c r="E512" s="1">
        <v>1</v>
      </c>
      <c r="F512" s="1">
        <v>0</v>
      </c>
      <c r="G512" s="1" t="s">
        <v>90</v>
      </c>
      <c r="H512" s="1">
        <f t="shared" si="44"/>
        <v>0</v>
      </c>
      <c r="I512" s="1">
        <f t="shared" si="47"/>
        <v>0</v>
      </c>
      <c r="N512" s="1" t="s">
        <v>91</v>
      </c>
      <c r="O512" s="1">
        <v>0.69</v>
      </c>
      <c r="P512" s="1" t="s">
        <v>92</v>
      </c>
      <c r="Q512" s="1">
        <v>0.98</v>
      </c>
      <c r="R512" s="1" t="s">
        <v>94</v>
      </c>
      <c r="S512" s="1">
        <v>0</v>
      </c>
      <c r="T512" s="1" t="s">
        <v>94</v>
      </c>
      <c r="U512" s="1">
        <v>0</v>
      </c>
      <c r="V512" s="1">
        <v>0.83</v>
      </c>
      <c r="W512" s="1">
        <v>0</v>
      </c>
      <c r="X512" s="1">
        <v>0</v>
      </c>
      <c r="Y512" s="89">
        <v>0</v>
      </c>
      <c r="AF512" s="18"/>
      <c r="AG512" s="1"/>
    </row>
    <row r="513" spans="1:33" x14ac:dyDescent="0.25">
      <c r="A513" s="88">
        <v>13</v>
      </c>
      <c r="B513" s="1">
        <v>47</v>
      </c>
      <c r="C513" s="1">
        <v>132.38</v>
      </c>
      <c r="D513" s="1">
        <v>2</v>
      </c>
      <c r="E513" s="1">
        <v>0</v>
      </c>
      <c r="F513" s="1">
        <v>0</v>
      </c>
      <c r="G513" s="1" t="s">
        <v>90</v>
      </c>
      <c r="H513" s="1">
        <f t="shared" si="44"/>
        <v>0</v>
      </c>
      <c r="I513" s="1">
        <f t="shared" si="47"/>
        <v>0</v>
      </c>
      <c r="N513" s="1" t="s">
        <v>96</v>
      </c>
      <c r="O513" s="1">
        <v>1.0900000000000001</v>
      </c>
      <c r="P513" s="1" t="s">
        <v>95</v>
      </c>
      <c r="Q513" s="1">
        <v>2.5</v>
      </c>
      <c r="R513" s="1" t="s">
        <v>94</v>
      </c>
      <c r="S513" s="1">
        <v>0</v>
      </c>
      <c r="T513" s="1" t="s">
        <v>94</v>
      </c>
      <c r="U513" s="1">
        <v>0</v>
      </c>
      <c r="V513" s="1">
        <v>0</v>
      </c>
      <c r="W513" s="1">
        <v>0.88</v>
      </c>
      <c r="X513" s="1">
        <v>0</v>
      </c>
      <c r="Y513" s="89">
        <v>0</v>
      </c>
      <c r="AF513" s="18"/>
      <c r="AG513" s="1"/>
    </row>
    <row r="514" spans="1:33" x14ac:dyDescent="0.25">
      <c r="A514" s="88">
        <v>13</v>
      </c>
      <c r="B514" s="1">
        <v>48</v>
      </c>
      <c r="C514" s="1">
        <v>133.91</v>
      </c>
      <c r="D514" s="1">
        <v>1</v>
      </c>
      <c r="E514" s="1">
        <v>1</v>
      </c>
      <c r="F514" s="1">
        <v>0</v>
      </c>
      <c r="G514" s="1" t="s">
        <v>90</v>
      </c>
      <c r="H514" s="1">
        <f t="shared" si="44"/>
        <v>0</v>
      </c>
      <c r="I514" s="1">
        <f t="shared" si="47"/>
        <v>0</v>
      </c>
      <c r="N514" s="1" t="s">
        <v>92</v>
      </c>
      <c r="O514" s="1">
        <v>0.54</v>
      </c>
      <c r="P514" s="1" t="s">
        <v>94</v>
      </c>
      <c r="Q514" s="1">
        <v>0</v>
      </c>
      <c r="R514" s="1" t="s">
        <v>94</v>
      </c>
      <c r="S514" s="1">
        <v>0</v>
      </c>
      <c r="T514" s="1" t="s">
        <v>94</v>
      </c>
      <c r="U514" s="1">
        <v>0</v>
      </c>
      <c r="V514" s="1">
        <v>0</v>
      </c>
      <c r="W514" s="1">
        <v>0</v>
      </c>
      <c r="X514" s="1">
        <v>0</v>
      </c>
      <c r="Y514" s="89">
        <v>0</v>
      </c>
      <c r="AF514" s="18"/>
      <c r="AG514" s="1"/>
    </row>
    <row r="515" spans="1:33" x14ac:dyDescent="0.25">
      <c r="A515" s="88">
        <v>13</v>
      </c>
      <c r="B515" s="1">
        <v>49</v>
      </c>
      <c r="C515" s="1">
        <v>134.41999999999999</v>
      </c>
      <c r="D515" s="1">
        <v>2</v>
      </c>
      <c r="E515" s="1">
        <v>2</v>
      </c>
      <c r="F515" s="1">
        <v>0</v>
      </c>
      <c r="G515" s="1" t="s">
        <v>90</v>
      </c>
      <c r="H515" s="1">
        <f t="shared" si="44"/>
        <v>0</v>
      </c>
      <c r="I515" s="1">
        <f t="shared" si="47"/>
        <v>0</v>
      </c>
      <c r="N515" s="1" t="s">
        <v>96</v>
      </c>
      <c r="O515" s="1">
        <v>1.85</v>
      </c>
      <c r="P515" s="1" t="s">
        <v>91</v>
      </c>
      <c r="Q515" s="1">
        <v>0.83</v>
      </c>
      <c r="R515" s="1" t="s">
        <v>94</v>
      </c>
      <c r="S515" s="1">
        <v>0</v>
      </c>
      <c r="T515" s="1" t="s">
        <v>94</v>
      </c>
      <c r="U515" s="1">
        <v>0</v>
      </c>
      <c r="V515" s="1">
        <v>0</v>
      </c>
      <c r="W515" s="1">
        <v>1.19</v>
      </c>
      <c r="X515" s="1">
        <v>0</v>
      </c>
      <c r="Y515" s="89">
        <v>0</v>
      </c>
      <c r="AF515" s="18"/>
      <c r="AG515" s="1"/>
    </row>
    <row r="516" spans="1:33" x14ac:dyDescent="0.25">
      <c r="A516" s="88">
        <v>13</v>
      </c>
      <c r="B516" s="1">
        <v>50</v>
      </c>
      <c r="C516" s="1">
        <v>134.72</v>
      </c>
      <c r="D516" s="1">
        <v>2</v>
      </c>
      <c r="E516" s="1">
        <v>4</v>
      </c>
      <c r="F516" s="1">
        <v>0</v>
      </c>
      <c r="G516" s="1" t="s">
        <v>90</v>
      </c>
      <c r="H516" s="1">
        <f t="shared" si="44"/>
        <v>0</v>
      </c>
      <c r="I516" s="1">
        <f t="shared" si="47"/>
        <v>0</v>
      </c>
      <c r="N516" s="1" t="s">
        <v>96</v>
      </c>
      <c r="O516" s="1">
        <v>0.9</v>
      </c>
      <c r="P516" s="1" t="s">
        <v>93</v>
      </c>
      <c r="Q516" s="1">
        <v>0.89</v>
      </c>
      <c r="R516" s="1" t="s">
        <v>94</v>
      </c>
      <c r="S516" s="1">
        <v>0</v>
      </c>
      <c r="T516" s="1" t="s">
        <v>94</v>
      </c>
      <c r="U516" s="1">
        <v>0</v>
      </c>
      <c r="V516" s="1">
        <v>0</v>
      </c>
      <c r="W516" s="1">
        <v>0</v>
      </c>
      <c r="X516" s="1">
        <v>0</v>
      </c>
      <c r="Y516" s="89">
        <v>0</v>
      </c>
      <c r="AF516" s="18"/>
      <c r="AG516" s="1"/>
    </row>
    <row r="517" spans="1:33" x14ac:dyDescent="0.25">
      <c r="A517" s="88">
        <v>13</v>
      </c>
      <c r="B517" s="1">
        <v>51</v>
      </c>
      <c r="C517" s="1">
        <v>135.04</v>
      </c>
      <c r="D517" s="1">
        <v>3</v>
      </c>
      <c r="E517" s="1">
        <v>6</v>
      </c>
      <c r="F517" s="1">
        <v>0</v>
      </c>
      <c r="G517" s="1" t="s">
        <v>98</v>
      </c>
      <c r="H517" s="1">
        <f t="shared" si="44"/>
        <v>1</v>
      </c>
      <c r="I517" s="1">
        <v>7</v>
      </c>
      <c r="N517" s="1" t="s">
        <v>94</v>
      </c>
      <c r="O517" s="1">
        <v>0</v>
      </c>
      <c r="P517" s="1" t="s">
        <v>94</v>
      </c>
      <c r="Q517" s="1">
        <v>0</v>
      </c>
      <c r="R517" s="1" t="s">
        <v>94</v>
      </c>
      <c r="S517" s="1">
        <v>0</v>
      </c>
      <c r="T517" s="1" t="s">
        <v>94</v>
      </c>
      <c r="U517" s="1">
        <v>0</v>
      </c>
      <c r="V517" s="1">
        <v>0</v>
      </c>
      <c r="W517" s="1">
        <v>0</v>
      </c>
      <c r="X517" s="1">
        <v>0</v>
      </c>
      <c r="Y517" s="89">
        <v>0</v>
      </c>
      <c r="AF517" s="18"/>
      <c r="AG517" s="1"/>
    </row>
    <row r="518" spans="1:33" x14ac:dyDescent="0.25">
      <c r="A518" s="88">
        <v>13</v>
      </c>
      <c r="B518" s="1">
        <v>52</v>
      </c>
      <c r="C518" s="1">
        <v>136.44999999999999</v>
      </c>
      <c r="D518" s="1">
        <v>2</v>
      </c>
      <c r="E518" s="1">
        <v>5</v>
      </c>
      <c r="F518" s="1">
        <v>1</v>
      </c>
      <c r="G518" s="1" t="s">
        <v>98</v>
      </c>
      <c r="H518" s="1">
        <f t="shared" si="44"/>
        <v>1</v>
      </c>
      <c r="I518" s="1">
        <v>8</v>
      </c>
      <c r="N518" s="1" t="s">
        <v>94</v>
      </c>
      <c r="O518" s="1">
        <v>0</v>
      </c>
      <c r="P518" s="1" t="s">
        <v>94</v>
      </c>
      <c r="Q518" s="1">
        <v>0</v>
      </c>
      <c r="R518" s="1" t="s">
        <v>94</v>
      </c>
      <c r="S518" s="1">
        <v>0</v>
      </c>
      <c r="T518" s="1" t="s">
        <v>94</v>
      </c>
      <c r="U518" s="1">
        <v>0</v>
      </c>
      <c r="V518" s="1">
        <v>0</v>
      </c>
      <c r="W518" s="1">
        <v>0</v>
      </c>
      <c r="X518" s="1">
        <v>0</v>
      </c>
      <c r="Y518" s="89">
        <v>0</v>
      </c>
      <c r="AF518" s="18"/>
      <c r="AG518" s="1"/>
    </row>
    <row r="519" spans="1:33" x14ac:dyDescent="0.25">
      <c r="A519" s="88">
        <v>13</v>
      </c>
      <c r="B519" s="1">
        <v>53</v>
      </c>
      <c r="C519" s="1">
        <v>147.35999999999999</v>
      </c>
      <c r="D519" s="1">
        <v>1</v>
      </c>
      <c r="E519" s="1">
        <v>0</v>
      </c>
      <c r="F519" s="1">
        <v>0</v>
      </c>
      <c r="G519" s="1" t="s">
        <v>90</v>
      </c>
      <c r="H519" s="1">
        <f t="shared" si="44"/>
        <v>0</v>
      </c>
      <c r="I519" s="1">
        <f t="shared" ref="I519:I550" si="48">H519</f>
        <v>0</v>
      </c>
      <c r="J519" s="1">
        <f>SUM(H467:H520)</f>
        <v>8</v>
      </c>
      <c r="K519" s="1">
        <f>_xlfn.STDEV.S(E467:E520)</f>
        <v>2.1482445338505411</v>
      </c>
      <c r="L519" s="1">
        <f>_xlfn.STDEV.S(F467:F520)</f>
        <v>0.71813875430883933</v>
      </c>
      <c r="N519" s="1" t="s">
        <v>96</v>
      </c>
      <c r="O519" s="1">
        <v>1.64</v>
      </c>
      <c r="P519" s="1" t="s">
        <v>94</v>
      </c>
      <c r="Q519" s="1">
        <v>0</v>
      </c>
      <c r="R519" s="1" t="s">
        <v>94</v>
      </c>
      <c r="S519" s="1">
        <v>0</v>
      </c>
      <c r="T519" s="1" t="s">
        <v>94</v>
      </c>
      <c r="U519" s="1">
        <v>0</v>
      </c>
      <c r="V519" s="1">
        <v>0</v>
      </c>
      <c r="W519" s="1">
        <v>0</v>
      </c>
      <c r="X519" s="1">
        <v>0</v>
      </c>
      <c r="Y519" s="89">
        <v>0</v>
      </c>
      <c r="AF519" s="18"/>
      <c r="AG519" s="1"/>
    </row>
    <row r="520" spans="1:33" s="125" customFormat="1" x14ac:dyDescent="0.25">
      <c r="A520" s="124">
        <v>13</v>
      </c>
      <c r="B520" s="125">
        <v>54</v>
      </c>
      <c r="C520" s="125">
        <v>151.79999999999998</v>
      </c>
      <c r="D520" s="125">
        <v>2</v>
      </c>
      <c r="E520" s="125">
        <v>0</v>
      </c>
      <c r="F520" s="125">
        <v>0</v>
      </c>
      <c r="G520" s="125" t="s">
        <v>90</v>
      </c>
      <c r="H520" s="125">
        <f t="shared" si="44"/>
        <v>0</v>
      </c>
      <c r="I520" s="125">
        <f t="shared" si="48"/>
        <v>0</v>
      </c>
      <c r="J520" s="125">
        <f>_xlfn.STDEV.S(I467:I520)</f>
        <v>1.8428853505018536</v>
      </c>
      <c r="K520" s="125">
        <f>MAX(E467:E520)</f>
        <v>6</v>
      </c>
      <c r="L520" s="125">
        <f>MAX(F467:F520)</f>
        <v>3</v>
      </c>
      <c r="N520" s="125" t="s">
        <v>92</v>
      </c>
      <c r="O520" s="125">
        <v>0.67</v>
      </c>
      <c r="P520" s="125" t="s">
        <v>96</v>
      </c>
      <c r="Q520" s="125">
        <v>1.72</v>
      </c>
      <c r="R520" s="125" t="s">
        <v>94</v>
      </c>
      <c r="S520" s="125">
        <v>0</v>
      </c>
      <c r="T520" s="125" t="s">
        <v>94</v>
      </c>
      <c r="U520" s="125">
        <v>0</v>
      </c>
      <c r="V520" s="125">
        <v>0</v>
      </c>
      <c r="W520" s="125">
        <v>0</v>
      </c>
      <c r="X520" s="125">
        <v>0</v>
      </c>
      <c r="Y520" s="126">
        <v>0</v>
      </c>
      <c r="AF520" s="129"/>
    </row>
    <row r="521" spans="1:33" x14ac:dyDescent="0.25">
      <c r="A521" s="88">
        <v>14</v>
      </c>
      <c r="B521" s="1">
        <v>1</v>
      </c>
      <c r="C521" s="1">
        <v>0</v>
      </c>
      <c r="D521" s="1">
        <v>1</v>
      </c>
      <c r="E521" s="1">
        <v>0</v>
      </c>
      <c r="F521" s="1">
        <v>0</v>
      </c>
      <c r="G521" s="1" t="s">
        <v>90</v>
      </c>
      <c r="H521" s="1">
        <f t="shared" si="44"/>
        <v>0</v>
      </c>
      <c r="I521" s="1">
        <f t="shared" si="48"/>
        <v>0</v>
      </c>
      <c r="N521" s="1" t="s">
        <v>91</v>
      </c>
      <c r="O521" s="1">
        <v>0.78</v>
      </c>
      <c r="P521" s="1" t="s">
        <v>94</v>
      </c>
      <c r="Q521" s="1">
        <v>0</v>
      </c>
      <c r="R521" s="1" t="s">
        <v>94</v>
      </c>
      <c r="S521" s="1">
        <v>0</v>
      </c>
      <c r="T521" s="1" t="s">
        <v>94</v>
      </c>
      <c r="U521" s="1">
        <v>0</v>
      </c>
      <c r="V521" s="1">
        <v>0.94</v>
      </c>
      <c r="W521" s="1">
        <v>0</v>
      </c>
      <c r="X521" s="1">
        <v>0</v>
      </c>
      <c r="Y521" s="89">
        <v>0</v>
      </c>
      <c r="AF521" s="18"/>
      <c r="AG521" s="1"/>
    </row>
    <row r="522" spans="1:33" x14ac:dyDescent="0.25">
      <c r="A522" s="88">
        <v>14</v>
      </c>
      <c r="B522" s="1">
        <v>2</v>
      </c>
      <c r="C522" s="1">
        <v>7.92</v>
      </c>
      <c r="D522" s="1">
        <v>1</v>
      </c>
      <c r="E522" s="1">
        <v>0</v>
      </c>
      <c r="F522" s="1">
        <v>0</v>
      </c>
      <c r="G522" s="1" t="s">
        <v>90</v>
      </c>
      <c r="H522" s="1">
        <f t="shared" si="44"/>
        <v>0</v>
      </c>
      <c r="I522" s="1">
        <f t="shared" si="48"/>
        <v>0</v>
      </c>
      <c r="N522" s="1" t="s">
        <v>91</v>
      </c>
      <c r="O522" s="1">
        <v>0.86</v>
      </c>
      <c r="P522" s="1" t="s">
        <v>94</v>
      </c>
      <c r="Q522" s="1">
        <v>0</v>
      </c>
      <c r="R522" s="1" t="s">
        <v>94</v>
      </c>
      <c r="S522" s="1">
        <v>0</v>
      </c>
      <c r="T522" s="1" t="s">
        <v>94</v>
      </c>
      <c r="U522" s="1">
        <v>0</v>
      </c>
      <c r="V522" s="1">
        <v>0.84</v>
      </c>
      <c r="W522" s="1">
        <v>0</v>
      </c>
      <c r="X522" s="1">
        <v>0</v>
      </c>
      <c r="Y522" s="89">
        <v>0</v>
      </c>
      <c r="AF522" s="18"/>
      <c r="AG522" s="1"/>
    </row>
    <row r="523" spans="1:33" x14ac:dyDescent="0.25">
      <c r="A523" s="88">
        <v>14</v>
      </c>
      <c r="B523" s="1">
        <v>3</v>
      </c>
      <c r="C523" s="1">
        <v>12.24</v>
      </c>
      <c r="D523" s="1">
        <v>2</v>
      </c>
      <c r="E523" s="1">
        <v>0</v>
      </c>
      <c r="F523" s="1">
        <v>0</v>
      </c>
      <c r="G523" s="1" t="s">
        <v>90</v>
      </c>
      <c r="H523" s="1">
        <f t="shared" ref="H523:H586" si="49">IF(G523="NO", 0, 1)</f>
        <v>0</v>
      </c>
      <c r="I523" s="1">
        <f t="shared" si="48"/>
        <v>0</v>
      </c>
      <c r="N523" s="1" t="s">
        <v>91</v>
      </c>
      <c r="O523" s="1">
        <v>0.53</v>
      </c>
      <c r="P523" s="1" t="s">
        <v>95</v>
      </c>
      <c r="Q523" s="1">
        <v>1.77</v>
      </c>
      <c r="R523" s="1" t="s">
        <v>94</v>
      </c>
      <c r="S523" s="1">
        <v>0</v>
      </c>
      <c r="T523" s="1" t="s">
        <v>94</v>
      </c>
      <c r="U523" s="1">
        <v>0</v>
      </c>
      <c r="V523" s="1">
        <v>1.32</v>
      </c>
      <c r="W523" s="1">
        <v>0.76</v>
      </c>
      <c r="X523" s="1">
        <v>0</v>
      </c>
      <c r="Y523" s="89">
        <v>0</v>
      </c>
      <c r="AF523" s="18"/>
      <c r="AG523" s="1"/>
    </row>
    <row r="524" spans="1:33" x14ac:dyDescent="0.25">
      <c r="A524" s="88">
        <v>14</v>
      </c>
      <c r="B524" s="1">
        <v>4</v>
      </c>
      <c r="C524" s="1">
        <v>16.98</v>
      </c>
      <c r="D524" s="1">
        <v>3</v>
      </c>
      <c r="E524" s="1">
        <v>0</v>
      </c>
      <c r="F524" s="1">
        <v>0</v>
      </c>
      <c r="G524" s="1" t="s">
        <v>90</v>
      </c>
      <c r="H524" s="1">
        <f t="shared" si="49"/>
        <v>0</v>
      </c>
      <c r="I524" s="1">
        <f t="shared" si="48"/>
        <v>0</v>
      </c>
      <c r="N524" s="1" t="s">
        <v>96</v>
      </c>
      <c r="O524" s="1">
        <v>0.84</v>
      </c>
      <c r="P524" s="1" t="s">
        <v>93</v>
      </c>
      <c r="Q524" s="1">
        <v>2.08</v>
      </c>
      <c r="R524" s="1" t="s">
        <v>95</v>
      </c>
      <c r="S524" s="1">
        <v>1.25</v>
      </c>
      <c r="T524" s="1" t="s">
        <v>94</v>
      </c>
      <c r="U524" s="1">
        <v>0</v>
      </c>
      <c r="V524" s="1">
        <v>0</v>
      </c>
      <c r="W524" s="1">
        <v>0</v>
      </c>
      <c r="X524" s="1">
        <v>1.23</v>
      </c>
      <c r="Y524" s="89">
        <v>0</v>
      </c>
      <c r="AF524" s="18"/>
      <c r="AG524" s="1"/>
    </row>
    <row r="525" spans="1:33" x14ac:dyDescent="0.25">
      <c r="A525" s="88">
        <v>14</v>
      </c>
      <c r="B525" s="1">
        <v>5</v>
      </c>
      <c r="C525" s="1">
        <v>21.07</v>
      </c>
      <c r="D525" s="1">
        <v>1</v>
      </c>
      <c r="E525" s="1">
        <v>1</v>
      </c>
      <c r="F525" s="1">
        <v>0</v>
      </c>
      <c r="G525" s="1" t="s">
        <v>90</v>
      </c>
      <c r="H525" s="1">
        <f t="shared" si="49"/>
        <v>0</v>
      </c>
      <c r="I525" s="1">
        <f t="shared" si="48"/>
        <v>0</v>
      </c>
      <c r="N525" s="1" t="s">
        <v>91</v>
      </c>
      <c r="O525" s="1">
        <v>0.74</v>
      </c>
      <c r="P525" s="1" t="s">
        <v>94</v>
      </c>
      <c r="Q525" s="1">
        <v>0</v>
      </c>
      <c r="R525" s="1" t="s">
        <v>94</v>
      </c>
      <c r="S525" s="1">
        <v>0</v>
      </c>
      <c r="T525" s="1" t="s">
        <v>94</v>
      </c>
      <c r="U525" s="1">
        <v>0</v>
      </c>
      <c r="V525" s="1">
        <v>1.17</v>
      </c>
      <c r="W525" s="1">
        <v>0</v>
      </c>
      <c r="X525" s="1">
        <v>0</v>
      </c>
      <c r="Y525" s="89">
        <v>0</v>
      </c>
      <c r="AF525" s="18"/>
      <c r="AG525" s="1"/>
    </row>
    <row r="526" spans="1:33" x14ac:dyDescent="0.25">
      <c r="A526" s="88">
        <v>14</v>
      </c>
      <c r="B526" s="1">
        <v>6</v>
      </c>
      <c r="C526" s="1">
        <v>26.19</v>
      </c>
      <c r="D526" s="1">
        <v>3</v>
      </c>
      <c r="E526" s="1">
        <v>0</v>
      </c>
      <c r="F526" s="1">
        <v>0</v>
      </c>
      <c r="G526" s="1" t="s">
        <v>90</v>
      </c>
      <c r="H526" s="1">
        <f t="shared" si="49"/>
        <v>0</v>
      </c>
      <c r="I526" s="1">
        <f t="shared" si="48"/>
        <v>0</v>
      </c>
      <c r="N526" s="1" t="s">
        <v>95</v>
      </c>
      <c r="O526" s="1">
        <v>2.11</v>
      </c>
      <c r="P526" s="1" t="s">
        <v>96</v>
      </c>
      <c r="Q526" s="1">
        <v>1.01</v>
      </c>
      <c r="R526" s="1" t="s">
        <v>91</v>
      </c>
      <c r="S526" s="1">
        <v>0.57999999999999996</v>
      </c>
      <c r="T526" s="1" t="s">
        <v>94</v>
      </c>
      <c r="U526" s="1">
        <v>0</v>
      </c>
      <c r="V526" s="1">
        <v>0.94</v>
      </c>
      <c r="W526" s="1">
        <v>0</v>
      </c>
      <c r="X526" s="1">
        <v>0.86</v>
      </c>
      <c r="Y526" s="89">
        <v>0</v>
      </c>
      <c r="AF526" s="18"/>
      <c r="AG526" s="1"/>
    </row>
    <row r="527" spans="1:33" x14ac:dyDescent="0.25">
      <c r="A527" s="88">
        <v>14</v>
      </c>
      <c r="B527" s="1">
        <v>7</v>
      </c>
      <c r="C527" s="1">
        <v>29.740000000000002</v>
      </c>
      <c r="D527" s="1">
        <v>2</v>
      </c>
      <c r="E527" s="1">
        <v>1</v>
      </c>
      <c r="F527" s="1">
        <v>0</v>
      </c>
      <c r="G527" s="1" t="s">
        <v>90</v>
      </c>
      <c r="H527" s="1">
        <f t="shared" si="49"/>
        <v>0</v>
      </c>
      <c r="I527" s="1">
        <f t="shared" si="48"/>
        <v>0</v>
      </c>
      <c r="N527" s="1" t="s">
        <v>92</v>
      </c>
      <c r="O527" s="1">
        <v>0.82</v>
      </c>
      <c r="P527" s="1" t="s">
        <v>91</v>
      </c>
      <c r="Q527" s="1">
        <v>0.84</v>
      </c>
      <c r="R527" s="1" t="s">
        <v>94</v>
      </c>
      <c r="S527" s="1">
        <v>0</v>
      </c>
      <c r="T527" s="1" t="s">
        <v>94</v>
      </c>
      <c r="U527" s="1">
        <v>0</v>
      </c>
      <c r="V527" s="1">
        <v>0</v>
      </c>
      <c r="W527" s="1">
        <v>1.41</v>
      </c>
      <c r="X527" s="1">
        <v>0</v>
      </c>
      <c r="Y527" s="89">
        <v>0</v>
      </c>
      <c r="AF527" s="18"/>
      <c r="AG527" s="1"/>
    </row>
    <row r="528" spans="1:33" x14ac:dyDescent="0.25">
      <c r="A528" s="88">
        <v>14</v>
      </c>
      <c r="B528" s="1">
        <v>8</v>
      </c>
      <c r="C528" s="1">
        <v>31.14</v>
      </c>
      <c r="D528" s="1">
        <v>2</v>
      </c>
      <c r="E528" s="1">
        <v>1</v>
      </c>
      <c r="F528" s="1">
        <v>0</v>
      </c>
      <c r="G528" s="1" t="s">
        <v>90</v>
      </c>
      <c r="H528" s="1">
        <f t="shared" si="49"/>
        <v>0</v>
      </c>
      <c r="I528" s="1">
        <f t="shared" si="48"/>
        <v>0</v>
      </c>
      <c r="N528" s="1" t="s">
        <v>95</v>
      </c>
      <c r="O528" s="1">
        <v>2.27</v>
      </c>
      <c r="P528" s="1" t="s">
        <v>95</v>
      </c>
      <c r="Q528" s="1">
        <v>1.3</v>
      </c>
      <c r="R528" s="1" t="s">
        <v>94</v>
      </c>
      <c r="S528" s="1">
        <v>0</v>
      </c>
      <c r="T528" s="1" t="s">
        <v>94</v>
      </c>
      <c r="U528" s="1">
        <v>0</v>
      </c>
      <c r="V528" s="1">
        <v>1.1000000000000001</v>
      </c>
      <c r="W528" s="1">
        <v>0.76</v>
      </c>
      <c r="X528" s="1">
        <v>0</v>
      </c>
      <c r="Y528" s="89">
        <v>0</v>
      </c>
      <c r="AF528" s="18"/>
      <c r="AG528" s="1"/>
    </row>
    <row r="529" spans="1:33" x14ac:dyDescent="0.25">
      <c r="A529" s="88">
        <v>14</v>
      </c>
      <c r="B529" s="1">
        <v>9</v>
      </c>
      <c r="C529" s="1">
        <v>36.770000000000003</v>
      </c>
      <c r="D529" s="1">
        <v>2</v>
      </c>
      <c r="E529" s="1">
        <v>0</v>
      </c>
      <c r="F529" s="1">
        <v>0</v>
      </c>
      <c r="G529" s="1" t="s">
        <v>90</v>
      </c>
      <c r="H529" s="1">
        <f t="shared" si="49"/>
        <v>0</v>
      </c>
      <c r="I529" s="1">
        <f t="shared" si="48"/>
        <v>0</v>
      </c>
      <c r="N529" s="1" t="s">
        <v>96</v>
      </c>
      <c r="O529" s="1">
        <v>1.49</v>
      </c>
      <c r="P529" s="1" t="s">
        <v>95</v>
      </c>
      <c r="Q529" s="1">
        <v>2.4900000000000002</v>
      </c>
      <c r="R529" s="1" t="s">
        <v>94</v>
      </c>
      <c r="S529" s="1">
        <v>0</v>
      </c>
      <c r="T529" s="1" t="s">
        <v>94</v>
      </c>
      <c r="U529" s="1">
        <v>0</v>
      </c>
      <c r="V529" s="1">
        <v>0</v>
      </c>
      <c r="W529" s="1">
        <v>1.1000000000000001</v>
      </c>
      <c r="X529" s="1">
        <v>0</v>
      </c>
      <c r="Y529" s="89">
        <v>0</v>
      </c>
      <c r="AF529" s="18"/>
      <c r="AG529" s="1"/>
    </row>
    <row r="530" spans="1:33" x14ac:dyDescent="0.25">
      <c r="A530" s="88">
        <v>14</v>
      </c>
      <c r="B530" s="1">
        <v>10</v>
      </c>
      <c r="C530" s="1">
        <v>39.040000000000006</v>
      </c>
      <c r="D530" s="1">
        <v>3</v>
      </c>
      <c r="E530" s="1">
        <v>1</v>
      </c>
      <c r="F530" s="1">
        <v>0</v>
      </c>
      <c r="G530" s="1" t="s">
        <v>90</v>
      </c>
      <c r="H530" s="1">
        <f t="shared" si="49"/>
        <v>0</v>
      </c>
      <c r="I530" s="1">
        <f t="shared" si="48"/>
        <v>0</v>
      </c>
      <c r="N530" s="1" t="s">
        <v>95</v>
      </c>
      <c r="O530" s="1">
        <v>2.46</v>
      </c>
      <c r="P530" s="1" t="s">
        <v>93</v>
      </c>
      <c r="Q530" s="1">
        <v>1.77</v>
      </c>
      <c r="R530" s="1" t="s">
        <v>92</v>
      </c>
      <c r="S530" s="1">
        <v>0.7</v>
      </c>
      <c r="T530" s="1" t="s">
        <v>94</v>
      </c>
      <c r="U530" s="1">
        <v>0</v>
      </c>
      <c r="V530" s="1">
        <v>1.3</v>
      </c>
      <c r="W530" s="1">
        <v>0</v>
      </c>
      <c r="X530" s="1">
        <v>0</v>
      </c>
      <c r="Y530" s="89">
        <v>0</v>
      </c>
      <c r="AF530" s="18"/>
      <c r="AG530" s="1"/>
    </row>
    <row r="531" spans="1:33" x14ac:dyDescent="0.25">
      <c r="A531" s="88">
        <v>14</v>
      </c>
      <c r="B531" s="1">
        <v>11</v>
      </c>
      <c r="C531" s="1">
        <v>40.290000000000006</v>
      </c>
      <c r="D531" s="1">
        <v>1</v>
      </c>
      <c r="E531" s="1">
        <v>4</v>
      </c>
      <c r="F531" s="1">
        <v>0</v>
      </c>
      <c r="G531" s="1" t="s">
        <v>90</v>
      </c>
      <c r="H531" s="1">
        <f t="shared" si="49"/>
        <v>0</v>
      </c>
      <c r="I531" s="1">
        <f t="shared" si="48"/>
        <v>0</v>
      </c>
      <c r="N531" s="1" t="s">
        <v>93</v>
      </c>
      <c r="O531" s="1">
        <v>0.81</v>
      </c>
      <c r="P531" s="1" t="s">
        <v>94</v>
      </c>
      <c r="Q531" s="1">
        <v>0</v>
      </c>
      <c r="R531" s="1" t="s">
        <v>94</v>
      </c>
      <c r="S531" s="1">
        <v>0</v>
      </c>
      <c r="T531" s="1" t="s">
        <v>94</v>
      </c>
      <c r="U531" s="1">
        <v>0</v>
      </c>
      <c r="V531" s="1">
        <v>0</v>
      </c>
      <c r="W531" s="1">
        <v>0</v>
      </c>
      <c r="X531" s="1">
        <v>0</v>
      </c>
      <c r="Y531" s="89">
        <v>0</v>
      </c>
      <c r="AF531" s="18"/>
      <c r="AG531" s="1"/>
    </row>
    <row r="532" spans="1:33" x14ac:dyDescent="0.25">
      <c r="A532" s="88">
        <v>14</v>
      </c>
      <c r="B532" s="1">
        <v>12</v>
      </c>
      <c r="C532" s="1">
        <v>47.59</v>
      </c>
      <c r="D532" s="1">
        <v>2</v>
      </c>
      <c r="E532" s="1">
        <v>0</v>
      </c>
      <c r="F532" s="1">
        <v>0</v>
      </c>
      <c r="G532" s="1" t="s">
        <v>90</v>
      </c>
      <c r="H532" s="1">
        <f t="shared" si="49"/>
        <v>0</v>
      </c>
      <c r="I532" s="1">
        <f t="shared" si="48"/>
        <v>0</v>
      </c>
      <c r="N532" s="1" t="s">
        <v>95</v>
      </c>
      <c r="O532" s="1">
        <v>1.43</v>
      </c>
      <c r="P532" s="1" t="s">
        <v>91</v>
      </c>
      <c r="Q532" s="1">
        <v>0.69</v>
      </c>
      <c r="R532" s="1" t="s">
        <v>94</v>
      </c>
      <c r="S532" s="1">
        <v>0</v>
      </c>
      <c r="T532" s="1" t="s">
        <v>94</v>
      </c>
      <c r="U532" s="1">
        <v>0</v>
      </c>
      <c r="V532" s="1">
        <v>0.77</v>
      </c>
      <c r="W532" s="1">
        <v>1.36</v>
      </c>
      <c r="X532" s="1">
        <v>0</v>
      </c>
      <c r="Y532" s="89">
        <v>0</v>
      </c>
      <c r="AF532" s="18"/>
      <c r="AG532" s="1"/>
    </row>
    <row r="533" spans="1:33" x14ac:dyDescent="0.25">
      <c r="A533" s="88">
        <v>14</v>
      </c>
      <c r="B533" s="1">
        <v>13</v>
      </c>
      <c r="C533" s="1">
        <v>51.84</v>
      </c>
      <c r="D533" s="1">
        <v>3</v>
      </c>
      <c r="E533" s="1">
        <v>0</v>
      </c>
      <c r="F533" s="1">
        <v>0</v>
      </c>
      <c r="G533" s="1" t="s">
        <v>90</v>
      </c>
      <c r="H533" s="1">
        <f t="shared" si="49"/>
        <v>0</v>
      </c>
      <c r="I533" s="1">
        <f t="shared" si="48"/>
        <v>0</v>
      </c>
      <c r="N533" s="1" t="s">
        <v>93</v>
      </c>
      <c r="O533" s="1">
        <v>2.21</v>
      </c>
      <c r="P533" s="1" t="s">
        <v>95</v>
      </c>
      <c r="Q533" s="1">
        <v>1.96</v>
      </c>
      <c r="R533" s="1" t="s">
        <v>91</v>
      </c>
      <c r="S533" s="1">
        <v>0.74</v>
      </c>
      <c r="T533" s="1" t="s">
        <v>94</v>
      </c>
      <c r="U533" s="1">
        <v>0</v>
      </c>
      <c r="V533" s="1">
        <v>0</v>
      </c>
      <c r="W533" s="1">
        <v>1.1599999999999999</v>
      </c>
      <c r="X533" s="1">
        <v>0.82</v>
      </c>
      <c r="Y533" s="89">
        <v>0</v>
      </c>
      <c r="AF533" s="18"/>
      <c r="AG533" s="1"/>
    </row>
    <row r="534" spans="1:33" x14ac:dyDescent="0.25">
      <c r="A534" s="88">
        <v>14</v>
      </c>
      <c r="B534" s="1">
        <v>14</v>
      </c>
      <c r="C534" s="1">
        <v>54.03</v>
      </c>
      <c r="D534" s="1">
        <v>3</v>
      </c>
      <c r="E534" s="1">
        <v>3</v>
      </c>
      <c r="F534" s="1">
        <v>0</v>
      </c>
      <c r="G534" s="1" t="s">
        <v>90</v>
      </c>
      <c r="H534" s="1">
        <f t="shared" si="49"/>
        <v>0</v>
      </c>
      <c r="I534" s="1">
        <f t="shared" si="48"/>
        <v>0</v>
      </c>
      <c r="N534" s="1" t="s">
        <v>95</v>
      </c>
      <c r="O534" s="1">
        <v>2.2799999999999998</v>
      </c>
      <c r="P534" s="1" t="s">
        <v>91</v>
      </c>
      <c r="Q534" s="1">
        <v>0.72</v>
      </c>
      <c r="R534" s="1" t="s">
        <v>91</v>
      </c>
      <c r="S534" s="1">
        <v>0.96</v>
      </c>
      <c r="T534" s="1" t="s">
        <v>94</v>
      </c>
      <c r="U534" s="1">
        <v>0</v>
      </c>
      <c r="V534" s="1">
        <v>1.0900000000000001</v>
      </c>
      <c r="W534" s="1">
        <v>0.9</v>
      </c>
      <c r="X534" s="1">
        <v>1.22</v>
      </c>
      <c r="Y534" s="89">
        <v>0</v>
      </c>
      <c r="AF534" s="18"/>
      <c r="AG534" s="1"/>
    </row>
    <row r="535" spans="1:33" x14ac:dyDescent="0.25">
      <c r="A535" s="88">
        <v>14</v>
      </c>
      <c r="B535" s="1">
        <v>15</v>
      </c>
      <c r="C535" s="1">
        <v>62.11</v>
      </c>
      <c r="D535" s="1">
        <v>1</v>
      </c>
      <c r="E535" s="1">
        <v>0</v>
      </c>
      <c r="F535" s="1">
        <v>1</v>
      </c>
      <c r="G535" s="1" t="s">
        <v>90</v>
      </c>
      <c r="H535" s="1">
        <f t="shared" si="49"/>
        <v>0</v>
      </c>
      <c r="I535" s="1">
        <f t="shared" si="48"/>
        <v>0</v>
      </c>
      <c r="N535" s="1" t="s">
        <v>95</v>
      </c>
      <c r="O535" s="1">
        <v>2.27</v>
      </c>
      <c r="P535" s="1" t="s">
        <v>94</v>
      </c>
      <c r="Q535" s="1">
        <v>0</v>
      </c>
      <c r="R535" s="1" t="s">
        <v>94</v>
      </c>
      <c r="S535" s="1">
        <v>0</v>
      </c>
      <c r="T535" s="1" t="s">
        <v>94</v>
      </c>
      <c r="U535" s="1">
        <v>0</v>
      </c>
      <c r="V535" s="1">
        <v>1.36</v>
      </c>
      <c r="W535" s="1">
        <v>0</v>
      </c>
      <c r="X535" s="1">
        <v>0</v>
      </c>
      <c r="Y535" s="89">
        <v>0</v>
      </c>
      <c r="AF535" s="18"/>
      <c r="AG535" s="1"/>
    </row>
    <row r="536" spans="1:33" x14ac:dyDescent="0.25">
      <c r="A536" s="88">
        <v>14</v>
      </c>
      <c r="B536" s="1">
        <v>16</v>
      </c>
      <c r="C536" s="1">
        <v>71.73</v>
      </c>
      <c r="D536" s="1">
        <v>3</v>
      </c>
      <c r="E536" s="1">
        <v>0</v>
      </c>
      <c r="F536" s="1">
        <v>0</v>
      </c>
      <c r="G536" s="1" t="s">
        <v>90</v>
      </c>
      <c r="H536" s="1">
        <f t="shared" si="49"/>
        <v>0</v>
      </c>
      <c r="I536" s="1">
        <f t="shared" si="48"/>
        <v>0</v>
      </c>
      <c r="N536" s="1" t="s">
        <v>93</v>
      </c>
      <c r="O536" s="1">
        <v>1.03</v>
      </c>
      <c r="P536" s="1" t="s">
        <v>92</v>
      </c>
      <c r="Q536" s="1">
        <v>0.54</v>
      </c>
      <c r="R536" s="1" t="s">
        <v>91</v>
      </c>
      <c r="S536" s="1">
        <v>0.78</v>
      </c>
      <c r="T536" s="1" t="s">
        <v>94</v>
      </c>
      <c r="U536" s="1">
        <v>0</v>
      </c>
      <c r="V536" s="1">
        <v>0</v>
      </c>
      <c r="W536" s="1">
        <v>0</v>
      </c>
      <c r="X536" s="1">
        <v>1.04</v>
      </c>
      <c r="Y536" s="89">
        <v>0</v>
      </c>
      <c r="AF536" s="18"/>
      <c r="AG536" s="1"/>
    </row>
    <row r="537" spans="1:33" x14ac:dyDescent="0.25">
      <c r="A537" s="88">
        <v>14</v>
      </c>
      <c r="B537" s="1">
        <v>17</v>
      </c>
      <c r="C537" s="1">
        <v>77.77000000000001</v>
      </c>
      <c r="D537" s="1">
        <v>2</v>
      </c>
      <c r="E537" s="1">
        <v>0</v>
      </c>
      <c r="F537" s="1">
        <v>0</v>
      </c>
      <c r="G537" s="1" t="s">
        <v>90</v>
      </c>
      <c r="H537" s="1">
        <f t="shared" si="49"/>
        <v>0</v>
      </c>
      <c r="I537" s="1">
        <f t="shared" si="48"/>
        <v>0</v>
      </c>
      <c r="N537" s="1" t="s">
        <v>96</v>
      </c>
      <c r="O537" s="1">
        <v>1.5</v>
      </c>
      <c r="P537" s="1" t="s">
        <v>95</v>
      </c>
      <c r="Q537" s="1">
        <v>2.35</v>
      </c>
      <c r="R537" s="1" t="s">
        <v>94</v>
      </c>
      <c r="S537" s="1">
        <v>0</v>
      </c>
      <c r="T537" s="1" t="s">
        <v>94</v>
      </c>
      <c r="U537" s="1">
        <v>0</v>
      </c>
      <c r="V537" s="1">
        <v>0</v>
      </c>
      <c r="W537" s="1">
        <v>1.1200000000000001</v>
      </c>
      <c r="X537" s="1">
        <v>0</v>
      </c>
      <c r="Y537" s="89">
        <v>0</v>
      </c>
      <c r="AF537" s="18"/>
      <c r="AG537" s="1"/>
    </row>
    <row r="538" spans="1:33" x14ac:dyDescent="0.25">
      <c r="A538" s="88">
        <v>14</v>
      </c>
      <c r="B538" s="1">
        <v>18</v>
      </c>
      <c r="C538" s="1">
        <v>78.070000000000007</v>
      </c>
      <c r="D538" s="1">
        <v>1</v>
      </c>
      <c r="E538" s="1">
        <v>2</v>
      </c>
      <c r="F538" s="1">
        <v>0</v>
      </c>
      <c r="G538" s="1" t="s">
        <v>90</v>
      </c>
      <c r="H538" s="1">
        <f t="shared" si="49"/>
        <v>0</v>
      </c>
      <c r="I538" s="1">
        <f t="shared" si="48"/>
        <v>0</v>
      </c>
      <c r="N538" s="1" t="s">
        <v>91</v>
      </c>
      <c r="O538" s="1">
        <v>0.57999999999999996</v>
      </c>
      <c r="P538" s="1" t="s">
        <v>94</v>
      </c>
      <c r="Q538" s="1">
        <v>0</v>
      </c>
      <c r="R538" s="1" t="s">
        <v>94</v>
      </c>
      <c r="S538" s="1">
        <v>0</v>
      </c>
      <c r="T538" s="1" t="s">
        <v>94</v>
      </c>
      <c r="U538" s="1">
        <v>0</v>
      </c>
      <c r="V538" s="1">
        <v>1.31</v>
      </c>
      <c r="W538" s="1">
        <v>0</v>
      </c>
      <c r="X538" s="1">
        <v>0</v>
      </c>
      <c r="Y538" s="89">
        <v>0</v>
      </c>
      <c r="AF538" s="18"/>
      <c r="AG538" s="1"/>
    </row>
    <row r="539" spans="1:33" x14ac:dyDescent="0.25">
      <c r="A539" s="88">
        <v>14</v>
      </c>
      <c r="B539" s="1">
        <v>19</v>
      </c>
      <c r="C539" s="1">
        <v>88.550000000000011</v>
      </c>
      <c r="D539" s="1">
        <v>2</v>
      </c>
      <c r="E539" s="1">
        <v>0</v>
      </c>
      <c r="F539" s="1">
        <v>0</v>
      </c>
      <c r="G539" s="1" t="s">
        <v>90</v>
      </c>
      <c r="H539" s="1">
        <f t="shared" si="49"/>
        <v>0</v>
      </c>
      <c r="I539" s="1">
        <f t="shared" si="48"/>
        <v>0</v>
      </c>
      <c r="N539" s="1" t="s">
        <v>95</v>
      </c>
      <c r="O539" s="1">
        <v>1.37</v>
      </c>
      <c r="P539" s="1" t="s">
        <v>95</v>
      </c>
      <c r="Q539" s="1">
        <v>1.04</v>
      </c>
      <c r="R539" s="1" t="s">
        <v>94</v>
      </c>
      <c r="S539" s="1">
        <v>0</v>
      </c>
      <c r="T539" s="1" t="s">
        <v>94</v>
      </c>
      <c r="U539" s="1">
        <v>0</v>
      </c>
      <c r="V539" s="1">
        <v>0.88</v>
      </c>
      <c r="W539" s="1">
        <v>0.85</v>
      </c>
      <c r="X539" s="1">
        <v>0</v>
      </c>
      <c r="Y539" s="89">
        <v>0</v>
      </c>
      <c r="AF539" s="18"/>
      <c r="AG539" s="1"/>
    </row>
    <row r="540" spans="1:33" x14ac:dyDescent="0.25">
      <c r="A540" s="88">
        <v>14</v>
      </c>
      <c r="B540" s="1">
        <v>20</v>
      </c>
      <c r="C540" s="1">
        <v>94.140000000000015</v>
      </c>
      <c r="D540" s="1">
        <v>1</v>
      </c>
      <c r="E540" s="1">
        <v>0</v>
      </c>
      <c r="F540" s="1">
        <v>0</v>
      </c>
      <c r="G540" s="1" t="s">
        <v>90</v>
      </c>
      <c r="H540" s="1">
        <f t="shared" si="49"/>
        <v>0</v>
      </c>
      <c r="I540" s="1">
        <f t="shared" si="48"/>
        <v>0</v>
      </c>
      <c r="N540" s="1" t="s">
        <v>91</v>
      </c>
      <c r="O540" s="1">
        <v>0.57999999999999996</v>
      </c>
      <c r="P540" s="1" t="s">
        <v>94</v>
      </c>
      <c r="Q540" s="1">
        <v>0</v>
      </c>
      <c r="R540" s="1" t="s">
        <v>94</v>
      </c>
      <c r="S540" s="1">
        <v>0</v>
      </c>
      <c r="T540" s="1" t="s">
        <v>94</v>
      </c>
      <c r="U540" s="1">
        <v>0</v>
      </c>
      <c r="V540" s="1">
        <v>1.29</v>
      </c>
      <c r="W540" s="1">
        <v>0</v>
      </c>
      <c r="X540" s="1">
        <v>0</v>
      </c>
      <c r="Y540" s="89">
        <v>0</v>
      </c>
      <c r="AF540" s="18"/>
      <c r="AG540" s="1"/>
    </row>
    <row r="541" spans="1:33" x14ac:dyDescent="0.25">
      <c r="A541" s="88">
        <v>14</v>
      </c>
      <c r="B541" s="1">
        <v>21</v>
      </c>
      <c r="C541" s="1">
        <v>100.29000000000002</v>
      </c>
      <c r="D541" s="1">
        <v>3</v>
      </c>
      <c r="E541" s="1">
        <v>0</v>
      </c>
      <c r="F541" s="1">
        <v>0</v>
      </c>
      <c r="G541" s="1" t="s">
        <v>90</v>
      </c>
      <c r="H541" s="1">
        <f t="shared" si="49"/>
        <v>0</v>
      </c>
      <c r="I541" s="1">
        <f t="shared" si="48"/>
        <v>0</v>
      </c>
      <c r="N541" s="1" t="s">
        <v>95</v>
      </c>
      <c r="O541" s="1">
        <v>1.08</v>
      </c>
      <c r="P541" s="1" t="s">
        <v>91</v>
      </c>
      <c r="Q541" s="1">
        <v>0.62</v>
      </c>
      <c r="R541" s="1" t="s">
        <v>93</v>
      </c>
      <c r="S541" s="1">
        <v>0.98</v>
      </c>
      <c r="T541" s="1" t="s">
        <v>94</v>
      </c>
      <c r="U541" s="1">
        <v>0</v>
      </c>
      <c r="V541" s="1">
        <v>1.27</v>
      </c>
      <c r="W541" s="1">
        <v>0.87</v>
      </c>
      <c r="X541" s="1">
        <v>0</v>
      </c>
      <c r="Y541" s="89">
        <v>0</v>
      </c>
      <c r="AF541" s="18"/>
      <c r="AG541" s="1"/>
    </row>
    <row r="542" spans="1:33" x14ac:dyDescent="0.25">
      <c r="A542" s="88">
        <v>14</v>
      </c>
      <c r="B542" s="1">
        <v>22</v>
      </c>
      <c r="C542" s="1">
        <v>103.33000000000003</v>
      </c>
      <c r="D542" s="1">
        <v>2</v>
      </c>
      <c r="E542" s="1">
        <v>0</v>
      </c>
      <c r="F542" s="1">
        <v>1</v>
      </c>
      <c r="G542" s="1" t="s">
        <v>90</v>
      </c>
      <c r="H542" s="1">
        <f t="shared" si="49"/>
        <v>0</v>
      </c>
      <c r="I542" s="1">
        <f t="shared" si="48"/>
        <v>0</v>
      </c>
      <c r="N542" s="1" t="s">
        <v>93</v>
      </c>
      <c r="O542" s="1">
        <v>1.1000000000000001</v>
      </c>
      <c r="P542" s="1" t="s">
        <v>91</v>
      </c>
      <c r="Q542" s="1">
        <v>0.66</v>
      </c>
      <c r="R542" s="1" t="s">
        <v>94</v>
      </c>
      <c r="S542" s="1">
        <v>0</v>
      </c>
      <c r="T542" s="1" t="s">
        <v>94</v>
      </c>
      <c r="U542" s="1">
        <v>0</v>
      </c>
      <c r="V542" s="1">
        <v>0</v>
      </c>
      <c r="W542" s="1">
        <v>1.43</v>
      </c>
      <c r="X542" s="1">
        <v>0</v>
      </c>
      <c r="Y542" s="89">
        <v>0</v>
      </c>
      <c r="AF542" s="18"/>
      <c r="AG542" s="1"/>
    </row>
    <row r="543" spans="1:33" x14ac:dyDescent="0.25">
      <c r="A543" s="88">
        <v>14</v>
      </c>
      <c r="B543" s="1">
        <v>23</v>
      </c>
      <c r="C543" s="1">
        <v>103.37000000000003</v>
      </c>
      <c r="D543" s="1">
        <v>3</v>
      </c>
      <c r="E543" s="1">
        <v>2</v>
      </c>
      <c r="F543" s="1">
        <v>1</v>
      </c>
      <c r="G543" s="1" t="s">
        <v>90</v>
      </c>
      <c r="H543" s="1">
        <f t="shared" si="49"/>
        <v>0</v>
      </c>
      <c r="I543" s="1">
        <f t="shared" si="48"/>
        <v>0</v>
      </c>
      <c r="N543" s="1" t="s">
        <v>92</v>
      </c>
      <c r="O543" s="1">
        <v>0.86</v>
      </c>
      <c r="P543" s="1" t="s">
        <v>95</v>
      </c>
      <c r="Q543" s="1">
        <v>2.36</v>
      </c>
      <c r="R543" s="1" t="s">
        <v>93</v>
      </c>
      <c r="S543" s="1">
        <v>2.3199999999999998</v>
      </c>
      <c r="T543" s="1" t="s">
        <v>94</v>
      </c>
      <c r="U543" s="1">
        <v>0</v>
      </c>
      <c r="V543" s="1">
        <v>0</v>
      </c>
      <c r="W543" s="1">
        <v>1.07</v>
      </c>
      <c r="X543" s="1">
        <v>0</v>
      </c>
      <c r="Y543" s="89">
        <v>0</v>
      </c>
      <c r="AF543" s="18"/>
      <c r="AG543" s="1"/>
    </row>
    <row r="544" spans="1:33" x14ac:dyDescent="0.25">
      <c r="A544" s="88">
        <v>14</v>
      </c>
      <c r="B544" s="1">
        <v>24</v>
      </c>
      <c r="C544" s="1">
        <v>105.64000000000003</v>
      </c>
      <c r="D544" s="1">
        <v>2</v>
      </c>
      <c r="E544" s="1">
        <v>3</v>
      </c>
      <c r="F544" s="1">
        <v>1</v>
      </c>
      <c r="G544" s="1" t="s">
        <v>90</v>
      </c>
      <c r="H544" s="1">
        <f t="shared" si="49"/>
        <v>0</v>
      </c>
      <c r="I544" s="1">
        <f t="shared" si="48"/>
        <v>0</v>
      </c>
      <c r="N544" s="1" t="s">
        <v>95</v>
      </c>
      <c r="O544" s="1">
        <v>1.25</v>
      </c>
      <c r="P544" s="1" t="s">
        <v>95</v>
      </c>
      <c r="Q544" s="1">
        <v>0.95</v>
      </c>
      <c r="R544" s="1" t="s">
        <v>94</v>
      </c>
      <c r="S544" s="1">
        <v>0</v>
      </c>
      <c r="T544" s="1" t="s">
        <v>94</v>
      </c>
      <c r="U544" s="1">
        <v>0</v>
      </c>
      <c r="V544" s="1">
        <v>1.46</v>
      </c>
      <c r="W544" s="1">
        <v>0.85</v>
      </c>
      <c r="X544" s="1">
        <v>0</v>
      </c>
      <c r="Y544" s="89">
        <v>0</v>
      </c>
      <c r="AF544" s="18"/>
      <c r="AG544" s="1"/>
    </row>
    <row r="545" spans="1:33" x14ac:dyDescent="0.25">
      <c r="A545" s="88">
        <v>14</v>
      </c>
      <c r="B545" s="1">
        <v>25</v>
      </c>
      <c r="C545" s="1">
        <v>110.76000000000003</v>
      </c>
      <c r="D545" s="1">
        <v>2</v>
      </c>
      <c r="E545" s="1">
        <v>2</v>
      </c>
      <c r="F545" s="1">
        <v>0</v>
      </c>
      <c r="G545" s="1" t="s">
        <v>90</v>
      </c>
      <c r="H545" s="1">
        <f t="shared" si="49"/>
        <v>0</v>
      </c>
      <c r="I545" s="1">
        <f t="shared" si="48"/>
        <v>0</v>
      </c>
      <c r="N545" s="1" t="s">
        <v>91</v>
      </c>
      <c r="O545" s="1">
        <v>0.66</v>
      </c>
      <c r="P545" s="1" t="s">
        <v>96</v>
      </c>
      <c r="Q545" s="1">
        <v>2.44</v>
      </c>
      <c r="R545" s="1" t="s">
        <v>94</v>
      </c>
      <c r="S545" s="1">
        <v>0</v>
      </c>
      <c r="T545" s="1" t="s">
        <v>94</v>
      </c>
      <c r="U545" s="1">
        <v>0</v>
      </c>
      <c r="V545" s="1">
        <v>1.33</v>
      </c>
      <c r="W545" s="1">
        <v>0</v>
      </c>
      <c r="X545" s="1">
        <v>0</v>
      </c>
      <c r="Y545" s="89">
        <v>0</v>
      </c>
      <c r="AF545" s="18"/>
      <c r="AG545" s="1"/>
    </row>
    <row r="546" spans="1:33" x14ac:dyDescent="0.25">
      <c r="A546" s="88">
        <v>14</v>
      </c>
      <c r="B546" s="1">
        <v>26</v>
      </c>
      <c r="C546" s="1">
        <v>111.77000000000004</v>
      </c>
      <c r="D546" s="1">
        <v>4</v>
      </c>
      <c r="E546" s="1">
        <v>4</v>
      </c>
      <c r="F546" s="1">
        <v>0</v>
      </c>
      <c r="G546" s="1" t="s">
        <v>90</v>
      </c>
      <c r="H546" s="1">
        <f t="shared" si="49"/>
        <v>0</v>
      </c>
      <c r="I546" s="1">
        <f t="shared" si="48"/>
        <v>0</v>
      </c>
      <c r="N546" s="1" t="s">
        <v>96</v>
      </c>
      <c r="O546" s="1">
        <v>2.25</v>
      </c>
      <c r="P546" s="1" t="s">
        <v>95</v>
      </c>
      <c r="Q546" s="1">
        <v>2.2000000000000002</v>
      </c>
      <c r="R546" s="1" t="s">
        <v>93</v>
      </c>
      <c r="S546" s="1">
        <v>1.21</v>
      </c>
      <c r="T546" s="1" t="s">
        <v>91</v>
      </c>
      <c r="U546" s="1">
        <v>0.62</v>
      </c>
      <c r="V546" s="1">
        <v>0</v>
      </c>
      <c r="W546" s="1">
        <v>1.36</v>
      </c>
      <c r="X546" s="1">
        <v>0</v>
      </c>
      <c r="Y546" s="89">
        <v>1.02</v>
      </c>
      <c r="AF546" s="18"/>
      <c r="AG546" s="1"/>
    </row>
    <row r="547" spans="1:33" x14ac:dyDescent="0.25">
      <c r="A547" s="88">
        <v>14</v>
      </c>
      <c r="B547" s="1">
        <v>27</v>
      </c>
      <c r="C547" s="1">
        <v>113.64000000000004</v>
      </c>
      <c r="D547" s="1">
        <v>2</v>
      </c>
      <c r="E547" s="1">
        <v>5</v>
      </c>
      <c r="F547" s="1">
        <v>2</v>
      </c>
      <c r="G547" s="1" t="s">
        <v>98</v>
      </c>
      <c r="H547" s="1">
        <f t="shared" si="49"/>
        <v>1</v>
      </c>
      <c r="I547" s="1">
        <f t="shared" si="48"/>
        <v>1</v>
      </c>
      <c r="N547" s="1" t="s">
        <v>94</v>
      </c>
      <c r="O547" s="1">
        <v>0</v>
      </c>
      <c r="P547" s="1" t="s">
        <v>94</v>
      </c>
      <c r="Q547" s="1">
        <v>0</v>
      </c>
      <c r="R547" s="1" t="s">
        <v>94</v>
      </c>
      <c r="S547" s="1">
        <v>0</v>
      </c>
      <c r="T547" s="1" t="s">
        <v>94</v>
      </c>
      <c r="U547" s="1">
        <v>0</v>
      </c>
      <c r="V547" s="1">
        <v>0</v>
      </c>
      <c r="W547" s="1">
        <v>0</v>
      </c>
      <c r="X547" s="1">
        <v>0</v>
      </c>
      <c r="Y547" s="89">
        <v>0</v>
      </c>
      <c r="AF547" s="18"/>
      <c r="AG547" s="1"/>
    </row>
    <row r="548" spans="1:33" x14ac:dyDescent="0.25">
      <c r="A548" s="88">
        <v>14</v>
      </c>
      <c r="B548" s="1">
        <v>28</v>
      </c>
      <c r="C548" s="1">
        <v>119.14000000000004</v>
      </c>
      <c r="D548" s="1">
        <v>1</v>
      </c>
      <c r="E548" s="1">
        <v>3</v>
      </c>
      <c r="F548" s="1">
        <v>0</v>
      </c>
      <c r="G548" s="1" t="s">
        <v>90</v>
      </c>
      <c r="H548" s="1">
        <f t="shared" si="49"/>
        <v>0</v>
      </c>
      <c r="I548" s="1">
        <f t="shared" si="48"/>
        <v>0</v>
      </c>
      <c r="N548" s="1" t="s">
        <v>91</v>
      </c>
      <c r="O548" s="1">
        <v>0.57999999999999996</v>
      </c>
      <c r="P548" s="1" t="s">
        <v>94</v>
      </c>
      <c r="Q548" s="1">
        <v>0</v>
      </c>
      <c r="R548" s="1" t="s">
        <v>94</v>
      </c>
      <c r="S548" s="1">
        <v>0</v>
      </c>
      <c r="T548" s="1" t="s">
        <v>94</v>
      </c>
      <c r="U548" s="1">
        <v>0</v>
      </c>
      <c r="V548" s="1">
        <v>0.88</v>
      </c>
      <c r="W548" s="1">
        <v>0</v>
      </c>
      <c r="X548" s="1">
        <v>0</v>
      </c>
      <c r="Y548" s="89">
        <v>0</v>
      </c>
      <c r="AF548" s="18"/>
      <c r="AG548" s="1"/>
    </row>
    <row r="549" spans="1:33" x14ac:dyDescent="0.25">
      <c r="A549" s="88">
        <v>14</v>
      </c>
      <c r="B549" s="1">
        <v>29</v>
      </c>
      <c r="C549" s="1">
        <v>130.09000000000003</v>
      </c>
      <c r="D549" s="1">
        <v>2</v>
      </c>
      <c r="E549" s="1">
        <v>0</v>
      </c>
      <c r="F549" s="1">
        <v>0</v>
      </c>
      <c r="G549" s="1" t="s">
        <v>90</v>
      </c>
      <c r="H549" s="1">
        <f t="shared" si="49"/>
        <v>0</v>
      </c>
      <c r="I549" s="1">
        <f t="shared" si="48"/>
        <v>0</v>
      </c>
      <c r="N549" s="1" t="s">
        <v>96</v>
      </c>
      <c r="O549" s="1">
        <v>1.85</v>
      </c>
      <c r="P549" s="1" t="s">
        <v>95</v>
      </c>
      <c r="Q549" s="1">
        <v>1.57</v>
      </c>
      <c r="R549" s="1" t="s">
        <v>94</v>
      </c>
      <c r="S549" s="1">
        <v>0</v>
      </c>
      <c r="T549" s="1" t="s">
        <v>94</v>
      </c>
      <c r="U549" s="1">
        <v>0</v>
      </c>
      <c r="V549" s="1">
        <v>0</v>
      </c>
      <c r="W549" s="1">
        <v>1.1000000000000001</v>
      </c>
      <c r="X549" s="1">
        <v>0</v>
      </c>
      <c r="Y549" s="89">
        <v>0</v>
      </c>
      <c r="AF549" s="18"/>
      <c r="AG549" s="1"/>
    </row>
    <row r="550" spans="1:33" x14ac:dyDescent="0.25">
      <c r="A550" s="88">
        <v>14</v>
      </c>
      <c r="B550" s="1">
        <v>30</v>
      </c>
      <c r="C550" s="1">
        <v>132.60000000000002</v>
      </c>
      <c r="D550" s="1">
        <v>3</v>
      </c>
      <c r="E550" s="1">
        <v>1</v>
      </c>
      <c r="F550" s="1">
        <v>0</v>
      </c>
      <c r="G550" s="1" t="s">
        <v>90</v>
      </c>
      <c r="H550" s="1">
        <f t="shared" si="49"/>
        <v>0</v>
      </c>
      <c r="I550" s="1">
        <f t="shared" si="48"/>
        <v>0</v>
      </c>
      <c r="N550" s="1" t="s">
        <v>91</v>
      </c>
      <c r="O550" s="1">
        <v>0.83</v>
      </c>
      <c r="P550" s="1" t="s">
        <v>92</v>
      </c>
      <c r="Q550" s="1">
        <v>0.93</v>
      </c>
      <c r="R550" s="1" t="s">
        <v>95</v>
      </c>
      <c r="S550" s="1">
        <v>1.08</v>
      </c>
      <c r="T550" s="1" t="s">
        <v>94</v>
      </c>
      <c r="U550" s="1">
        <v>0</v>
      </c>
      <c r="V550" s="1">
        <v>1.1000000000000001</v>
      </c>
      <c r="W550" s="1">
        <v>0</v>
      </c>
      <c r="X550" s="1">
        <v>1.1100000000000001</v>
      </c>
      <c r="Y550" s="89">
        <v>0</v>
      </c>
      <c r="AF550" s="18"/>
      <c r="AG550" s="1"/>
    </row>
    <row r="551" spans="1:33" x14ac:dyDescent="0.25">
      <c r="A551" s="88">
        <v>14</v>
      </c>
      <c r="B551" s="1">
        <v>31</v>
      </c>
      <c r="C551" s="1">
        <v>135.78000000000003</v>
      </c>
      <c r="D551" s="1">
        <v>1</v>
      </c>
      <c r="E551" s="1">
        <v>1</v>
      </c>
      <c r="F551" s="1">
        <v>0</v>
      </c>
      <c r="G551" s="1" t="s">
        <v>90</v>
      </c>
      <c r="H551" s="1">
        <f t="shared" si="49"/>
        <v>0</v>
      </c>
      <c r="I551" s="1">
        <f t="shared" ref="I551:I582" si="50">H551</f>
        <v>0</v>
      </c>
      <c r="N551" s="1" t="s">
        <v>92</v>
      </c>
      <c r="O551" s="1">
        <v>0.52</v>
      </c>
      <c r="P551" s="1" t="s">
        <v>94</v>
      </c>
      <c r="Q551" s="1">
        <v>0</v>
      </c>
      <c r="R551" s="1" t="s">
        <v>94</v>
      </c>
      <c r="S551" s="1">
        <v>0</v>
      </c>
      <c r="T551" s="1" t="s">
        <v>94</v>
      </c>
      <c r="U551" s="1">
        <v>0</v>
      </c>
      <c r="V551" s="1">
        <v>0</v>
      </c>
      <c r="W551" s="1">
        <v>0</v>
      </c>
      <c r="X551" s="1">
        <v>0</v>
      </c>
      <c r="Y551" s="89">
        <v>0</v>
      </c>
      <c r="AF551" s="18"/>
      <c r="AG551" s="1"/>
    </row>
    <row r="552" spans="1:33" x14ac:dyDescent="0.25">
      <c r="A552" s="88">
        <v>14</v>
      </c>
      <c r="B552" s="1">
        <v>32</v>
      </c>
      <c r="C552" s="1">
        <v>138.58000000000004</v>
      </c>
      <c r="D552" s="1">
        <v>2</v>
      </c>
      <c r="E552" s="1">
        <v>0</v>
      </c>
      <c r="F552" s="1">
        <v>0</v>
      </c>
      <c r="G552" s="1" t="s">
        <v>90</v>
      </c>
      <c r="H552" s="1">
        <f t="shared" si="49"/>
        <v>0</v>
      </c>
      <c r="I552" s="1">
        <f t="shared" si="50"/>
        <v>0</v>
      </c>
      <c r="J552" s="1">
        <f>SUM(H521:H553)</f>
        <v>1</v>
      </c>
      <c r="K552" s="1">
        <f>_xlfn.STDEV.S(E521:E553)</f>
        <v>1.4348212854610574</v>
      </c>
      <c r="L552" s="1">
        <f>_xlfn.STDEV.S(F521:F553)</f>
        <v>0.46466018864229258</v>
      </c>
      <c r="N552" s="1" t="s">
        <v>93</v>
      </c>
      <c r="O552" s="1">
        <v>1.69</v>
      </c>
      <c r="P552" s="1" t="s">
        <v>95</v>
      </c>
      <c r="Q552" s="1">
        <v>1.97</v>
      </c>
      <c r="R552" s="1" t="s">
        <v>94</v>
      </c>
      <c r="S552" s="1">
        <v>0</v>
      </c>
      <c r="T552" s="1" t="s">
        <v>94</v>
      </c>
      <c r="U552" s="1">
        <v>0</v>
      </c>
      <c r="V552" s="1">
        <v>0</v>
      </c>
      <c r="W552" s="1">
        <v>1.48</v>
      </c>
      <c r="X552" s="1">
        <v>0</v>
      </c>
      <c r="Y552" s="89">
        <v>0</v>
      </c>
      <c r="AF552" s="18"/>
      <c r="AG552" s="1"/>
    </row>
    <row r="553" spans="1:33" s="125" customFormat="1" x14ac:dyDescent="0.25">
      <c r="A553" s="124">
        <v>14</v>
      </c>
      <c r="B553" s="125">
        <v>33</v>
      </c>
      <c r="C553" s="125">
        <v>140.50000000000003</v>
      </c>
      <c r="D553" s="125">
        <v>1</v>
      </c>
      <c r="E553" s="125">
        <v>1</v>
      </c>
      <c r="F553" s="125">
        <v>0</v>
      </c>
      <c r="G553" s="125" t="s">
        <v>90</v>
      </c>
      <c r="H553" s="125">
        <f t="shared" si="49"/>
        <v>0</v>
      </c>
      <c r="I553" s="125">
        <f t="shared" si="50"/>
        <v>0</v>
      </c>
      <c r="J553" s="125">
        <f>_xlfn.STDEV.S(I521:I553)</f>
        <v>0.17407765595569785</v>
      </c>
      <c r="K553" s="125">
        <f>MAX(E521:E553)</f>
        <v>5</v>
      </c>
      <c r="L553" s="125">
        <f>MAX(F521:F553)</f>
        <v>2</v>
      </c>
      <c r="N553" s="125" t="s">
        <v>96</v>
      </c>
      <c r="O553" s="125">
        <v>0.84</v>
      </c>
      <c r="P553" s="125" t="s">
        <v>94</v>
      </c>
      <c r="Q553" s="125">
        <v>0</v>
      </c>
      <c r="R553" s="125" t="s">
        <v>94</v>
      </c>
      <c r="S553" s="125">
        <v>0</v>
      </c>
      <c r="T553" s="125" t="s">
        <v>94</v>
      </c>
      <c r="U553" s="125">
        <v>0</v>
      </c>
      <c r="V553" s="125">
        <v>0</v>
      </c>
      <c r="W553" s="125">
        <v>0</v>
      </c>
      <c r="X553" s="125">
        <v>0</v>
      </c>
      <c r="Y553" s="126">
        <v>0</v>
      </c>
      <c r="AF553" s="129"/>
    </row>
    <row r="554" spans="1:33" x14ac:dyDescent="0.25">
      <c r="A554" s="88">
        <v>15</v>
      </c>
      <c r="B554" s="1">
        <v>1</v>
      </c>
      <c r="C554" s="1">
        <v>0</v>
      </c>
      <c r="D554" s="1">
        <v>4</v>
      </c>
      <c r="E554" s="1">
        <v>0</v>
      </c>
      <c r="F554" s="1">
        <v>0</v>
      </c>
      <c r="G554" s="1" t="s">
        <v>90</v>
      </c>
      <c r="H554" s="1">
        <f t="shared" si="49"/>
        <v>0</v>
      </c>
      <c r="I554" s="1">
        <f t="shared" si="50"/>
        <v>0</v>
      </c>
      <c r="N554" s="1" t="s">
        <v>92</v>
      </c>
      <c r="O554" s="1">
        <v>0.76</v>
      </c>
      <c r="P554" s="1" t="s">
        <v>91</v>
      </c>
      <c r="Q554" s="1">
        <v>0.84</v>
      </c>
      <c r="R554" s="1" t="s">
        <v>91</v>
      </c>
      <c r="S554" s="1">
        <v>0.96</v>
      </c>
      <c r="T554" s="1" t="s">
        <v>96</v>
      </c>
      <c r="U554" s="1">
        <v>1.25</v>
      </c>
      <c r="V554" s="1">
        <v>0</v>
      </c>
      <c r="W554" s="1">
        <v>1.34</v>
      </c>
      <c r="X554" s="1">
        <v>1.48</v>
      </c>
      <c r="Y554" s="89">
        <v>0</v>
      </c>
      <c r="AF554" s="18"/>
      <c r="AG554" s="1"/>
    </row>
    <row r="555" spans="1:33" x14ac:dyDescent="0.25">
      <c r="A555" s="88">
        <v>15</v>
      </c>
      <c r="B555" s="1">
        <v>2</v>
      </c>
      <c r="C555" s="1">
        <v>1.07</v>
      </c>
      <c r="D555" s="1">
        <v>1</v>
      </c>
      <c r="E555" s="1">
        <v>3</v>
      </c>
      <c r="F555" s="1">
        <v>0</v>
      </c>
      <c r="G555" s="1" t="s">
        <v>90</v>
      </c>
      <c r="H555" s="1">
        <f t="shared" si="49"/>
        <v>0</v>
      </c>
      <c r="I555" s="1">
        <f t="shared" si="50"/>
        <v>0</v>
      </c>
      <c r="N555" s="1" t="s">
        <v>92</v>
      </c>
      <c r="O555" s="1">
        <v>0.63</v>
      </c>
      <c r="P555" s="1" t="s">
        <v>94</v>
      </c>
      <c r="Q555" s="1">
        <v>0</v>
      </c>
      <c r="R555" s="1" t="s">
        <v>94</v>
      </c>
      <c r="S555" s="1">
        <v>0</v>
      </c>
      <c r="T555" s="1" t="s">
        <v>94</v>
      </c>
      <c r="U555" s="1">
        <v>0</v>
      </c>
      <c r="V555" s="1">
        <v>0</v>
      </c>
      <c r="W555" s="1">
        <v>0</v>
      </c>
      <c r="X555" s="1">
        <v>0</v>
      </c>
      <c r="Y555" s="89">
        <v>0</v>
      </c>
      <c r="AF555" s="18"/>
      <c r="AG555" s="1"/>
    </row>
    <row r="556" spans="1:33" x14ac:dyDescent="0.25">
      <c r="A556" s="88">
        <v>15</v>
      </c>
      <c r="B556" s="1">
        <v>3</v>
      </c>
      <c r="C556" s="1">
        <v>1.44</v>
      </c>
      <c r="D556" s="1">
        <v>1</v>
      </c>
      <c r="E556" s="1">
        <v>4</v>
      </c>
      <c r="F556" s="1">
        <v>0</v>
      </c>
      <c r="G556" s="1" t="s">
        <v>90</v>
      </c>
      <c r="H556" s="1">
        <f t="shared" si="49"/>
        <v>0</v>
      </c>
      <c r="I556" s="1">
        <f t="shared" si="50"/>
        <v>0</v>
      </c>
      <c r="N556" s="1" t="s">
        <v>93</v>
      </c>
      <c r="O556" s="1">
        <v>1.45</v>
      </c>
      <c r="P556" s="1" t="s">
        <v>94</v>
      </c>
      <c r="Q556" s="1">
        <v>0</v>
      </c>
      <c r="R556" s="1" t="s">
        <v>94</v>
      </c>
      <c r="S556" s="1">
        <v>0</v>
      </c>
      <c r="T556" s="1" t="s">
        <v>94</v>
      </c>
      <c r="U556" s="1">
        <v>0</v>
      </c>
      <c r="V556" s="1">
        <v>0</v>
      </c>
      <c r="W556" s="1">
        <v>0</v>
      </c>
      <c r="X556" s="1">
        <v>0</v>
      </c>
      <c r="Y556" s="89">
        <v>0</v>
      </c>
      <c r="AF556" s="18"/>
      <c r="AG556" s="1"/>
    </row>
    <row r="557" spans="1:33" x14ac:dyDescent="0.25">
      <c r="A557" s="88">
        <v>15</v>
      </c>
      <c r="B557" s="1">
        <v>4</v>
      </c>
      <c r="C557" s="1">
        <v>2.06</v>
      </c>
      <c r="D557" s="1">
        <v>1</v>
      </c>
      <c r="E557" s="1">
        <v>4</v>
      </c>
      <c r="F557" s="1">
        <v>1</v>
      </c>
      <c r="G557" s="1" t="s">
        <v>90</v>
      </c>
      <c r="H557" s="1">
        <f t="shared" si="49"/>
        <v>0</v>
      </c>
      <c r="I557" s="1">
        <f t="shared" si="50"/>
        <v>0</v>
      </c>
      <c r="N557" s="1" t="s">
        <v>93</v>
      </c>
      <c r="O557" s="1">
        <v>1.51</v>
      </c>
      <c r="P557" s="1" t="s">
        <v>94</v>
      </c>
      <c r="Q557" s="1">
        <v>0</v>
      </c>
      <c r="R557" s="1" t="s">
        <v>94</v>
      </c>
      <c r="S557" s="1">
        <v>0</v>
      </c>
      <c r="T557" s="1" t="s">
        <v>94</v>
      </c>
      <c r="U557" s="1">
        <v>0</v>
      </c>
      <c r="V557" s="1">
        <v>0</v>
      </c>
      <c r="W557" s="1">
        <v>0</v>
      </c>
      <c r="X557" s="1">
        <v>0</v>
      </c>
      <c r="Y557" s="89">
        <v>0</v>
      </c>
      <c r="AF557" s="18"/>
      <c r="AG557" s="1"/>
    </row>
    <row r="558" spans="1:33" x14ac:dyDescent="0.25">
      <c r="A558" s="88">
        <v>15</v>
      </c>
      <c r="B558" s="1">
        <v>5</v>
      </c>
      <c r="C558" s="1">
        <v>5.15</v>
      </c>
      <c r="D558" s="1">
        <v>2</v>
      </c>
      <c r="E558" s="1">
        <v>2</v>
      </c>
      <c r="F558" s="1">
        <v>0</v>
      </c>
      <c r="G558" s="1" t="s">
        <v>90</v>
      </c>
      <c r="H558" s="1">
        <f t="shared" si="49"/>
        <v>0</v>
      </c>
      <c r="I558" s="1">
        <f t="shared" si="50"/>
        <v>0</v>
      </c>
      <c r="N558" s="1" t="s">
        <v>91</v>
      </c>
      <c r="O558" s="1">
        <v>0.64</v>
      </c>
      <c r="P558" s="1" t="s">
        <v>93</v>
      </c>
      <c r="Q558" s="1">
        <v>0.9</v>
      </c>
      <c r="R558" s="1" t="s">
        <v>94</v>
      </c>
      <c r="S558" s="1">
        <v>0</v>
      </c>
      <c r="T558" s="1" t="s">
        <v>94</v>
      </c>
      <c r="U558" s="1">
        <v>0</v>
      </c>
      <c r="V558" s="1">
        <v>0.93</v>
      </c>
      <c r="W558" s="1">
        <v>0</v>
      </c>
      <c r="X558" s="1">
        <v>0</v>
      </c>
      <c r="Y558" s="89">
        <v>0</v>
      </c>
      <c r="AF558" s="18"/>
      <c r="AG558" s="1"/>
    </row>
    <row r="559" spans="1:33" x14ac:dyDescent="0.25">
      <c r="A559" s="88">
        <v>15</v>
      </c>
      <c r="B559" s="1">
        <v>6</v>
      </c>
      <c r="C559" s="1">
        <v>7.8000000000000007</v>
      </c>
      <c r="D559" s="1">
        <v>2</v>
      </c>
      <c r="E559" s="1">
        <v>2</v>
      </c>
      <c r="F559" s="1">
        <v>0</v>
      </c>
      <c r="G559" s="1" t="s">
        <v>90</v>
      </c>
      <c r="H559" s="1">
        <f t="shared" si="49"/>
        <v>0</v>
      </c>
      <c r="I559" s="1">
        <f t="shared" si="50"/>
        <v>0</v>
      </c>
      <c r="N559" s="1" t="s">
        <v>91</v>
      </c>
      <c r="O559" s="1">
        <v>0.68</v>
      </c>
      <c r="P559" s="1" t="s">
        <v>96</v>
      </c>
      <c r="Q559" s="1">
        <v>1.65</v>
      </c>
      <c r="R559" s="1" t="s">
        <v>94</v>
      </c>
      <c r="S559" s="1">
        <v>0</v>
      </c>
      <c r="T559" s="1" t="s">
        <v>94</v>
      </c>
      <c r="U559" s="1">
        <v>0</v>
      </c>
      <c r="V559" s="1">
        <v>1.39</v>
      </c>
      <c r="W559" s="1">
        <v>0</v>
      </c>
      <c r="X559" s="1">
        <v>0</v>
      </c>
      <c r="Y559" s="89">
        <v>0</v>
      </c>
      <c r="AF559" s="18"/>
      <c r="AG559" s="1"/>
    </row>
    <row r="560" spans="1:33" x14ac:dyDescent="0.25">
      <c r="A560" s="88">
        <v>15</v>
      </c>
      <c r="B560" s="1">
        <v>7</v>
      </c>
      <c r="C560" s="1">
        <v>12.36</v>
      </c>
      <c r="D560" s="1">
        <v>2</v>
      </c>
      <c r="E560" s="1">
        <v>0</v>
      </c>
      <c r="F560" s="1">
        <v>0</v>
      </c>
      <c r="G560" s="1" t="s">
        <v>90</v>
      </c>
      <c r="H560" s="1">
        <f t="shared" si="49"/>
        <v>0</v>
      </c>
      <c r="I560" s="1">
        <f t="shared" si="50"/>
        <v>0</v>
      </c>
      <c r="N560" s="1" t="s">
        <v>93</v>
      </c>
      <c r="O560" s="1">
        <v>2.17</v>
      </c>
      <c r="P560" s="1" t="s">
        <v>93</v>
      </c>
      <c r="Q560" s="1">
        <v>1.43</v>
      </c>
      <c r="R560" s="1" t="s">
        <v>94</v>
      </c>
      <c r="S560" s="1">
        <v>0</v>
      </c>
      <c r="T560" s="1" t="s">
        <v>94</v>
      </c>
      <c r="U560" s="1">
        <v>0</v>
      </c>
      <c r="V560" s="1">
        <v>0</v>
      </c>
      <c r="W560" s="1">
        <v>0</v>
      </c>
      <c r="X560" s="1">
        <v>0</v>
      </c>
      <c r="Y560" s="89">
        <v>0</v>
      </c>
      <c r="AF560" s="18"/>
      <c r="AG560" s="1"/>
    </row>
    <row r="561" spans="1:33" x14ac:dyDescent="0.25">
      <c r="A561" s="88">
        <v>15</v>
      </c>
      <c r="B561" s="1">
        <v>8</v>
      </c>
      <c r="C561" s="1">
        <v>17.649999999999999</v>
      </c>
      <c r="D561" s="1">
        <v>3</v>
      </c>
      <c r="E561" s="1">
        <v>0</v>
      </c>
      <c r="F561" s="1">
        <v>0</v>
      </c>
      <c r="G561" s="1" t="s">
        <v>90</v>
      </c>
      <c r="H561" s="1">
        <f t="shared" si="49"/>
        <v>0</v>
      </c>
      <c r="I561" s="1">
        <f t="shared" si="50"/>
        <v>0</v>
      </c>
      <c r="N561" s="1" t="s">
        <v>96</v>
      </c>
      <c r="O561" s="1">
        <v>1.66</v>
      </c>
      <c r="P561" s="1" t="s">
        <v>92</v>
      </c>
      <c r="Q561" s="1">
        <v>0.98</v>
      </c>
      <c r="R561" s="1" t="s">
        <v>96</v>
      </c>
      <c r="S561" s="1">
        <v>0.87</v>
      </c>
      <c r="T561" s="1" t="s">
        <v>94</v>
      </c>
      <c r="U561" s="1">
        <v>0</v>
      </c>
      <c r="V561" s="1">
        <v>0</v>
      </c>
      <c r="W561" s="1">
        <v>0</v>
      </c>
      <c r="X561" s="1">
        <v>0</v>
      </c>
      <c r="Y561" s="89">
        <v>0</v>
      </c>
      <c r="AF561" s="18"/>
      <c r="AG561" s="1"/>
    </row>
    <row r="562" spans="1:33" x14ac:dyDescent="0.25">
      <c r="A562" s="88">
        <v>15</v>
      </c>
      <c r="B562" s="1">
        <v>9</v>
      </c>
      <c r="C562" s="1">
        <v>18.41</v>
      </c>
      <c r="D562" s="1">
        <v>2</v>
      </c>
      <c r="E562" s="1">
        <v>3</v>
      </c>
      <c r="F562" s="1">
        <v>0</v>
      </c>
      <c r="G562" s="1" t="s">
        <v>90</v>
      </c>
      <c r="H562" s="1">
        <f t="shared" si="49"/>
        <v>0</v>
      </c>
      <c r="I562" s="1">
        <f t="shared" si="50"/>
        <v>0</v>
      </c>
      <c r="N562" s="1" t="s">
        <v>95</v>
      </c>
      <c r="O562" s="1">
        <v>2.27</v>
      </c>
      <c r="P562" s="1" t="s">
        <v>93</v>
      </c>
      <c r="Q562" s="1">
        <v>1.26</v>
      </c>
      <c r="R562" s="1" t="s">
        <v>94</v>
      </c>
      <c r="S562" s="1">
        <v>0</v>
      </c>
      <c r="T562" s="1" t="s">
        <v>94</v>
      </c>
      <c r="U562" s="1">
        <v>0</v>
      </c>
      <c r="V562" s="1">
        <v>1.1599999999999999</v>
      </c>
      <c r="W562" s="1">
        <v>0</v>
      </c>
      <c r="X562" s="1">
        <v>0</v>
      </c>
      <c r="Y562" s="89">
        <v>0</v>
      </c>
      <c r="AF562" s="18"/>
      <c r="AG562" s="1"/>
    </row>
    <row r="563" spans="1:33" x14ac:dyDescent="0.25">
      <c r="A563" s="88">
        <v>15</v>
      </c>
      <c r="B563" s="1">
        <v>10</v>
      </c>
      <c r="C563" s="1">
        <v>18.670000000000002</v>
      </c>
      <c r="D563" s="1">
        <v>3</v>
      </c>
      <c r="E563" s="1">
        <v>5</v>
      </c>
      <c r="F563" s="1">
        <v>0</v>
      </c>
      <c r="G563" s="1" t="s">
        <v>90</v>
      </c>
      <c r="H563" s="1">
        <f t="shared" si="49"/>
        <v>0</v>
      </c>
      <c r="I563" s="1">
        <f t="shared" si="50"/>
        <v>0</v>
      </c>
      <c r="N563" s="1" t="s">
        <v>91</v>
      </c>
      <c r="O563" s="1">
        <v>0.74</v>
      </c>
      <c r="P563" s="1" t="s">
        <v>91</v>
      </c>
      <c r="Q563" s="1">
        <v>0.81</v>
      </c>
      <c r="R563" s="1" t="s">
        <v>91</v>
      </c>
      <c r="S563" s="1">
        <v>0.84</v>
      </c>
      <c r="T563" s="1" t="s">
        <v>94</v>
      </c>
      <c r="U563" s="1">
        <v>0</v>
      </c>
      <c r="V563" s="1">
        <v>1.37</v>
      </c>
      <c r="W563" s="1">
        <v>1.38</v>
      </c>
      <c r="X563" s="1">
        <v>0.75</v>
      </c>
      <c r="Y563" s="89">
        <v>0</v>
      </c>
      <c r="AF563" s="18"/>
      <c r="AG563" s="1"/>
    </row>
    <row r="564" spans="1:33" x14ac:dyDescent="0.25">
      <c r="A564" s="88">
        <v>15</v>
      </c>
      <c r="B564" s="1">
        <v>11</v>
      </c>
      <c r="C564" s="1">
        <v>22.26</v>
      </c>
      <c r="D564" s="1">
        <v>1</v>
      </c>
      <c r="E564" s="1">
        <v>5</v>
      </c>
      <c r="F564" s="1">
        <v>0</v>
      </c>
      <c r="G564" s="1" t="s">
        <v>90</v>
      </c>
      <c r="H564" s="1">
        <f t="shared" si="49"/>
        <v>0</v>
      </c>
      <c r="I564" s="1">
        <f t="shared" si="50"/>
        <v>0</v>
      </c>
      <c r="N564" s="1" t="s">
        <v>92</v>
      </c>
      <c r="O564" s="1">
        <v>0.73</v>
      </c>
      <c r="P564" s="1" t="s">
        <v>94</v>
      </c>
      <c r="Q564" s="1">
        <v>0</v>
      </c>
      <c r="R564" s="1" t="s">
        <v>94</v>
      </c>
      <c r="S564" s="1">
        <v>0</v>
      </c>
      <c r="T564" s="1" t="s">
        <v>94</v>
      </c>
      <c r="U564" s="1">
        <v>0</v>
      </c>
      <c r="V564" s="1">
        <v>0</v>
      </c>
      <c r="W564" s="1">
        <v>0</v>
      </c>
      <c r="X564" s="1">
        <v>0</v>
      </c>
      <c r="Y564" s="89">
        <v>0</v>
      </c>
      <c r="AF564" s="18"/>
      <c r="AG564" s="1"/>
    </row>
    <row r="565" spans="1:33" x14ac:dyDescent="0.25">
      <c r="A565" s="88">
        <v>15</v>
      </c>
      <c r="B565" s="1">
        <v>12</v>
      </c>
      <c r="C565" s="1">
        <v>23.98</v>
      </c>
      <c r="D565" s="1">
        <v>1</v>
      </c>
      <c r="E565" s="1">
        <v>5</v>
      </c>
      <c r="F565" s="1">
        <v>1</v>
      </c>
      <c r="G565" s="1" t="s">
        <v>98</v>
      </c>
      <c r="H565" s="1">
        <f t="shared" si="49"/>
        <v>1</v>
      </c>
      <c r="I565" s="1">
        <f t="shared" si="50"/>
        <v>1</v>
      </c>
      <c r="N565" s="1" t="s">
        <v>94</v>
      </c>
      <c r="O565" s="1">
        <v>0</v>
      </c>
      <c r="P565" s="1" t="s">
        <v>94</v>
      </c>
      <c r="Q565" s="1">
        <v>0</v>
      </c>
      <c r="R565" s="1" t="s">
        <v>94</v>
      </c>
      <c r="S565" s="1">
        <v>0</v>
      </c>
      <c r="T565" s="1" t="s">
        <v>94</v>
      </c>
      <c r="U565" s="1">
        <v>0</v>
      </c>
      <c r="V565" s="1">
        <v>0</v>
      </c>
      <c r="W565" s="1">
        <v>0</v>
      </c>
      <c r="X565" s="1">
        <v>0</v>
      </c>
      <c r="Y565" s="89">
        <v>0</v>
      </c>
      <c r="AF565" s="18"/>
      <c r="AG565" s="1"/>
    </row>
    <row r="566" spans="1:33" x14ac:dyDescent="0.25">
      <c r="A566" s="88">
        <v>15</v>
      </c>
      <c r="B566" s="1">
        <v>13</v>
      </c>
      <c r="C566" s="1">
        <v>39.25</v>
      </c>
      <c r="D566" s="1">
        <v>1</v>
      </c>
      <c r="E566" s="1">
        <v>0</v>
      </c>
      <c r="F566" s="1">
        <v>0</v>
      </c>
      <c r="G566" s="1" t="s">
        <v>90</v>
      </c>
      <c r="H566" s="1">
        <f t="shared" si="49"/>
        <v>0</v>
      </c>
      <c r="I566" s="1">
        <f t="shared" si="50"/>
        <v>0</v>
      </c>
      <c r="N566" s="1" t="s">
        <v>95</v>
      </c>
      <c r="O566" s="1">
        <v>2.19</v>
      </c>
      <c r="P566" s="1" t="s">
        <v>94</v>
      </c>
      <c r="Q566" s="1">
        <v>0</v>
      </c>
      <c r="R566" s="1" t="s">
        <v>94</v>
      </c>
      <c r="S566" s="1">
        <v>0</v>
      </c>
      <c r="T566" s="1" t="s">
        <v>94</v>
      </c>
      <c r="U566" s="1">
        <v>0</v>
      </c>
      <c r="V566" s="1">
        <v>0.84</v>
      </c>
      <c r="W566" s="1">
        <v>0</v>
      </c>
      <c r="X566" s="1">
        <v>0</v>
      </c>
      <c r="Y566" s="89">
        <v>0</v>
      </c>
      <c r="AF566" s="18"/>
      <c r="AG566" s="1"/>
    </row>
    <row r="567" spans="1:33" x14ac:dyDescent="0.25">
      <c r="A567" s="88">
        <v>15</v>
      </c>
      <c r="B567" s="1">
        <v>14</v>
      </c>
      <c r="C567" s="1">
        <v>39.619999999999997</v>
      </c>
      <c r="D567" s="1">
        <v>3</v>
      </c>
      <c r="E567" s="1">
        <v>1</v>
      </c>
      <c r="F567" s="1">
        <v>0</v>
      </c>
      <c r="G567" s="1" t="s">
        <v>90</v>
      </c>
      <c r="H567" s="1">
        <f t="shared" si="49"/>
        <v>0</v>
      </c>
      <c r="I567" s="1">
        <f t="shared" si="50"/>
        <v>0</v>
      </c>
      <c r="N567" s="1" t="s">
        <v>92</v>
      </c>
      <c r="O567" s="1">
        <v>0.51</v>
      </c>
      <c r="P567" s="1" t="s">
        <v>96</v>
      </c>
      <c r="Q567" s="1">
        <v>1.85</v>
      </c>
      <c r="R567" s="1" t="s">
        <v>91</v>
      </c>
      <c r="S567" s="1">
        <v>0.96</v>
      </c>
      <c r="T567" s="1" t="s">
        <v>94</v>
      </c>
      <c r="U567" s="1">
        <v>0</v>
      </c>
      <c r="V567" s="1">
        <v>0</v>
      </c>
      <c r="W567" s="1">
        <v>0</v>
      </c>
      <c r="X567" s="1">
        <v>0.88</v>
      </c>
      <c r="Y567" s="89">
        <v>0</v>
      </c>
      <c r="AF567" s="18"/>
      <c r="AG567" s="1"/>
    </row>
    <row r="568" spans="1:33" x14ac:dyDescent="0.25">
      <c r="A568" s="88">
        <v>15</v>
      </c>
      <c r="B568" s="1">
        <v>15</v>
      </c>
      <c r="C568" s="1">
        <v>39.97</v>
      </c>
      <c r="D568" s="1">
        <v>2</v>
      </c>
      <c r="E568" s="1">
        <v>4</v>
      </c>
      <c r="F568" s="1">
        <v>0</v>
      </c>
      <c r="G568" s="1" t="s">
        <v>90</v>
      </c>
      <c r="H568" s="1">
        <f t="shared" si="49"/>
        <v>0</v>
      </c>
      <c r="I568" s="1">
        <f t="shared" si="50"/>
        <v>0</v>
      </c>
      <c r="N568" s="1" t="s">
        <v>91</v>
      </c>
      <c r="O568" s="1">
        <v>0.55000000000000004</v>
      </c>
      <c r="P568" s="1" t="s">
        <v>96</v>
      </c>
      <c r="Q568" s="1">
        <v>1.42</v>
      </c>
      <c r="R568" s="1" t="s">
        <v>94</v>
      </c>
      <c r="S568" s="1">
        <v>0</v>
      </c>
      <c r="T568" s="1" t="s">
        <v>94</v>
      </c>
      <c r="U568" s="1">
        <v>0</v>
      </c>
      <c r="V568" s="1">
        <v>1.38</v>
      </c>
      <c r="W568" s="1">
        <v>0</v>
      </c>
      <c r="X568" s="1">
        <v>0</v>
      </c>
      <c r="Y568" s="89">
        <v>0</v>
      </c>
      <c r="AF568" s="18"/>
      <c r="AG568" s="1"/>
    </row>
    <row r="569" spans="1:33" x14ac:dyDescent="0.25">
      <c r="A569" s="88">
        <v>15</v>
      </c>
      <c r="B569" s="1">
        <v>16</v>
      </c>
      <c r="C569" s="1">
        <v>56.28</v>
      </c>
      <c r="D569" s="1">
        <v>2</v>
      </c>
      <c r="E569" s="1">
        <v>0</v>
      </c>
      <c r="F569" s="1">
        <v>0</v>
      </c>
      <c r="G569" s="1" t="s">
        <v>90</v>
      </c>
      <c r="H569" s="1">
        <f t="shared" si="49"/>
        <v>0</v>
      </c>
      <c r="I569" s="1">
        <f t="shared" si="50"/>
        <v>0</v>
      </c>
      <c r="N569" s="1" t="s">
        <v>91</v>
      </c>
      <c r="O569" s="1">
        <v>0.88</v>
      </c>
      <c r="P569" s="1" t="s">
        <v>95</v>
      </c>
      <c r="Q569" s="1">
        <v>1.74</v>
      </c>
      <c r="R569" s="1" t="s">
        <v>94</v>
      </c>
      <c r="S569" s="1">
        <v>0</v>
      </c>
      <c r="T569" s="1" t="s">
        <v>94</v>
      </c>
      <c r="U569" s="1">
        <v>0</v>
      </c>
      <c r="V569" s="1">
        <v>1.33</v>
      </c>
      <c r="W569" s="1">
        <v>0.88</v>
      </c>
      <c r="X569" s="1">
        <v>0</v>
      </c>
      <c r="Y569" s="89">
        <v>0</v>
      </c>
      <c r="AF569" s="18"/>
      <c r="AG569" s="1"/>
    </row>
    <row r="570" spans="1:33" x14ac:dyDescent="0.25">
      <c r="A570" s="88">
        <v>15</v>
      </c>
      <c r="B570" s="1">
        <v>17</v>
      </c>
      <c r="C570" s="1">
        <v>66.92</v>
      </c>
      <c r="D570" s="1">
        <v>2</v>
      </c>
      <c r="E570" s="1">
        <v>0</v>
      </c>
      <c r="F570" s="1">
        <v>0</v>
      </c>
      <c r="G570" s="1" t="s">
        <v>90</v>
      </c>
      <c r="H570" s="1">
        <f t="shared" si="49"/>
        <v>0</v>
      </c>
      <c r="I570" s="1">
        <f t="shared" si="50"/>
        <v>0</v>
      </c>
      <c r="N570" s="1" t="s">
        <v>95</v>
      </c>
      <c r="O570" s="1">
        <v>1.65</v>
      </c>
      <c r="P570" s="1" t="s">
        <v>92</v>
      </c>
      <c r="Q570" s="1">
        <v>0.61</v>
      </c>
      <c r="R570" s="1" t="s">
        <v>94</v>
      </c>
      <c r="S570" s="1">
        <v>0</v>
      </c>
      <c r="T570" s="1" t="s">
        <v>94</v>
      </c>
      <c r="U570" s="1">
        <v>0</v>
      </c>
      <c r="V570" s="1">
        <v>1.45</v>
      </c>
      <c r="W570" s="1">
        <v>0</v>
      </c>
      <c r="X570" s="1">
        <v>0</v>
      </c>
      <c r="Y570" s="89">
        <v>0</v>
      </c>
      <c r="AF570" s="18"/>
      <c r="AG570" s="1"/>
    </row>
    <row r="571" spans="1:33" x14ac:dyDescent="0.25">
      <c r="A571" s="88">
        <v>15</v>
      </c>
      <c r="B571" s="1">
        <v>18</v>
      </c>
      <c r="C571" s="1">
        <v>69.14</v>
      </c>
      <c r="D571" s="1">
        <v>2</v>
      </c>
      <c r="E571" s="1">
        <v>1</v>
      </c>
      <c r="F571" s="1">
        <v>1</v>
      </c>
      <c r="G571" s="1" t="s">
        <v>90</v>
      </c>
      <c r="H571" s="1">
        <f t="shared" si="49"/>
        <v>0</v>
      </c>
      <c r="I571" s="1">
        <f t="shared" si="50"/>
        <v>0</v>
      </c>
      <c r="N571" s="1" t="s">
        <v>95</v>
      </c>
      <c r="O571" s="1">
        <v>1.68</v>
      </c>
      <c r="P571" s="1" t="s">
        <v>91</v>
      </c>
      <c r="Q571" s="1">
        <v>0.99</v>
      </c>
      <c r="R571" s="1" t="s">
        <v>94</v>
      </c>
      <c r="S571" s="1">
        <v>0</v>
      </c>
      <c r="T571" s="1" t="s">
        <v>94</v>
      </c>
      <c r="U571" s="1">
        <v>0</v>
      </c>
      <c r="V571" s="1">
        <v>1.34</v>
      </c>
      <c r="W571" s="1">
        <v>0.99</v>
      </c>
      <c r="X571" s="1">
        <v>0</v>
      </c>
      <c r="Y571" s="89">
        <v>0</v>
      </c>
      <c r="AF571" s="18"/>
      <c r="AG571" s="1"/>
    </row>
    <row r="572" spans="1:33" x14ac:dyDescent="0.25">
      <c r="A572" s="88">
        <v>15</v>
      </c>
      <c r="B572" s="1">
        <v>19</v>
      </c>
      <c r="C572" s="1">
        <v>72.59</v>
      </c>
      <c r="D572" s="1">
        <v>1</v>
      </c>
      <c r="E572" s="1">
        <v>0</v>
      </c>
      <c r="F572" s="1">
        <v>1</v>
      </c>
      <c r="G572" s="1" t="s">
        <v>90</v>
      </c>
      <c r="H572" s="1">
        <f t="shared" si="49"/>
        <v>0</v>
      </c>
      <c r="I572" s="1">
        <f t="shared" si="50"/>
        <v>0</v>
      </c>
      <c r="N572" s="1" t="s">
        <v>92</v>
      </c>
      <c r="O572" s="1">
        <v>0.8</v>
      </c>
      <c r="P572" s="1" t="s">
        <v>94</v>
      </c>
      <c r="Q572" s="1">
        <v>0</v>
      </c>
      <c r="R572" s="1" t="s">
        <v>94</v>
      </c>
      <c r="S572" s="1">
        <v>0</v>
      </c>
      <c r="T572" s="1" t="s">
        <v>94</v>
      </c>
      <c r="U572" s="1">
        <v>0</v>
      </c>
      <c r="V572" s="1">
        <v>0</v>
      </c>
      <c r="W572" s="1">
        <v>0</v>
      </c>
      <c r="X572" s="1">
        <v>0</v>
      </c>
      <c r="Y572" s="89">
        <v>0</v>
      </c>
      <c r="AF572" s="18"/>
      <c r="AG572" s="1"/>
    </row>
    <row r="573" spans="1:33" x14ac:dyDescent="0.25">
      <c r="A573" s="88">
        <v>15</v>
      </c>
      <c r="B573" s="1">
        <v>20</v>
      </c>
      <c r="C573" s="1">
        <v>73.17</v>
      </c>
      <c r="D573" s="1">
        <v>4</v>
      </c>
      <c r="E573" s="1">
        <v>1</v>
      </c>
      <c r="F573" s="1">
        <v>1</v>
      </c>
      <c r="G573" s="1" t="s">
        <v>90</v>
      </c>
      <c r="H573" s="1">
        <f t="shared" si="49"/>
        <v>0</v>
      </c>
      <c r="I573" s="1">
        <f t="shared" si="50"/>
        <v>0</v>
      </c>
      <c r="N573" s="1" t="s">
        <v>91</v>
      </c>
      <c r="O573" s="1">
        <v>0.73</v>
      </c>
      <c r="P573" s="1" t="s">
        <v>95</v>
      </c>
      <c r="Q573" s="1">
        <v>2.48</v>
      </c>
      <c r="R573" s="1" t="s">
        <v>96</v>
      </c>
      <c r="S573" s="1">
        <v>2.15</v>
      </c>
      <c r="T573" s="1" t="s">
        <v>92</v>
      </c>
      <c r="U573" s="1">
        <v>0.9</v>
      </c>
      <c r="V573" s="1">
        <v>0.82</v>
      </c>
      <c r="W573" s="1">
        <v>1.19</v>
      </c>
      <c r="X573" s="1">
        <v>0</v>
      </c>
      <c r="Y573" s="89">
        <v>0</v>
      </c>
      <c r="AF573" s="18"/>
      <c r="AG573" s="1"/>
    </row>
    <row r="574" spans="1:33" x14ac:dyDescent="0.25">
      <c r="A574" s="88">
        <v>15</v>
      </c>
      <c r="B574" s="1">
        <v>21</v>
      </c>
      <c r="C574" s="1">
        <v>76.290000000000006</v>
      </c>
      <c r="D574" s="1">
        <v>1</v>
      </c>
      <c r="E574" s="1">
        <v>3</v>
      </c>
      <c r="F574" s="1">
        <v>0</v>
      </c>
      <c r="G574" s="1" t="s">
        <v>90</v>
      </c>
      <c r="H574" s="1">
        <f t="shared" si="49"/>
        <v>0</v>
      </c>
      <c r="I574" s="1">
        <f t="shared" si="50"/>
        <v>0</v>
      </c>
      <c r="N574" s="1" t="s">
        <v>93</v>
      </c>
      <c r="O574" s="1">
        <v>1.85</v>
      </c>
      <c r="P574" s="1" t="s">
        <v>94</v>
      </c>
      <c r="Q574" s="1">
        <v>0</v>
      </c>
      <c r="R574" s="1" t="s">
        <v>94</v>
      </c>
      <c r="S574" s="1">
        <v>0</v>
      </c>
      <c r="T574" s="1" t="s">
        <v>94</v>
      </c>
      <c r="U574" s="1">
        <v>0</v>
      </c>
      <c r="V574" s="1">
        <v>0</v>
      </c>
      <c r="W574" s="1">
        <v>0</v>
      </c>
      <c r="X574" s="1">
        <v>0</v>
      </c>
      <c r="Y574" s="89">
        <v>0</v>
      </c>
      <c r="AF574" s="18"/>
      <c r="AG574" s="1"/>
    </row>
    <row r="575" spans="1:33" x14ac:dyDescent="0.25">
      <c r="A575" s="88">
        <v>15</v>
      </c>
      <c r="B575" s="1">
        <v>22</v>
      </c>
      <c r="C575" s="1">
        <v>82.330000000000013</v>
      </c>
      <c r="D575" s="1">
        <v>1</v>
      </c>
      <c r="E575" s="1">
        <v>0</v>
      </c>
      <c r="F575" s="1">
        <v>0</v>
      </c>
      <c r="G575" s="1" t="s">
        <v>90</v>
      </c>
      <c r="H575" s="1">
        <f t="shared" si="49"/>
        <v>0</v>
      </c>
      <c r="I575" s="1">
        <f t="shared" si="50"/>
        <v>0</v>
      </c>
      <c r="N575" s="1" t="s">
        <v>95</v>
      </c>
      <c r="O575" s="1">
        <v>1.19</v>
      </c>
      <c r="P575" s="1" t="s">
        <v>94</v>
      </c>
      <c r="Q575" s="1">
        <v>0</v>
      </c>
      <c r="R575" s="1" t="s">
        <v>94</v>
      </c>
      <c r="S575" s="1">
        <v>0</v>
      </c>
      <c r="T575" s="1" t="s">
        <v>94</v>
      </c>
      <c r="U575" s="1">
        <v>0</v>
      </c>
      <c r="V575" s="1">
        <v>1.38</v>
      </c>
      <c r="W575" s="1">
        <v>0</v>
      </c>
      <c r="X575" s="1">
        <v>0</v>
      </c>
      <c r="Y575" s="89">
        <v>0</v>
      </c>
      <c r="AF575" s="18"/>
      <c r="AG575" s="1"/>
    </row>
    <row r="576" spans="1:33" x14ac:dyDescent="0.25">
      <c r="A576" s="88">
        <v>15</v>
      </c>
      <c r="B576" s="1">
        <v>23</v>
      </c>
      <c r="C576" s="1">
        <v>90.010000000000019</v>
      </c>
      <c r="D576" s="1">
        <v>2</v>
      </c>
      <c r="E576" s="1">
        <v>0</v>
      </c>
      <c r="F576" s="1">
        <v>0</v>
      </c>
      <c r="G576" s="1" t="s">
        <v>90</v>
      </c>
      <c r="H576" s="1">
        <f t="shared" si="49"/>
        <v>0</v>
      </c>
      <c r="I576" s="1">
        <f t="shared" si="50"/>
        <v>0</v>
      </c>
      <c r="N576" s="1" t="s">
        <v>96</v>
      </c>
      <c r="O576" s="1">
        <v>1.35</v>
      </c>
      <c r="P576" s="1" t="s">
        <v>96</v>
      </c>
      <c r="Q576" s="1">
        <v>2.2999999999999998</v>
      </c>
      <c r="R576" s="1" t="s">
        <v>94</v>
      </c>
      <c r="S576" s="1">
        <v>0</v>
      </c>
      <c r="T576" s="1" t="s">
        <v>94</v>
      </c>
      <c r="U576" s="1">
        <v>0</v>
      </c>
      <c r="V576" s="1">
        <v>0</v>
      </c>
      <c r="W576" s="1">
        <v>0</v>
      </c>
      <c r="X576" s="1">
        <v>0</v>
      </c>
      <c r="Y576" s="89">
        <v>0</v>
      </c>
      <c r="AF576" s="18"/>
      <c r="AG576" s="1"/>
    </row>
    <row r="577" spans="1:33" x14ac:dyDescent="0.25">
      <c r="A577" s="88">
        <v>15</v>
      </c>
      <c r="B577" s="1">
        <v>24</v>
      </c>
      <c r="C577" s="1">
        <v>90.210000000000022</v>
      </c>
      <c r="D577" s="1">
        <v>4</v>
      </c>
      <c r="E577" s="1">
        <v>2</v>
      </c>
      <c r="F577" s="1">
        <v>0</v>
      </c>
      <c r="G577" s="1" t="s">
        <v>90</v>
      </c>
      <c r="H577" s="1">
        <f t="shared" si="49"/>
        <v>0</v>
      </c>
      <c r="I577" s="1">
        <f t="shared" si="50"/>
        <v>0</v>
      </c>
      <c r="N577" s="1" t="s">
        <v>91</v>
      </c>
      <c r="O577" s="1">
        <v>0.54</v>
      </c>
      <c r="P577" s="1" t="s">
        <v>95</v>
      </c>
      <c r="Q577" s="1">
        <v>1.55</v>
      </c>
      <c r="R577" s="1" t="s">
        <v>95</v>
      </c>
      <c r="S577" s="1">
        <v>0.91</v>
      </c>
      <c r="T577" s="1" t="s">
        <v>91</v>
      </c>
      <c r="U577" s="1">
        <v>0.66</v>
      </c>
      <c r="V577" s="1">
        <v>1.29</v>
      </c>
      <c r="W577" s="1">
        <v>0.94</v>
      </c>
      <c r="X577" s="1">
        <v>0.8</v>
      </c>
      <c r="Y577" s="89">
        <v>1.49</v>
      </c>
      <c r="AF577" s="18"/>
      <c r="AG577" s="1"/>
    </row>
    <row r="578" spans="1:33" x14ac:dyDescent="0.25">
      <c r="A578" s="88">
        <v>15</v>
      </c>
      <c r="B578" s="1">
        <v>25</v>
      </c>
      <c r="C578" s="1">
        <v>94.04000000000002</v>
      </c>
      <c r="D578" s="1">
        <v>1</v>
      </c>
      <c r="E578" s="1">
        <v>4</v>
      </c>
      <c r="F578" s="1">
        <v>0</v>
      </c>
      <c r="G578" s="1" t="s">
        <v>90</v>
      </c>
      <c r="H578" s="1">
        <f t="shared" si="49"/>
        <v>0</v>
      </c>
      <c r="I578" s="1">
        <f t="shared" si="50"/>
        <v>0</v>
      </c>
      <c r="N578" s="1" t="s">
        <v>93</v>
      </c>
      <c r="O578" s="1">
        <v>2.02</v>
      </c>
      <c r="P578" s="1" t="s">
        <v>94</v>
      </c>
      <c r="Q578" s="1">
        <v>0</v>
      </c>
      <c r="R578" s="1" t="s">
        <v>94</v>
      </c>
      <c r="S578" s="1">
        <v>0</v>
      </c>
      <c r="T578" s="1" t="s">
        <v>94</v>
      </c>
      <c r="U578" s="1">
        <v>0</v>
      </c>
      <c r="V578" s="1">
        <v>0</v>
      </c>
      <c r="W578" s="1">
        <v>0</v>
      </c>
      <c r="X578" s="1">
        <v>0</v>
      </c>
      <c r="Y578" s="89">
        <v>0</v>
      </c>
      <c r="AF578" s="18"/>
      <c r="AG578" s="1"/>
    </row>
    <row r="579" spans="1:33" x14ac:dyDescent="0.25">
      <c r="A579" s="88">
        <v>15</v>
      </c>
      <c r="B579" s="1">
        <v>26</v>
      </c>
      <c r="C579" s="1">
        <v>95.160000000000025</v>
      </c>
      <c r="D579" s="1">
        <v>1</v>
      </c>
      <c r="E579" s="1">
        <v>4</v>
      </c>
      <c r="F579" s="1">
        <v>1</v>
      </c>
      <c r="G579" s="1" t="s">
        <v>90</v>
      </c>
      <c r="H579" s="1">
        <f t="shared" si="49"/>
        <v>0</v>
      </c>
      <c r="I579" s="1">
        <f t="shared" si="50"/>
        <v>0</v>
      </c>
      <c r="N579" s="1" t="s">
        <v>96</v>
      </c>
      <c r="O579" s="1">
        <v>1.65</v>
      </c>
      <c r="P579" s="1" t="s">
        <v>94</v>
      </c>
      <c r="Q579" s="1">
        <v>0</v>
      </c>
      <c r="R579" s="1" t="s">
        <v>94</v>
      </c>
      <c r="S579" s="1">
        <v>0</v>
      </c>
      <c r="T579" s="1" t="s">
        <v>94</v>
      </c>
      <c r="U579" s="1">
        <v>0</v>
      </c>
      <c r="V579" s="1">
        <v>0</v>
      </c>
      <c r="W579" s="1">
        <v>0</v>
      </c>
      <c r="X579" s="1">
        <v>0</v>
      </c>
      <c r="Y579" s="89">
        <v>0</v>
      </c>
      <c r="AF579" s="18"/>
      <c r="AG579" s="1"/>
    </row>
    <row r="580" spans="1:33" x14ac:dyDescent="0.25">
      <c r="A580" s="88">
        <v>15</v>
      </c>
      <c r="B580" s="1">
        <v>27</v>
      </c>
      <c r="C580" s="1">
        <v>97.070000000000022</v>
      </c>
      <c r="D580" s="1">
        <v>2</v>
      </c>
      <c r="E580" s="1">
        <v>3</v>
      </c>
      <c r="F580" s="1">
        <v>1</v>
      </c>
      <c r="G580" s="1" t="s">
        <v>90</v>
      </c>
      <c r="H580" s="1">
        <f t="shared" si="49"/>
        <v>0</v>
      </c>
      <c r="I580" s="1">
        <f t="shared" si="50"/>
        <v>0</v>
      </c>
      <c r="N580" s="1" t="s">
        <v>96</v>
      </c>
      <c r="O580" s="1">
        <v>2.34</v>
      </c>
      <c r="P580" s="1" t="s">
        <v>93</v>
      </c>
      <c r="Q580" s="1">
        <v>1.98</v>
      </c>
      <c r="R580" s="1" t="s">
        <v>94</v>
      </c>
      <c r="S580" s="1">
        <v>0</v>
      </c>
      <c r="T580" s="1" t="s">
        <v>94</v>
      </c>
      <c r="U580" s="1">
        <v>0</v>
      </c>
      <c r="V580" s="1">
        <v>0</v>
      </c>
      <c r="W580" s="1">
        <v>0</v>
      </c>
      <c r="X580" s="1">
        <v>0</v>
      </c>
      <c r="Y580" s="89">
        <v>0</v>
      </c>
      <c r="AF580" s="18"/>
      <c r="AG580" s="1"/>
    </row>
    <row r="581" spans="1:33" x14ac:dyDescent="0.25">
      <c r="A581" s="88">
        <v>15</v>
      </c>
      <c r="B581" s="1">
        <v>28</v>
      </c>
      <c r="C581" s="1">
        <v>102.57000000000002</v>
      </c>
      <c r="D581" s="1">
        <v>2</v>
      </c>
      <c r="E581" s="1">
        <v>2</v>
      </c>
      <c r="F581" s="1">
        <v>0</v>
      </c>
      <c r="G581" s="1" t="s">
        <v>90</v>
      </c>
      <c r="H581" s="1">
        <f t="shared" si="49"/>
        <v>0</v>
      </c>
      <c r="I581" s="1">
        <f t="shared" si="50"/>
        <v>0</v>
      </c>
      <c r="N581" s="1" t="s">
        <v>96</v>
      </c>
      <c r="O581" s="1">
        <v>2.09</v>
      </c>
      <c r="P581" s="1" t="s">
        <v>91</v>
      </c>
      <c r="Q581" s="1">
        <v>0.74</v>
      </c>
      <c r="R581" s="1" t="s">
        <v>94</v>
      </c>
      <c r="S581" s="1">
        <v>0</v>
      </c>
      <c r="T581" s="1" t="s">
        <v>94</v>
      </c>
      <c r="U581" s="1">
        <v>0</v>
      </c>
      <c r="V581" s="1">
        <v>0</v>
      </c>
      <c r="W581" s="1">
        <v>1.17</v>
      </c>
      <c r="X581" s="1">
        <v>0</v>
      </c>
      <c r="Y581" s="89">
        <v>0</v>
      </c>
      <c r="AF581" s="18"/>
      <c r="AG581" s="1"/>
    </row>
    <row r="582" spans="1:33" x14ac:dyDescent="0.25">
      <c r="A582" s="88">
        <v>15</v>
      </c>
      <c r="B582" s="1">
        <v>29</v>
      </c>
      <c r="C582" s="1">
        <v>103.33000000000003</v>
      </c>
      <c r="D582" s="1">
        <v>1</v>
      </c>
      <c r="E582" s="1">
        <v>4</v>
      </c>
      <c r="F582" s="1">
        <v>0</v>
      </c>
      <c r="G582" s="1" t="s">
        <v>90</v>
      </c>
      <c r="H582" s="1">
        <f t="shared" si="49"/>
        <v>0</v>
      </c>
      <c r="I582" s="1">
        <f t="shared" si="50"/>
        <v>0</v>
      </c>
      <c r="N582" s="1" t="s">
        <v>95</v>
      </c>
      <c r="O582" s="1">
        <v>1.86</v>
      </c>
      <c r="P582" s="1" t="s">
        <v>94</v>
      </c>
      <c r="Q582" s="1">
        <v>0</v>
      </c>
      <c r="R582" s="1" t="s">
        <v>94</v>
      </c>
      <c r="S582" s="1">
        <v>0</v>
      </c>
      <c r="T582" s="1" t="s">
        <v>94</v>
      </c>
      <c r="U582" s="1">
        <v>0</v>
      </c>
      <c r="V582" s="1">
        <v>1.39</v>
      </c>
      <c r="W582" s="1">
        <v>0</v>
      </c>
      <c r="X582" s="1">
        <v>0</v>
      </c>
      <c r="Y582" s="89">
        <v>0</v>
      </c>
      <c r="AF582" s="18"/>
      <c r="AG582" s="1"/>
    </row>
    <row r="583" spans="1:33" x14ac:dyDescent="0.25">
      <c r="A583" s="88">
        <v>15</v>
      </c>
      <c r="B583" s="1">
        <v>30</v>
      </c>
      <c r="C583" s="1">
        <v>112.03000000000003</v>
      </c>
      <c r="D583" s="1">
        <v>2</v>
      </c>
      <c r="E583" s="1">
        <v>0</v>
      </c>
      <c r="F583" s="1">
        <v>0</v>
      </c>
      <c r="G583" s="1" t="s">
        <v>90</v>
      </c>
      <c r="H583" s="1">
        <f t="shared" si="49"/>
        <v>0</v>
      </c>
      <c r="I583" s="1">
        <f t="shared" ref="I583:I586" si="51">H583</f>
        <v>0</v>
      </c>
      <c r="N583" s="1" t="s">
        <v>95</v>
      </c>
      <c r="O583" s="1">
        <v>2.0699999999999998</v>
      </c>
      <c r="P583" s="1" t="s">
        <v>95</v>
      </c>
      <c r="Q583" s="1">
        <v>1.36</v>
      </c>
      <c r="R583" s="1" t="s">
        <v>94</v>
      </c>
      <c r="S583" s="1">
        <v>0</v>
      </c>
      <c r="T583" s="1" t="s">
        <v>94</v>
      </c>
      <c r="U583" s="1">
        <v>0</v>
      </c>
      <c r="V583" s="1">
        <v>1.42</v>
      </c>
      <c r="W583" s="1">
        <v>0.77</v>
      </c>
      <c r="X583" s="1">
        <v>0</v>
      </c>
      <c r="Y583" s="89">
        <v>0</v>
      </c>
      <c r="AF583" s="18"/>
      <c r="AG583" s="1"/>
    </row>
    <row r="584" spans="1:33" x14ac:dyDescent="0.25">
      <c r="A584" s="88">
        <v>15</v>
      </c>
      <c r="B584" s="1">
        <v>31</v>
      </c>
      <c r="C584" s="1">
        <v>112.34000000000003</v>
      </c>
      <c r="D584" s="1">
        <v>2</v>
      </c>
      <c r="E584" s="1">
        <v>2</v>
      </c>
      <c r="F584" s="1">
        <v>0</v>
      </c>
      <c r="G584" s="1" t="s">
        <v>90</v>
      </c>
      <c r="H584" s="1">
        <f t="shared" si="49"/>
        <v>0</v>
      </c>
      <c r="I584" s="1">
        <f t="shared" si="51"/>
        <v>0</v>
      </c>
      <c r="N584" s="1" t="s">
        <v>92</v>
      </c>
      <c r="O584" s="1">
        <v>0.78</v>
      </c>
      <c r="P584" s="1" t="s">
        <v>92</v>
      </c>
      <c r="Q584" s="1">
        <v>0.69</v>
      </c>
      <c r="R584" s="1" t="s">
        <v>94</v>
      </c>
      <c r="S584" s="1">
        <v>0</v>
      </c>
      <c r="T584" s="1" t="s">
        <v>94</v>
      </c>
      <c r="U584" s="1">
        <v>0</v>
      </c>
      <c r="V584" s="1">
        <v>0</v>
      </c>
      <c r="W584" s="1">
        <v>0</v>
      </c>
      <c r="X584" s="1">
        <v>0</v>
      </c>
      <c r="Y584" s="89">
        <v>0</v>
      </c>
      <c r="AF584" s="18"/>
      <c r="AG584" s="1"/>
    </row>
    <row r="585" spans="1:33" x14ac:dyDescent="0.25">
      <c r="A585" s="88">
        <v>15</v>
      </c>
      <c r="B585" s="1">
        <v>32</v>
      </c>
      <c r="C585" s="1">
        <v>115.45000000000003</v>
      </c>
      <c r="D585" s="1">
        <v>4</v>
      </c>
      <c r="E585" s="1">
        <v>3</v>
      </c>
      <c r="F585" s="1">
        <v>1</v>
      </c>
      <c r="G585" s="1" t="s">
        <v>90</v>
      </c>
      <c r="H585" s="1">
        <f t="shared" si="49"/>
        <v>0</v>
      </c>
      <c r="I585" s="1">
        <f t="shared" si="51"/>
        <v>0</v>
      </c>
      <c r="N585" s="1" t="s">
        <v>93</v>
      </c>
      <c r="O585" s="1">
        <v>0.93</v>
      </c>
      <c r="P585" s="1" t="s">
        <v>96</v>
      </c>
      <c r="Q585" s="1">
        <v>1.1499999999999999</v>
      </c>
      <c r="R585" s="1" t="s">
        <v>91</v>
      </c>
      <c r="S585" s="1">
        <v>0.74</v>
      </c>
      <c r="T585" s="1" t="s">
        <v>95</v>
      </c>
      <c r="U585" s="1">
        <v>1.59</v>
      </c>
      <c r="V585" s="1">
        <v>0</v>
      </c>
      <c r="W585" s="1">
        <v>0</v>
      </c>
      <c r="X585" s="1">
        <v>1</v>
      </c>
      <c r="Y585" s="89">
        <v>0.99</v>
      </c>
      <c r="AF585" s="18"/>
      <c r="AG585" s="1"/>
    </row>
    <row r="586" spans="1:33" x14ac:dyDescent="0.25">
      <c r="A586" s="88">
        <v>15</v>
      </c>
      <c r="B586" s="1">
        <v>33</v>
      </c>
      <c r="C586" s="1">
        <v>116.99000000000004</v>
      </c>
      <c r="D586" s="1">
        <v>2</v>
      </c>
      <c r="E586" s="1">
        <v>4</v>
      </c>
      <c r="F586" s="1">
        <v>0</v>
      </c>
      <c r="G586" s="1" t="s">
        <v>90</v>
      </c>
      <c r="H586" s="1">
        <f t="shared" si="49"/>
        <v>0</v>
      </c>
      <c r="I586" s="1">
        <f t="shared" si="51"/>
        <v>0</v>
      </c>
      <c r="N586" s="1" t="s">
        <v>95</v>
      </c>
      <c r="O586" s="1">
        <v>1.01</v>
      </c>
      <c r="P586" s="1" t="s">
        <v>95</v>
      </c>
      <c r="Q586" s="1">
        <v>2.25</v>
      </c>
      <c r="R586" s="1" t="s">
        <v>94</v>
      </c>
      <c r="S586" s="1">
        <v>0</v>
      </c>
      <c r="T586" s="1" t="s">
        <v>94</v>
      </c>
      <c r="U586" s="1">
        <v>0</v>
      </c>
      <c r="V586" s="1">
        <v>1.41</v>
      </c>
      <c r="W586" s="1">
        <v>1.36</v>
      </c>
      <c r="X586" s="1">
        <v>0</v>
      </c>
      <c r="Y586" s="89">
        <v>0</v>
      </c>
      <c r="AF586" s="18"/>
      <c r="AG586" s="1"/>
    </row>
    <row r="587" spans="1:33" x14ac:dyDescent="0.25">
      <c r="A587" s="88">
        <v>15</v>
      </c>
      <c r="B587" s="1">
        <v>34</v>
      </c>
      <c r="C587" s="1">
        <v>118.38000000000004</v>
      </c>
      <c r="D587" s="1">
        <v>1</v>
      </c>
      <c r="E587" s="1">
        <v>5</v>
      </c>
      <c r="F587" s="1">
        <v>0</v>
      </c>
      <c r="G587" s="1" t="s">
        <v>98</v>
      </c>
      <c r="H587" s="1">
        <f t="shared" ref="H587:H601" si="52">IF(G587="NO", 0, 1)</f>
        <v>1</v>
      </c>
      <c r="I587" s="1">
        <v>2</v>
      </c>
      <c r="N587" s="1" t="s">
        <v>94</v>
      </c>
      <c r="O587" s="1">
        <v>0</v>
      </c>
      <c r="P587" s="1" t="s">
        <v>94</v>
      </c>
      <c r="Q587" s="1">
        <v>0</v>
      </c>
      <c r="R587" s="1" t="s">
        <v>94</v>
      </c>
      <c r="S587" s="1">
        <v>0</v>
      </c>
      <c r="T587" s="1" t="s">
        <v>94</v>
      </c>
      <c r="U587" s="1">
        <v>0</v>
      </c>
      <c r="V587" s="1">
        <v>0</v>
      </c>
      <c r="W587" s="1">
        <v>0</v>
      </c>
      <c r="X587" s="1">
        <v>0</v>
      </c>
      <c r="Y587" s="89">
        <v>0</v>
      </c>
      <c r="AF587" s="18"/>
      <c r="AG587" s="1"/>
    </row>
    <row r="588" spans="1:33" x14ac:dyDescent="0.25">
      <c r="A588" s="88">
        <v>15</v>
      </c>
      <c r="B588" s="1">
        <v>35</v>
      </c>
      <c r="C588" s="1">
        <v>126.63000000000004</v>
      </c>
      <c r="D588" s="1">
        <v>2</v>
      </c>
      <c r="E588" s="1">
        <v>0</v>
      </c>
      <c r="F588" s="1">
        <v>0</v>
      </c>
      <c r="G588" s="1" t="s">
        <v>90</v>
      </c>
      <c r="H588" s="1">
        <f t="shared" si="52"/>
        <v>0</v>
      </c>
      <c r="I588" s="1">
        <f>H588</f>
        <v>0</v>
      </c>
      <c r="N588" s="1" t="s">
        <v>91</v>
      </c>
      <c r="O588" s="1">
        <v>0.88</v>
      </c>
      <c r="P588" s="1" t="s">
        <v>92</v>
      </c>
      <c r="Q588" s="1">
        <v>0.82</v>
      </c>
      <c r="R588" s="1" t="s">
        <v>94</v>
      </c>
      <c r="S588" s="1">
        <v>0</v>
      </c>
      <c r="T588" s="1" t="s">
        <v>94</v>
      </c>
      <c r="U588" s="1">
        <v>0</v>
      </c>
      <c r="V588" s="1">
        <v>0.81</v>
      </c>
      <c r="W588" s="1">
        <v>0</v>
      </c>
      <c r="X588" s="1">
        <v>0</v>
      </c>
      <c r="Y588" s="89">
        <v>0</v>
      </c>
      <c r="AF588" s="18"/>
      <c r="AG588" s="1"/>
    </row>
    <row r="589" spans="1:33" x14ac:dyDescent="0.25">
      <c r="A589" s="88">
        <v>15</v>
      </c>
      <c r="B589" s="1">
        <v>36</v>
      </c>
      <c r="C589" s="1">
        <v>127.62000000000003</v>
      </c>
      <c r="D589" s="1">
        <v>3</v>
      </c>
      <c r="E589" s="1">
        <v>1</v>
      </c>
      <c r="F589" s="1">
        <v>1</v>
      </c>
      <c r="G589" s="1" t="s">
        <v>90</v>
      </c>
      <c r="H589" s="1">
        <f t="shared" si="52"/>
        <v>0</v>
      </c>
      <c r="I589" s="1">
        <f>H589</f>
        <v>0</v>
      </c>
      <c r="N589" s="1" t="s">
        <v>96</v>
      </c>
      <c r="O589" s="1">
        <v>1.06</v>
      </c>
      <c r="P589" s="1" t="s">
        <v>96</v>
      </c>
      <c r="Q589" s="1">
        <v>1.23</v>
      </c>
      <c r="R589" s="1" t="s">
        <v>96</v>
      </c>
      <c r="S589" s="1">
        <v>1.07</v>
      </c>
      <c r="T589" s="1" t="s">
        <v>94</v>
      </c>
      <c r="U589" s="1">
        <v>0</v>
      </c>
      <c r="V589" s="1">
        <v>0</v>
      </c>
      <c r="W589" s="1">
        <v>0</v>
      </c>
      <c r="X589" s="1">
        <v>0</v>
      </c>
      <c r="Y589" s="89">
        <v>0</v>
      </c>
      <c r="AF589" s="18"/>
      <c r="AG589" s="1"/>
    </row>
    <row r="590" spans="1:33" x14ac:dyDescent="0.25">
      <c r="A590" s="88">
        <v>15</v>
      </c>
      <c r="B590" s="1">
        <v>37</v>
      </c>
      <c r="C590" s="1">
        <v>128.68000000000004</v>
      </c>
      <c r="D590" s="1">
        <v>2</v>
      </c>
      <c r="E590" s="1">
        <v>3</v>
      </c>
      <c r="F590" s="1">
        <v>0</v>
      </c>
      <c r="G590" s="1" t="s">
        <v>90</v>
      </c>
      <c r="H590" s="1">
        <f t="shared" si="52"/>
        <v>0</v>
      </c>
      <c r="I590" s="1">
        <f>H590</f>
        <v>0</v>
      </c>
      <c r="N590" s="1" t="s">
        <v>95</v>
      </c>
      <c r="O590" s="1">
        <v>1.28</v>
      </c>
      <c r="P590" s="1" t="s">
        <v>93</v>
      </c>
      <c r="Q590" s="1">
        <v>1.23</v>
      </c>
      <c r="R590" s="1" t="s">
        <v>94</v>
      </c>
      <c r="S590" s="1">
        <v>0</v>
      </c>
      <c r="T590" s="1" t="s">
        <v>94</v>
      </c>
      <c r="U590" s="1">
        <v>0</v>
      </c>
      <c r="V590" s="1">
        <v>1.25</v>
      </c>
      <c r="W590" s="1">
        <v>0</v>
      </c>
      <c r="X590" s="1">
        <v>0</v>
      </c>
      <c r="Y590" s="89">
        <v>0</v>
      </c>
      <c r="AF590" s="18"/>
      <c r="AG590" s="1"/>
    </row>
    <row r="591" spans="1:33" x14ac:dyDescent="0.25">
      <c r="A591" s="88">
        <v>15</v>
      </c>
      <c r="B591" s="1">
        <v>38</v>
      </c>
      <c r="C591" s="1">
        <v>130.46000000000004</v>
      </c>
      <c r="D591" s="1">
        <v>3</v>
      </c>
      <c r="E591" s="1">
        <v>4</v>
      </c>
      <c r="F591" s="1">
        <v>0</v>
      </c>
      <c r="G591" s="1" t="s">
        <v>90</v>
      </c>
      <c r="H591" s="1">
        <f t="shared" si="52"/>
        <v>0</v>
      </c>
      <c r="I591" s="1">
        <f>H591</f>
        <v>0</v>
      </c>
      <c r="N591" s="1" t="s">
        <v>91</v>
      </c>
      <c r="O591" s="1">
        <v>0.55000000000000004</v>
      </c>
      <c r="P591" s="1" t="s">
        <v>91</v>
      </c>
      <c r="Q591" s="1">
        <v>0.9</v>
      </c>
      <c r="R591" s="1" t="s">
        <v>93</v>
      </c>
      <c r="S591" s="1">
        <v>1.03</v>
      </c>
      <c r="T591" s="1" t="s">
        <v>94</v>
      </c>
      <c r="U591" s="1">
        <v>0</v>
      </c>
      <c r="V591" s="1">
        <v>1.17</v>
      </c>
      <c r="W591" s="1">
        <v>1.37</v>
      </c>
      <c r="X591" s="1">
        <v>0</v>
      </c>
      <c r="Y591" s="89">
        <v>0</v>
      </c>
      <c r="AF591" s="18"/>
      <c r="AG591" s="1"/>
    </row>
    <row r="592" spans="1:33" x14ac:dyDescent="0.25">
      <c r="A592" s="88">
        <v>15</v>
      </c>
      <c r="B592" s="1">
        <v>39</v>
      </c>
      <c r="C592" s="1">
        <v>134.14000000000004</v>
      </c>
      <c r="D592" s="1">
        <v>3</v>
      </c>
      <c r="E592" s="1">
        <v>4</v>
      </c>
      <c r="F592" s="1">
        <v>1</v>
      </c>
      <c r="G592" s="1" t="s">
        <v>90</v>
      </c>
      <c r="H592" s="1">
        <f t="shared" si="52"/>
        <v>0</v>
      </c>
      <c r="I592" s="1">
        <f>H592</f>
        <v>0</v>
      </c>
      <c r="N592" s="1" t="s">
        <v>91</v>
      </c>
      <c r="O592" s="1">
        <v>0.72</v>
      </c>
      <c r="P592" s="1" t="s">
        <v>96</v>
      </c>
      <c r="Q592" s="1">
        <v>1.04</v>
      </c>
      <c r="R592" s="1" t="s">
        <v>91</v>
      </c>
      <c r="S592" s="1">
        <v>0.69</v>
      </c>
      <c r="T592" s="1" t="s">
        <v>94</v>
      </c>
      <c r="U592" s="1">
        <v>0</v>
      </c>
      <c r="V592" s="1">
        <v>0.84</v>
      </c>
      <c r="W592" s="1">
        <v>0</v>
      </c>
      <c r="X592" s="1">
        <v>0.77</v>
      </c>
      <c r="Y592" s="89">
        <v>0</v>
      </c>
      <c r="AF592" s="18"/>
      <c r="AG592" s="1"/>
    </row>
    <row r="593" spans="1:33" x14ac:dyDescent="0.25">
      <c r="A593" s="88">
        <v>15</v>
      </c>
      <c r="B593" s="1">
        <v>40</v>
      </c>
      <c r="C593" s="1">
        <v>134.31000000000003</v>
      </c>
      <c r="D593" s="1">
        <v>2</v>
      </c>
      <c r="E593" s="1">
        <v>6</v>
      </c>
      <c r="F593" s="1">
        <v>0</v>
      </c>
      <c r="G593" s="1" t="s">
        <v>98</v>
      </c>
      <c r="H593" s="1">
        <f t="shared" si="52"/>
        <v>1</v>
      </c>
      <c r="I593" s="1">
        <v>3</v>
      </c>
      <c r="N593" s="1" t="s">
        <v>94</v>
      </c>
      <c r="O593" s="1">
        <v>0</v>
      </c>
      <c r="P593" s="1" t="s">
        <v>94</v>
      </c>
      <c r="Q593" s="1">
        <v>0</v>
      </c>
      <c r="R593" s="1" t="s">
        <v>94</v>
      </c>
      <c r="S593" s="1">
        <v>0</v>
      </c>
      <c r="T593" s="1" t="s">
        <v>94</v>
      </c>
      <c r="U593" s="1">
        <v>0</v>
      </c>
      <c r="V593" s="1">
        <v>0</v>
      </c>
      <c r="W593" s="1">
        <v>0</v>
      </c>
      <c r="X593" s="1">
        <v>0</v>
      </c>
      <c r="Y593" s="89">
        <v>0</v>
      </c>
      <c r="AF593" s="18"/>
      <c r="AG593" s="1"/>
    </row>
    <row r="594" spans="1:33" x14ac:dyDescent="0.25">
      <c r="A594" s="88">
        <v>15</v>
      </c>
      <c r="B594" s="1">
        <v>41</v>
      </c>
      <c r="C594" s="1">
        <v>135.74000000000004</v>
      </c>
      <c r="D594" s="1">
        <v>2</v>
      </c>
      <c r="E594" s="1">
        <v>4</v>
      </c>
      <c r="F594" s="1">
        <v>2</v>
      </c>
      <c r="G594" s="1" t="s">
        <v>90</v>
      </c>
      <c r="H594" s="1">
        <f t="shared" si="52"/>
        <v>0</v>
      </c>
      <c r="I594" s="1">
        <f>H594</f>
        <v>0</v>
      </c>
      <c r="N594" s="1" t="s">
        <v>96</v>
      </c>
      <c r="O594" s="1">
        <v>1.87</v>
      </c>
      <c r="P594" s="1" t="s">
        <v>95</v>
      </c>
      <c r="Q594" s="1">
        <v>2.2999999999999998</v>
      </c>
      <c r="R594" s="1" t="s">
        <v>94</v>
      </c>
      <c r="S594" s="1">
        <v>0</v>
      </c>
      <c r="T594" s="1" t="s">
        <v>94</v>
      </c>
      <c r="U594" s="1">
        <v>0</v>
      </c>
      <c r="V594" s="1">
        <v>0</v>
      </c>
      <c r="W594" s="1">
        <v>1.19</v>
      </c>
      <c r="X594" s="1">
        <v>0</v>
      </c>
      <c r="Y594" s="89">
        <v>0</v>
      </c>
      <c r="AF594" s="18"/>
      <c r="AG594" s="1"/>
    </row>
    <row r="595" spans="1:33" x14ac:dyDescent="0.25">
      <c r="A595" s="88">
        <v>15</v>
      </c>
      <c r="B595" s="1">
        <v>42</v>
      </c>
      <c r="C595" s="1">
        <v>141.74000000000004</v>
      </c>
      <c r="D595" s="1">
        <v>3</v>
      </c>
      <c r="E595" s="1">
        <v>1</v>
      </c>
      <c r="F595" s="1">
        <v>0</v>
      </c>
      <c r="G595" s="1" t="s">
        <v>90</v>
      </c>
      <c r="H595" s="1">
        <f t="shared" si="52"/>
        <v>0</v>
      </c>
      <c r="I595" s="1">
        <f>H595</f>
        <v>0</v>
      </c>
      <c r="N595" s="1" t="s">
        <v>91</v>
      </c>
      <c r="O595" s="1">
        <v>0.83</v>
      </c>
      <c r="P595" s="1" t="s">
        <v>91</v>
      </c>
      <c r="Q595" s="1">
        <v>0.55000000000000004</v>
      </c>
      <c r="R595" s="1" t="s">
        <v>96</v>
      </c>
      <c r="S595" s="1">
        <v>1.25</v>
      </c>
      <c r="T595" s="1" t="s">
        <v>94</v>
      </c>
      <c r="U595" s="1">
        <v>0</v>
      </c>
      <c r="V595" s="1">
        <v>0.91</v>
      </c>
      <c r="W595" s="1">
        <v>1.48</v>
      </c>
      <c r="X595" s="1">
        <v>0</v>
      </c>
      <c r="Y595" s="89">
        <v>0</v>
      </c>
      <c r="AF595" s="18"/>
      <c r="AG595" s="1"/>
    </row>
    <row r="596" spans="1:33" x14ac:dyDescent="0.25">
      <c r="A596" s="88">
        <v>15</v>
      </c>
      <c r="B596" s="1">
        <v>43</v>
      </c>
      <c r="C596" s="1">
        <v>145.01000000000005</v>
      </c>
      <c r="D596" s="1">
        <v>2</v>
      </c>
      <c r="E596" s="1">
        <v>1</v>
      </c>
      <c r="F596" s="1">
        <v>2</v>
      </c>
      <c r="G596" s="1" t="s">
        <v>90</v>
      </c>
      <c r="H596" s="1">
        <f t="shared" si="52"/>
        <v>0</v>
      </c>
      <c r="I596" s="1">
        <f>H596</f>
        <v>0</v>
      </c>
      <c r="N596" s="1" t="s">
        <v>91</v>
      </c>
      <c r="O596" s="1">
        <v>0.54</v>
      </c>
      <c r="P596" s="1" t="s">
        <v>93</v>
      </c>
      <c r="Q596" s="1">
        <v>1.65</v>
      </c>
      <c r="R596" s="1" t="s">
        <v>94</v>
      </c>
      <c r="S596" s="1">
        <v>0</v>
      </c>
      <c r="T596" s="1" t="s">
        <v>94</v>
      </c>
      <c r="U596" s="1">
        <v>0</v>
      </c>
      <c r="V596" s="1">
        <v>1.42</v>
      </c>
      <c r="W596" s="1">
        <v>0</v>
      </c>
      <c r="X596" s="1">
        <v>0</v>
      </c>
      <c r="Y596" s="89">
        <v>0</v>
      </c>
      <c r="AF596" s="18"/>
      <c r="AG596" s="1"/>
    </row>
    <row r="597" spans="1:33" x14ac:dyDescent="0.25">
      <c r="A597" s="88">
        <v>15</v>
      </c>
      <c r="B597" s="1">
        <v>44</v>
      </c>
      <c r="C597" s="1">
        <v>145.06000000000006</v>
      </c>
      <c r="D597" s="1">
        <v>2</v>
      </c>
      <c r="E597" s="1">
        <v>3</v>
      </c>
      <c r="F597" s="1">
        <v>2</v>
      </c>
      <c r="G597" s="1" t="s">
        <v>90</v>
      </c>
      <c r="H597" s="1">
        <f t="shared" si="52"/>
        <v>0</v>
      </c>
      <c r="I597" s="1">
        <f>H597</f>
        <v>0</v>
      </c>
      <c r="N597" s="1" t="s">
        <v>92</v>
      </c>
      <c r="O597" s="1">
        <v>0.62</v>
      </c>
      <c r="P597" s="1" t="s">
        <v>91</v>
      </c>
      <c r="Q597" s="1">
        <v>0.84</v>
      </c>
      <c r="R597" s="1" t="s">
        <v>94</v>
      </c>
      <c r="S597" s="1">
        <v>0</v>
      </c>
      <c r="T597" s="1" t="s">
        <v>94</v>
      </c>
      <c r="U597" s="1">
        <v>0</v>
      </c>
      <c r="V597" s="1">
        <v>0</v>
      </c>
      <c r="W597" s="1">
        <v>0.99</v>
      </c>
      <c r="X597" s="1">
        <v>0</v>
      </c>
      <c r="Y597" s="89">
        <v>0</v>
      </c>
      <c r="AF597" s="18"/>
      <c r="AG597" s="1"/>
    </row>
    <row r="598" spans="1:33" x14ac:dyDescent="0.25">
      <c r="A598" s="88">
        <v>15</v>
      </c>
      <c r="B598" s="1">
        <v>45</v>
      </c>
      <c r="C598" s="1">
        <v>145.43000000000006</v>
      </c>
      <c r="D598" s="1">
        <v>1</v>
      </c>
      <c r="E598" s="1">
        <v>5</v>
      </c>
      <c r="F598" s="1">
        <v>1</v>
      </c>
      <c r="G598" s="1" t="s">
        <v>98</v>
      </c>
      <c r="H598" s="1">
        <f t="shared" si="52"/>
        <v>1</v>
      </c>
      <c r="I598" s="1">
        <v>4</v>
      </c>
      <c r="N598" s="1" t="s">
        <v>94</v>
      </c>
      <c r="O598" s="1">
        <v>0</v>
      </c>
      <c r="P598" s="1" t="s">
        <v>94</v>
      </c>
      <c r="Q598" s="1">
        <v>0</v>
      </c>
      <c r="R598" s="1" t="s">
        <v>94</v>
      </c>
      <c r="S598" s="1">
        <v>0</v>
      </c>
      <c r="T598" s="1" t="s">
        <v>94</v>
      </c>
      <c r="U598" s="1">
        <v>0</v>
      </c>
      <c r="V598" s="1">
        <v>0</v>
      </c>
      <c r="W598" s="1">
        <v>0</v>
      </c>
      <c r="X598" s="1">
        <v>0</v>
      </c>
      <c r="Y598" s="89">
        <v>0</v>
      </c>
      <c r="AF598" s="18"/>
      <c r="AG598" s="1"/>
    </row>
    <row r="599" spans="1:33" x14ac:dyDescent="0.25">
      <c r="A599" s="88">
        <v>15</v>
      </c>
      <c r="B599" s="1">
        <v>46</v>
      </c>
      <c r="C599" s="1">
        <v>147.97000000000006</v>
      </c>
      <c r="D599" s="1">
        <v>1</v>
      </c>
      <c r="E599" s="1">
        <v>3</v>
      </c>
      <c r="F599" s="1">
        <v>1</v>
      </c>
      <c r="G599" s="1" t="s">
        <v>90</v>
      </c>
      <c r="H599" s="1">
        <f t="shared" si="52"/>
        <v>0</v>
      </c>
      <c r="I599" s="1">
        <f>H599</f>
        <v>0</v>
      </c>
      <c r="N599" s="1" t="s">
        <v>95</v>
      </c>
      <c r="O599" s="1">
        <v>2.36</v>
      </c>
      <c r="P599" s="1" t="s">
        <v>94</v>
      </c>
      <c r="Q599" s="1">
        <v>0</v>
      </c>
      <c r="R599" s="1" t="s">
        <v>94</v>
      </c>
      <c r="S599" s="1">
        <v>0</v>
      </c>
      <c r="T599" s="1" t="s">
        <v>94</v>
      </c>
      <c r="U599" s="1">
        <v>0</v>
      </c>
      <c r="V599" s="1">
        <v>1.17</v>
      </c>
      <c r="W599" s="1">
        <v>0</v>
      </c>
      <c r="X599" s="1">
        <v>0</v>
      </c>
      <c r="Y599" s="89">
        <v>0</v>
      </c>
      <c r="AF599" s="18"/>
      <c r="AG599" s="1"/>
    </row>
    <row r="600" spans="1:33" x14ac:dyDescent="0.25">
      <c r="A600" s="88">
        <v>15</v>
      </c>
      <c r="B600" s="1">
        <v>47</v>
      </c>
      <c r="C600" s="1">
        <v>149.23000000000005</v>
      </c>
      <c r="D600" s="1">
        <v>3</v>
      </c>
      <c r="E600" s="1">
        <v>2</v>
      </c>
      <c r="F600" s="1">
        <v>0</v>
      </c>
      <c r="G600" s="1" t="s">
        <v>90</v>
      </c>
      <c r="H600" s="1">
        <f t="shared" si="52"/>
        <v>0</v>
      </c>
      <c r="I600" s="1">
        <f>H600</f>
        <v>0</v>
      </c>
      <c r="J600" s="1">
        <f>SUM(H554:H601)</f>
        <v>5</v>
      </c>
      <c r="K600" s="1">
        <f>_xlfn.STDEV.S(E554:E601)</f>
        <v>1.8330109323226047</v>
      </c>
      <c r="L600" s="1">
        <f>_xlfn.STDEV.S(F554:F601)</f>
        <v>0.60582280957037649</v>
      </c>
      <c r="N600" s="1" t="s">
        <v>95</v>
      </c>
      <c r="O600" s="1">
        <v>1.19</v>
      </c>
      <c r="P600" s="1" t="s">
        <v>91</v>
      </c>
      <c r="Q600" s="1">
        <v>0.8</v>
      </c>
      <c r="R600" s="1" t="s">
        <v>93</v>
      </c>
      <c r="S600" s="1">
        <v>1.43</v>
      </c>
      <c r="T600" s="1" t="s">
        <v>94</v>
      </c>
      <c r="U600" s="1">
        <v>0</v>
      </c>
      <c r="V600" s="1">
        <v>0.96</v>
      </c>
      <c r="W600" s="1">
        <v>1.37</v>
      </c>
      <c r="X600" s="1">
        <v>0</v>
      </c>
      <c r="Y600" s="89">
        <v>0</v>
      </c>
      <c r="AF600" s="18"/>
      <c r="AG600" s="1"/>
    </row>
    <row r="601" spans="1:33" s="125" customFormat="1" x14ac:dyDescent="0.25">
      <c r="A601" s="131">
        <v>15</v>
      </c>
      <c r="B601" s="132">
        <v>48</v>
      </c>
      <c r="C601" s="132">
        <v>149.45000000000005</v>
      </c>
      <c r="D601" s="132">
        <v>4</v>
      </c>
      <c r="E601" s="132">
        <v>5</v>
      </c>
      <c r="F601" s="132">
        <v>0</v>
      </c>
      <c r="G601" s="132" t="s">
        <v>98</v>
      </c>
      <c r="H601" s="132">
        <f t="shared" si="52"/>
        <v>1</v>
      </c>
      <c r="I601" s="132">
        <v>5</v>
      </c>
      <c r="J601" s="132">
        <f>_xlfn.STDEV.S(I554:I601)</f>
        <v>1.0346394170938276</v>
      </c>
      <c r="K601" s="132">
        <f>MAX(E554:E601)</f>
        <v>6</v>
      </c>
      <c r="L601" s="132">
        <f>MAX(F554:F601)</f>
        <v>2</v>
      </c>
      <c r="M601" s="132"/>
      <c r="N601" s="132" t="s">
        <v>94</v>
      </c>
      <c r="O601" s="132">
        <v>0</v>
      </c>
      <c r="P601" s="132" t="s">
        <v>94</v>
      </c>
      <c r="Q601" s="132">
        <v>0</v>
      </c>
      <c r="R601" s="132" t="s">
        <v>94</v>
      </c>
      <c r="S601" s="132">
        <v>0</v>
      </c>
      <c r="T601" s="132" t="s">
        <v>94</v>
      </c>
      <c r="U601" s="132">
        <v>0</v>
      </c>
      <c r="V601" s="132">
        <v>0</v>
      </c>
      <c r="W601" s="132">
        <v>0</v>
      </c>
      <c r="X601" s="132">
        <v>0</v>
      </c>
      <c r="Y601" s="133">
        <v>0</v>
      </c>
      <c r="AF601" s="129"/>
    </row>
    <row r="602" spans="1:33" x14ac:dyDescent="0.25">
      <c r="F602" s="1">
        <f>CORREL(E11:E601,H11:H601)</f>
        <v>0.58561302813458527</v>
      </c>
      <c r="H602" s="1">
        <f>SUM(H11:H601)</f>
        <v>38</v>
      </c>
      <c r="I602" s="1" t="s">
        <v>44</v>
      </c>
      <c r="J602" s="1">
        <f>AVERAGE(J601,J553,J520,J466,J429,J391,J351,J317,J283,J239,J189,J145,J116,J75,J43)</f>
        <v>0.52368502709353115</v>
      </c>
      <c r="K602" s="1">
        <f>AVERAGE(K601,K553,K520,K466,K429,K391,K351,K317,K283,K239,K189,K145,K116,K75,K43)</f>
        <v>5.8</v>
      </c>
      <c r="L602" s="1">
        <f>AVERAGE(L601,L553,L520,L466,L429,L391,L351,L317,L283,L239,L189,L145,L116,L75,L43)</f>
        <v>1.8666666666666667</v>
      </c>
      <c r="AF602" s="18"/>
      <c r="AG602" s="1"/>
    </row>
    <row r="603" spans="1:33" x14ac:dyDescent="0.25">
      <c r="I603" s="1" t="s">
        <v>66</v>
      </c>
      <c r="K603" s="187" t="s">
        <v>265</v>
      </c>
      <c r="L603" s="187"/>
    </row>
    <row r="604" spans="1:33" x14ac:dyDescent="0.25">
      <c r="I604" s="1" t="s">
        <v>260</v>
      </c>
      <c r="J604" s="1">
        <f>_xlfn.STDEV.S(I11:I601)</f>
        <v>0.8459915047364297</v>
      </c>
    </row>
    <row r="605" spans="1:33" x14ac:dyDescent="0.25">
      <c r="I605" s="187" t="s">
        <v>264</v>
      </c>
      <c r="J605" s="187"/>
      <c r="K605" s="1">
        <f>AVERAGE(K600,K552,K519,K465,K428,K390,K350,K316,K282,K238,K188,K144,K115,K74,K42)</f>
        <v>1.6526871590457077</v>
      </c>
      <c r="L605" s="1">
        <f>AVERAGE(L600,L552,L519,L465,L428,L390,L350,L316,L282,L238,L188,L144,L115,L74,L42)</f>
        <v>0.55596008219464776</v>
      </c>
    </row>
  </sheetData>
  <mergeCells count="2">
    <mergeCell ref="K603:L603"/>
    <mergeCell ref="I605:J605"/>
  </mergeCells>
  <hyperlinks>
    <hyperlink ref="AB1" location="'Table of Contents'!A1" display="'Table of Contents'!A1" xr:uid="{D7003EB7-E08D-4AC0-9C4A-1571C1BFB2D4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458A-35CF-4386-AC47-690048946523}">
  <sheetPr>
    <tabColor theme="4" tint="0.39997558519241921"/>
  </sheetPr>
  <dimension ref="A1:V54"/>
  <sheetViews>
    <sheetView zoomScale="93" zoomScaleNormal="93" workbookViewId="0">
      <selection activeCell="H13" sqref="H1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7.85546875" bestFit="1" customWidth="1"/>
    <col min="4" max="4" width="14.140625" bestFit="1" customWidth="1"/>
    <col min="5" max="5" width="13.5703125" bestFit="1" customWidth="1"/>
    <col min="6" max="6" width="4.7109375" bestFit="1" customWidth="1"/>
    <col min="7" max="7" width="10.7109375" bestFit="1" customWidth="1"/>
    <col min="8" max="8" width="16.85546875" customWidth="1"/>
    <col min="11" max="11" width="10.5703125" customWidth="1"/>
    <col min="12" max="12" width="12.28515625" customWidth="1"/>
    <col min="13" max="13" width="13.5703125" customWidth="1"/>
    <col min="14" max="14" width="13.28515625" customWidth="1"/>
    <col min="16" max="16" width="9.140625" customWidth="1"/>
    <col min="17" max="17" width="10.7109375" bestFit="1" customWidth="1"/>
    <col min="18" max="18" width="12" bestFit="1" customWidth="1"/>
    <col min="19" max="19" width="8.5703125" bestFit="1" customWidth="1"/>
  </cols>
  <sheetData>
    <row r="1" spans="1:22" ht="20.25" customHeight="1" thickBot="1" x14ac:dyDescent="0.35">
      <c r="A1" s="194" t="s">
        <v>101</v>
      </c>
      <c r="B1" s="194"/>
      <c r="C1" s="194"/>
      <c r="D1" s="194"/>
      <c r="E1" s="194"/>
      <c r="F1" s="194"/>
      <c r="G1" s="194"/>
      <c r="H1" t="s">
        <v>102</v>
      </c>
      <c r="L1" s="33" t="s">
        <v>103</v>
      </c>
      <c r="M1" s="34" t="s">
        <v>104</v>
      </c>
      <c r="N1" s="33" t="s">
        <v>105</v>
      </c>
      <c r="Q1" s="195" t="s">
        <v>106</v>
      </c>
      <c r="R1" s="195"/>
      <c r="V1" s="117" t="s">
        <v>28</v>
      </c>
    </row>
    <row r="2" spans="1:22" ht="15.75" customHeight="1" thickTop="1" x14ac:dyDescent="0.25">
      <c r="A2" s="196" t="s">
        <v>107</v>
      </c>
      <c r="B2" s="197" t="s">
        <v>108</v>
      </c>
      <c r="C2" s="197" t="s">
        <v>103</v>
      </c>
      <c r="D2" s="197" t="s">
        <v>104</v>
      </c>
      <c r="E2" s="197" t="s">
        <v>105</v>
      </c>
      <c r="F2" s="197" t="s">
        <v>109</v>
      </c>
      <c r="G2" s="197" t="s">
        <v>110</v>
      </c>
      <c r="H2" s="19" t="s">
        <v>23</v>
      </c>
      <c r="J2" s="176" t="s">
        <v>111</v>
      </c>
      <c r="K2" s="176"/>
      <c r="L2" s="25">
        <f>CORREL(G4:G54,C4:C54)</f>
        <v>0.22179068880869965</v>
      </c>
      <c r="M2" s="26">
        <f>CORREL(G4:G54,D4:D54)</f>
        <v>0.16716793962433391</v>
      </c>
      <c r="N2" s="25">
        <f>CORREL(G4:G54,E4:E54)</f>
        <v>-0.2443876522753779</v>
      </c>
      <c r="Q2" s="195"/>
      <c r="R2" s="195"/>
    </row>
    <row r="3" spans="1:22" ht="15.75" x14ac:dyDescent="0.25">
      <c r="A3" s="196"/>
      <c r="B3" s="197"/>
      <c r="C3" s="197"/>
      <c r="D3" s="197"/>
      <c r="E3" s="197"/>
      <c r="F3" s="197"/>
      <c r="G3" s="197"/>
      <c r="H3" s="20" t="s">
        <v>24</v>
      </c>
      <c r="J3" s="176" t="s">
        <v>112</v>
      </c>
      <c r="K3" s="176"/>
      <c r="L3">
        <f>L2*L2</f>
        <v>4.9191109642237447E-2</v>
      </c>
      <c r="M3">
        <f t="shared" ref="M3:N3" si="0">M2*M2</f>
        <v>2.7945120038244946E-2</v>
      </c>
      <c r="N3">
        <f t="shared" si="0"/>
        <v>5.9725324584671023E-2</v>
      </c>
      <c r="Q3" s="22">
        <v>44571</v>
      </c>
      <c r="R3" s="23">
        <v>0.33473910000000001</v>
      </c>
    </row>
    <row r="4" spans="1:22" ht="15.75" x14ac:dyDescent="0.25">
      <c r="A4" s="207">
        <v>44571</v>
      </c>
      <c r="B4" s="24">
        <v>21.2</v>
      </c>
      <c r="C4" s="25">
        <v>1</v>
      </c>
      <c r="D4" s="26">
        <v>6</v>
      </c>
      <c r="E4" s="25">
        <v>0</v>
      </c>
      <c r="F4" s="24" t="s">
        <v>90</v>
      </c>
      <c r="G4" s="24">
        <f>IF(F4="YES", 1, 0)</f>
        <v>0</v>
      </c>
      <c r="H4" s="21" t="s">
        <v>25</v>
      </c>
      <c r="Q4" s="22">
        <v>44572</v>
      </c>
      <c r="R4" s="23" t="e">
        <v>#DIV/0!</v>
      </c>
      <c r="S4" t="s">
        <v>113</v>
      </c>
    </row>
    <row r="5" spans="1:22" ht="15.75" x14ac:dyDescent="0.25">
      <c r="A5" s="208"/>
      <c r="B5" s="24">
        <v>23.34</v>
      </c>
      <c r="C5" s="25">
        <v>4</v>
      </c>
      <c r="D5" s="26">
        <v>5</v>
      </c>
      <c r="E5" s="25">
        <v>1</v>
      </c>
      <c r="F5" s="24" t="s">
        <v>98</v>
      </c>
      <c r="G5" s="24">
        <f t="shared" ref="G5:G54" si="1">IF(F5="YES", 1, 0)</f>
        <v>1</v>
      </c>
      <c r="H5" s="27" t="s">
        <v>26</v>
      </c>
      <c r="Q5" s="22">
        <v>44573</v>
      </c>
      <c r="R5" s="23">
        <v>7.5222899999999995E-2</v>
      </c>
    </row>
    <row r="6" spans="1:22" ht="15.75" x14ac:dyDescent="0.25">
      <c r="A6" s="208"/>
      <c r="B6" s="24">
        <v>29.689999999999998</v>
      </c>
      <c r="C6" s="25">
        <v>3</v>
      </c>
      <c r="D6" s="26">
        <v>5</v>
      </c>
      <c r="E6" s="25">
        <v>1</v>
      </c>
      <c r="F6" s="24" t="s">
        <v>98</v>
      </c>
      <c r="G6" s="24">
        <f t="shared" si="1"/>
        <v>1</v>
      </c>
      <c r="H6" s="28" t="s">
        <v>27</v>
      </c>
      <c r="Q6" s="22">
        <v>44574</v>
      </c>
      <c r="R6" s="23" t="e">
        <v>#DIV/0!</v>
      </c>
      <c r="S6" t="s">
        <v>113</v>
      </c>
    </row>
    <row r="7" spans="1:22" ht="15.75" x14ac:dyDescent="0.25">
      <c r="A7" s="209">
        <v>44573</v>
      </c>
      <c r="B7" s="24">
        <v>44.37</v>
      </c>
      <c r="C7" s="25">
        <v>2</v>
      </c>
      <c r="D7" s="26">
        <v>6</v>
      </c>
      <c r="E7" s="25">
        <v>0</v>
      </c>
      <c r="F7" s="24" t="s">
        <v>98</v>
      </c>
      <c r="G7" s="24">
        <f t="shared" si="1"/>
        <v>1</v>
      </c>
      <c r="Q7" s="22">
        <v>44575</v>
      </c>
      <c r="R7" s="23">
        <v>-2.76455E-2</v>
      </c>
    </row>
    <row r="8" spans="1:22" ht="15.75" x14ac:dyDescent="0.25">
      <c r="A8" s="210"/>
      <c r="B8" s="24">
        <v>45.029999999999994</v>
      </c>
      <c r="C8" s="25">
        <v>3</v>
      </c>
      <c r="D8" s="26">
        <v>5</v>
      </c>
      <c r="E8" s="25">
        <v>0</v>
      </c>
      <c r="F8" s="24" t="s">
        <v>98</v>
      </c>
      <c r="G8" s="24">
        <f t="shared" si="1"/>
        <v>1</v>
      </c>
      <c r="Q8" s="22">
        <v>44578</v>
      </c>
      <c r="R8" s="23">
        <v>-4.4022499999999999E-2</v>
      </c>
    </row>
    <row r="9" spans="1:22" ht="15.75" x14ac:dyDescent="0.25">
      <c r="A9" s="210"/>
      <c r="B9" s="24">
        <v>86.139999999999986</v>
      </c>
      <c r="C9" s="25">
        <v>3</v>
      </c>
      <c r="D9" s="26">
        <v>5</v>
      </c>
      <c r="E9" s="25">
        <v>1</v>
      </c>
      <c r="F9" s="24" t="s">
        <v>98</v>
      </c>
      <c r="G9" s="24">
        <f t="shared" si="1"/>
        <v>1</v>
      </c>
      <c r="I9" s="211" t="s">
        <v>114</v>
      </c>
      <c r="J9" s="211"/>
      <c r="K9" s="211"/>
      <c r="L9" s="211"/>
      <c r="M9" s="211"/>
      <c r="N9" s="212"/>
      <c r="O9" s="212"/>
      <c r="Q9" s="22">
        <v>44579</v>
      </c>
      <c r="R9" s="23">
        <v>0.33597050000000001</v>
      </c>
    </row>
    <row r="10" spans="1:22" ht="15.75" x14ac:dyDescent="0.25">
      <c r="A10" s="210"/>
      <c r="B10" s="24">
        <v>102.17999999999998</v>
      </c>
      <c r="C10" s="25">
        <v>3</v>
      </c>
      <c r="D10" s="26">
        <v>5</v>
      </c>
      <c r="E10" s="25">
        <v>2</v>
      </c>
      <c r="F10" s="24" t="s">
        <v>90</v>
      </c>
      <c r="G10" s="24">
        <f t="shared" si="1"/>
        <v>0</v>
      </c>
      <c r="I10" s="212"/>
      <c r="J10" s="212"/>
      <c r="K10" s="212"/>
      <c r="L10" s="212"/>
      <c r="M10" s="212"/>
      <c r="N10" s="212"/>
      <c r="O10" s="212"/>
      <c r="Q10" s="22">
        <v>44580</v>
      </c>
      <c r="R10" s="23">
        <v>8.9456999999999991E-3</v>
      </c>
    </row>
    <row r="11" spans="1:22" ht="15.75" x14ac:dyDescent="0.25">
      <c r="A11" s="210"/>
      <c r="B11" s="24">
        <v>102.73999999999998</v>
      </c>
      <c r="C11" s="25">
        <v>3</v>
      </c>
      <c r="D11" s="26">
        <v>7</v>
      </c>
      <c r="E11" s="25">
        <v>2</v>
      </c>
      <c r="F11" s="24" t="s">
        <v>90</v>
      </c>
      <c r="G11" s="24">
        <f t="shared" si="1"/>
        <v>0</v>
      </c>
      <c r="I11" s="212"/>
      <c r="J11" s="212"/>
      <c r="K11" s="212"/>
      <c r="L11" s="212"/>
      <c r="M11" s="212"/>
      <c r="N11" s="212"/>
      <c r="O11" s="212"/>
      <c r="Q11" s="22">
        <v>44581</v>
      </c>
      <c r="R11" s="23">
        <v>-0.2787982</v>
      </c>
    </row>
    <row r="12" spans="1:22" ht="15.75" x14ac:dyDescent="0.25">
      <c r="A12" s="210"/>
      <c r="B12" s="24">
        <v>105.13999999999999</v>
      </c>
      <c r="C12" s="25">
        <v>3</v>
      </c>
      <c r="D12" s="26">
        <v>9</v>
      </c>
      <c r="E12" s="25">
        <v>1</v>
      </c>
      <c r="F12" s="24" t="s">
        <v>98</v>
      </c>
      <c r="G12" s="24">
        <f t="shared" si="1"/>
        <v>1</v>
      </c>
      <c r="I12" s="212"/>
      <c r="J12" s="212"/>
      <c r="K12" s="212"/>
      <c r="L12" s="212"/>
      <c r="M12" s="212"/>
      <c r="N12" s="212"/>
      <c r="O12" s="212"/>
      <c r="Q12" s="22">
        <v>44582</v>
      </c>
      <c r="R12" s="23" t="e">
        <v>#DIV/0!</v>
      </c>
      <c r="S12" t="s">
        <v>113</v>
      </c>
    </row>
    <row r="13" spans="1:22" ht="15.75" x14ac:dyDescent="0.25">
      <c r="A13" s="210"/>
      <c r="B13" s="24">
        <v>105.76999999999998</v>
      </c>
      <c r="C13" s="25">
        <v>2</v>
      </c>
      <c r="D13" s="26">
        <v>8</v>
      </c>
      <c r="E13" s="25">
        <v>1</v>
      </c>
      <c r="F13" s="24" t="s">
        <v>98</v>
      </c>
      <c r="G13" s="24">
        <f t="shared" si="1"/>
        <v>1</v>
      </c>
      <c r="I13" s="212"/>
      <c r="J13" s="212"/>
      <c r="K13" s="212"/>
      <c r="L13" s="212"/>
      <c r="M13" s="212"/>
      <c r="N13" s="212"/>
      <c r="O13" s="212"/>
      <c r="Q13" s="22">
        <v>44585</v>
      </c>
      <c r="R13" s="23">
        <v>9.1616000000000006E-3</v>
      </c>
    </row>
    <row r="14" spans="1:22" ht="15.75" x14ac:dyDescent="0.25">
      <c r="A14" s="210"/>
      <c r="B14" s="24">
        <v>109.60999999999999</v>
      </c>
      <c r="C14" s="25">
        <v>2</v>
      </c>
      <c r="D14" s="26">
        <v>6</v>
      </c>
      <c r="E14" s="25">
        <v>0</v>
      </c>
      <c r="F14" s="24" t="s">
        <v>98</v>
      </c>
      <c r="G14" s="24">
        <f t="shared" si="1"/>
        <v>1</v>
      </c>
      <c r="I14" s="212"/>
      <c r="J14" s="212"/>
      <c r="K14" s="212"/>
      <c r="L14" s="212"/>
      <c r="M14" s="212"/>
      <c r="N14" s="212"/>
      <c r="O14" s="212"/>
      <c r="Q14" s="22">
        <v>44586</v>
      </c>
      <c r="R14" s="23">
        <v>0.27031260000000001</v>
      </c>
    </row>
    <row r="15" spans="1:22" ht="15.75" x14ac:dyDescent="0.25">
      <c r="A15" s="29">
        <v>44575</v>
      </c>
      <c r="B15" s="24">
        <v>136.63000000000002</v>
      </c>
      <c r="C15" s="25">
        <v>2</v>
      </c>
      <c r="D15" s="26">
        <v>7</v>
      </c>
      <c r="E15" s="25">
        <v>0</v>
      </c>
      <c r="F15" s="24" t="s">
        <v>98</v>
      </c>
      <c r="G15" s="24">
        <f t="shared" si="1"/>
        <v>1</v>
      </c>
      <c r="I15" s="212"/>
      <c r="J15" s="212"/>
      <c r="K15" s="212"/>
      <c r="L15" s="212"/>
      <c r="M15" s="212"/>
      <c r="N15" s="212"/>
      <c r="O15" s="212"/>
      <c r="Q15" s="22">
        <v>44587</v>
      </c>
      <c r="R15" s="23">
        <v>6.5577399999999994E-2</v>
      </c>
    </row>
    <row r="16" spans="1:22" ht="15.75" x14ac:dyDescent="0.25">
      <c r="A16" s="207">
        <v>44578</v>
      </c>
      <c r="B16" s="24">
        <v>96.759999999999991</v>
      </c>
      <c r="C16" s="25">
        <v>2</v>
      </c>
      <c r="D16" s="26">
        <v>6</v>
      </c>
      <c r="E16" s="25">
        <v>0</v>
      </c>
      <c r="F16" s="24" t="s">
        <v>98</v>
      </c>
      <c r="G16" s="24">
        <f t="shared" si="1"/>
        <v>1</v>
      </c>
      <c r="I16" s="212"/>
      <c r="J16" s="212"/>
      <c r="K16" s="212"/>
      <c r="L16" s="212"/>
      <c r="M16" s="212"/>
      <c r="N16" s="212"/>
      <c r="O16" s="212"/>
      <c r="Q16" s="22">
        <v>44588</v>
      </c>
      <c r="R16" s="23">
        <v>-6.4207999999999999E-3</v>
      </c>
    </row>
    <row r="17" spans="1:18" ht="15.75" x14ac:dyDescent="0.25">
      <c r="A17" s="208"/>
      <c r="B17" s="24">
        <v>106.57999999999998</v>
      </c>
      <c r="C17" s="25">
        <v>2</v>
      </c>
      <c r="D17" s="26">
        <v>5</v>
      </c>
      <c r="E17" s="25">
        <v>0</v>
      </c>
      <c r="F17" s="24" t="s">
        <v>98</v>
      </c>
      <c r="G17" s="24">
        <f t="shared" si="1"/>
        <v>1</v>
      </c>
      <c r="I17" s="212"/>
      <c r="J17" s="212"/>
      <c r="K17" s="212"/>
      <c r="L17" s="212"/>
      <c r="M17" s="212"/>
      <c r="N17" s="212"/>
      <c r="O17" s="212"/>
      <c r="Q17" s="22">
        <v>44589</v>
      </c>
      <c r="R17" s="23">
        <v>-9.4779699999999995E-2</v>
      </c>
    </row>
    <row r="18" spans="1:18" ht="15.75" x14ac:dyDescent="0.25">
      <c r="A18" s="208"/>
      <c r="B18" s="24">
        <v>107.95999999999998</v>
      </c>
      <c r="C18" s="25">
        <v>2</v>
      </c>
      <c r="D18" s="26">
        <v>5</v>
      </c>
      <c r="E18" s="25">
        <v>0</v>
      </c>
      <c r="F18" s="24" t="s">
        <v>98</v>
      </c>
      <c r="G18" s="24">
        <f t="shared" si="1"/>
        <v>1</v>
      </c>
      <c r="I18" s="212"/>
      <c r="J18" s="212"/>
      <c r="K18" s="212"/>
      <c r="L18" s="212"/>
      <c r="M18" s="212"/>
      <c r="N18" s="212"/>
      <c r="O18" s="212"/>
      <c r="Q18" s="30" t="s">
        <v>56</v>
      </c>
      <c r="R18" s="30">
        <v>5.4021899999999998E-2</v>
      </c>
    </row>
    <row r="19" spans="1:18" x14ac:dyDescent="0.25">
      <c r="A19" s="208"/>
      <c r="B19" s="24">
        <v>124.15999999999998</v>
      </c>
      <c r="C19" s="25">
        <v>2</v>
      </c>
      <c r="D19" s="26">
        <v>5</v>
      </c>
      <c r="E19" s="25">
        <v>0</v>
      </c>
      <c r="F19" s="24" t="s">
        <v>90</v>
      </c>
      <c r="G19" s="24">
        <f t="shared" si="1"/>
        <v>0</v>
      </c>
      <c r="I19" s="212"/>
      <c r="J19" s="212"/>
      <c r="K19" s="212"/>
      <c r="L19" s="212"/>
      <c r="M19" s="212"/>
      <c r="N19" s="212"/>
      <c r="O19" s="212"/>
    </row>
    <row r="20" spans="1:18" x14ac:dyDescent="0.25">
      <c r="A20" s="208"/>
      <c r="B20" s="24">
        <v>127.83999999999999</v>
      </c>
      <c r="C20" s="25">
        <v>1</v>
      </c>
      <c r="D20" s="26">
        <v>5</v>
      </c>
      <c r="E20" s="25">
        <v>0</v>
      </c>
      <c r="F20" s="24" t="s">
        <v>98</v>
      </c>
      <c r="G20" s="24">
        <f t="shared" si="1"/>
        <v>1</v>
      </c>
    </row>
    <row r="21" spans="1:18" x14ac:dyDescent="0.25">
      <c r="A21" s="208"/>
      <c r="B21" s="24">
        <v>127.86999999999999</v>
      </c>
      <c r="C21" s="25">
        <v>3</v>
      </c>
      <c r="D21" s="26">
        <v>5</v>
      </c>
      <c r="E21" s="25">
        <v>0</v>
      </c>
      <c r="F21" s="24" t="s">
        <v>98</v>
      </c>
      <c r="G21" s="24">
        <f t="shared" si="1"/>
        <v>1</v>
      </c>
    </row>
    <row r="22" spans="1:18" x14ac:dyDescent="0.25">
      <c r="A22" s="200">
        <v>44579</v>
      </c>
      <c r="B22" s="24">
        <v>0.72</v>
      </c>
      <c r="C22" s="25">
        <v>3</v>
      </c>
      <c r="D22" s="26">
        <v>5</v>
      </c>
      <c r="E22" s="25">
        <v>0</v>
      </c>
      <c r="F22" s="24" t="s">
        <v>98</v>
      </c>
      <c r="G22" s="24">
        <f t="shared" si="1"/>
        <v>1</v>
      </c>
      <c r="K22" s="222" t="s">
        <v>284</v>
      </c>
      <c r="L22" s="222"/>
      <c r="M22" s="222"/>
      <c r="N22" s="222"/>
    </row>
    <row r="23" spans="1:18" x14ac:dyDescent="0.25">
      <c r="A23" s="213"/>
      <c r="B23" s="24">
        <v>97.539999999999992</v>
      </c>
      <c r="C23" s="25">
        <v>3</v>
      </c>
      <c r="D23" s="26">
        <v>5</v>
      </c>
      <c r="E23" s="25">
        <v>0</v>
      </c>
      <c r="F23" s="24" t="s">
        <v>98</v>
      </c>
      <c r="G23" s="24">
        <f t="shared" si="1"/>
        <v>1</v>
      </c>
      <c r="K23" s="37" t="s">
        <v>285</v>
      </c>
      <c r="L23" s="36" t="s">
        <v>78</v>
      </c>
      <c r="M23" s="37" t="s">
        <v>104</v>
      </c>
      <c r="N23" s="36" t="s">
        <v>105</v>
      </c>
    </row>
    <row r="24" spans="1:18" x14ac:dyDescent="0.25">
      <c r="A24" s="213"/>
      <c r="B24" s="24">
        <v>100.09</v>
      </c>
      <c r="C24" s="25">
        <v>4</v>
      </c>
      <c r="D24" s="26">
        <v>7</v>
      </c>
      <c r="E24" s="25">
        <v>0</v>
      </c>
      <c r="F24" s="24" t="s">
        <v>98</v>
      </c>
      <c r="G24" s="24">
        <f t="shared" si="1"/>
        <v>1</v>
      </c>
      <c r="K24" s="37" t="s">
        <v>287</v>
      </c>
      <c r="L24" s="36">
        <f>CORREL('Party Size - All Days'!D11:D601,'Party Size - All Days'!H11:H601)</f>
        <v>5.4598743935404405E-2</v>
      </c>
      <c r="M24" s="37">
        <f>CORREL('Party Size - All Days'!E11:E601,'Party Size - All Days'!H11:H601)</f>
        <v>0.58561302813458527</v>
      </c>
      <c r="N24" s="36">
        <f>CORREL('Party Size - All Days'!F11:F601,'Party Size - All Days'!H11:H601)</f>
        <v>2.7630395716203949E-2</v>
      </c>
    </row>
    <row r="25" spans="1:18" x14ac:dyDescent="0.25">
      <c r="A25" s="209">
        <v>44580</v>
      </c>
      <c r="B25" s="24">
        <v>84.089999999999989</v>
      </c>
      <c r="C25" s="25">
        <v>1</v>
      </c>
      <c r="D25" s="26">
        <v>5</v>
      </c>
      <c r="E25" s="25">
        <v>1</v>
      </c>
      <c r="F25" s="24" t="s">
        <v>98</v>
      </c>
      <c r="G25" s="24">
        <f t="shared" si="1"/>
        <v>1</v>
      </c>
      <c r="K25" s="37" t="s">
        <v>286</v>
      </c>
      <c r="L25" s="111">
        <f>L24*L24</f>
        <v>2.9810228393238594E-3</v>
      </c>
      <c r="M25" s="225">
        <f t="shared" ref="M25:N25" si="2">M24*M24</f>
        <v>0.34294261872095855</v>
      </c>
      <c r="N25" s="111">
        <f t="shared" si="2"/>
        <v>7.6343876743402157E-4</v>
      </c>
    </row>
    <row r="26" spans="1:18" x14ac:dyDescent="0.25">
      <c r="A26" s="210"/>
      <c r="B26" s="24">
        <v>84.609999999999985</v>
      </c>
      <c r="C26" s="25">
        <v>3</v>
      </c>
      <c r="D26" s="26">
        <v>5</v>
      </c>
      <c r="E26" s="25">
        <v>1</v>
      </c>
      <c r="F26" s="24" t="s">
        <v>98</v>
      </c>
      <c r="G26" s="24">
        <f t="shared" si="1"/>
        <v>1</v>
      </c>
    </row>
    <row r="27" spans="1:18" x14ac:dyDescent="0.25">
      <c r="A27" s="198">
        <v>44581</v>
      </c>
      <c r="B27" s="24">
        <v>65.72999999999999</v>
      </c>
      <c r="C27" s="25">
        <v>1</v>
      </c>
      <c r="D27" s="26">
        <v>6</v>
      </c>
      <c r="E27" s="25">
        <v>1</v>
      </c>
      <c r="F27" s="24" t="s">
        <v>98</v>
      </c>
      <c r="G27" s="24">
        <f t="shared" si="1"/>
        <v>1</v>
      </c>
    </row>
    <row r="28" spans="1:18" x14ac:dyDescent="0.25">
      <c r="A28" s="199"/>
      <c r="B28" s="24">
        <v>67.02</v>
      </c>
      <c r="C28" s="25">
        <v>2</v>
      </c>
      <c r="D28" s="26">
        <v>5</v>
      </c>
      <c r="E28" s="25">
        <v>0</v>
      </c>
      <c r="F28" s="24" t="s">
        <v>90</v>
      </c>
      <c r="G28" s="24">
        <f t="shared" si="1"/>
        <v>0</v>
      </c>
    </row>
    <row r="29" spans="1:18" x14ac:dyDescent="0.25">
      <c r="A29" s="199"/>
      <c r="B29" s="24">
        <v>79.63</v>
      </c>
      <c r="C29" s="25">
        <v>1</v>
      </c>
      <c r="D29" s="26">
        <v>6</v>
      </c>
      <c r="E29" s="25">
        <v>1</v>
      </c>
      <c r="F29" s="24" t="s">
        <v>98</v>
      </c>
      <c r="G29" s="24">
        <f t="shared" si="1"/>
        <v>1</v>
      </c>
    </row>
    <row r="30" spans="1:18" x14ac:dyDescent="0.25">
      <c r="A30" s="31">
        <v>44585</v>
      </c>
      <c r="B30" s="24">
        <v>99.600000000000009</v>
      </c>
      <c r="C30" s="25">
        <v>2</v>
      </c>
      <c r="D30" s="26">
        <v>8</v>
      </c>
      <c r="E30" s="25">
        <v>0</v>
      </c>
      <c r="F30" s="24" t="s">
        <v>98</v>
      </c>
      <c r="G30" s="24">
        <f t="shared" si="1"/>
        <v>1</v>
      </c>
    </row>
    <row r="31" spans="1:18" x14ac:dyDescent="0.25">
      <c r="A31" s="200">
        <v>44586</v>
      </c>
      <c r="B31" s="24">
        <v>30.25</v>
      </c>
      <c r="C31" s="25">
        <v>4</v>
      </c>
      <c r="D31" s="26">
        <v>5</v>
      </c>
      <c r="E31" s="25">
        <v>0</v>
      </c>
      <c r="F31" s="24" t="s">
        <v>98</v>
      </c>
      <c r="G31" s="24">
        <f t="shared" si="1"/>
        <v>1</v>
      </c>
    </row>
    <row r="32" spans="1:18" x14ac:dyDescent="0.25">
      <c r="A32" s="200"/>
      <c r="B32" s="24">
        <v>78.179999999999978</v>
      </c>
      <c r="C32" s="25">
        <v>2</v>
      </c>
      <c r="D32" s="26">
        <v>5</v>
      </c>
      <c r="E32" s="25">
        <v>0</v>
      </c>
      <c r="F32" s="24" t="s">
        <v>98</v>
      </c>
      <c r="G32" s="24">
        <f t="shared" si="1"/>
        <v>1</v>
      </c>
    </row>
    <row r="33" spans="1:7" x14ac:dyDescent="0.25">
      <c r="A33" s="201">
        <v>44587</v>
      </c>
      <c r="B33" s="24">
        <v>52.85</v>
      </c>
      <c r="C33" s="25">
        <v>1</v>
      </c>
      <c r="D33" s="26">
        <v>6</v>
      </c>
      <c r="E33" s="25">
        <v>2</v>
      </c>
      <c r="F33" s="24" t="s">
        <v>90</v>
      </c>
      <c r="G33" s="24">
        <f t="shared" si="1"/>
        <v>0</v>
      </c>
    </row>
    <row r="34" spans="1:7" x14ac:dyDescent="0.25">
      <c r="A34" s="202"/>
      <c r="B34" s="24">
        <v>55.35</v>
      </c>
      <c r="C34" s="25">
        <v>1</v>
      </c>
      <c r="D34" s="26">
        <v>6</v>
      </c>
      <c r="E34" s="25">
        <v>0</v>
      </c>
      <c r="F34" s="24" t="s">
        <v>98</v>
      </c>
      <c r="G34" s="24">
        <f t="shared" si="1"/>
        <v>1</v>
      </c>
    </row>
    <row r="35" spans="1:7" x14ac:dyDescent="0.25">
      <c r="A35" s="202"/>
      <c r="B35" s="24">
        <v>55.89</v>
      </c>
      <c r="C35" s="25">
        <v>1</v>
      </c>
      <c r="D35" s="26">
        <v>6</v>
      </c>
      <c r="E35" s="25">
        <v>0</v>
      </c>
      <c r="F35" s="24" t="s">
        <v>98</v>
      </c>
      <c r="G35" s="24">
        <f t="shared" si="1"/>
        <v>1</v>
      </c>
    </row>
    <row r="36" spans="1:7" x14ac:dyDescent="0.25">
      <c r="A36" s="202"/>
      <c r="B36" s="24">
        <v>55.980000000000004</v>
      </c>
      <c r="C36" s="25">
        <v>1</v>
      </c>
      <c r="D36" s="26">
        <v>5</v>
      </c>
      <c r="E36" s="25">
        <v>1</v>
      </c>
      <c r="F36" s="24" t="s">
        <v>90</v>
      </c>
      <c r="G36" s="24">
        <f t="shared" si="1"/>
        <v>0</v>
      </c>
    </row>
    <row r="37" spans="1:7" x14ac:dyDescent="0.25">
      <c r="A37" s="202"/>
      <c r="B37" s="24">
        <v>57.110000000000007</v>
      </c>
      <c r="C37" s="25">
        <v>2</v>
      </c>
      <c r="D37" s="26">
        <v>6</v>
      </c>
      <c r="E37" s="25">
        <v>0</v>
      </c>
      <c r="F37" s="24" t="s">
        <v>98</v>
      </c>
      <c r="G37" s="24">
        <f t="shared" si="1"/>
        <v>1</v>
      </c>
    </row>
    <row r="38" spans="1:7" x14ac:dyDescent="0.25">
      <c r="A38" s="202"/>
      <c r="B38" s="24">
        <v>58.88000000000001</v>
      </c>
      <c r="C38" s="25">
        <v>1</v>
      </c>
      <c r="D38" s="26">
        <v>5</v>
      </c>
      <c r="E38" s="25">
        <v>0</v>
      </c>
      <c r="F38" s="24" t="s">
        <v>98</v>
      </c>
      <c r="G38" s="24">
        <f t="shared" si="1"/>
        <v>1</v>
      </c>
    </row>
    <row r="39" spans="1:7" x14ac:dyDescent="0.25">
      <c r="A39" s="202"/>
      <c r="B39" s="24">
        <v>61.500000000000007</v>
      </c>
      <c r="C39" s="25">
        <v>1</v>
      </c>
      <c r="D39" s="26">
        <v>5</v>
      </c>
      <c r="E39" s="25">
        <v>0</v>
      </c>
      <c r="F39" s="24" t="s">
        <v>90</v>
      </c>
      <c r="G39" s="24">
        <f t="shared" si="1"/>
        <v>0</v>
      </c>
    </row>
    <row r="40" spans="1:7" x14ac:dyDescent="0.25">
      <c r="A40" s="202"/>
      <c r="B40" s="24">
        <v>62.430000000000007</v>
      </c>
      <c r="C40" s="25">
        <v>1</v>
      </c>
      <c r="D40" s="26">
        <v>5</v>
      </c>
      <c r="E40" s="25">
        <v>1</v>
      </c>
      <c r="F40" s="24" t="s">
        <v>90</v>
      </c>
      <c r="G40" s="24">
        <f t="shared" si="1"/>
        <v>0</v>
      </c>
    </row>
    <row r="41" spans="1:7" x14ac:dyDescent="0.25">
      <c r="A41" s="202"/>
      <c r="B41" s="24">
        <v>76.240000000000009</v>
      </c>
      <c r="C41" s="25">
        <v>2</v>
      </c>
      <c r="D41" s="26">
        <v>5</v>
      </c>
      <c r="E41" s="25">
        <v>2</v>
      </c>
      <c r="F41" s="24" t="s">
        <v>90</v>
      </c>
      <c r="G41" s="24">
        <f t="shared" si="1"/>
        <v>0</v>
      </c>
    </row>
    <row r="42" spans="1:7" x14ac:dyDescent="0.25">
      <c r="A42" s="202"/>
      <c r="B42" s="24">
        <v>77.98</v>
      </c>
      <c r="C42" s="25">
        <v>3</v>
      </c>
      <c r="D42" s="26">
        <v>6</v>
      </c>
      <c r="E42" s="25">
        <v>1</v>
      </c>
      <c r="F42" s="24" t="s">
        <v>98</v>
      </c>
      <c r="G42" s="24">
        <f t="shared" si="1"/>
        <v>1</v>
      </c>
    </row>
    <row r="43" spans="1:7" x14ac:dyDescent="0.25">
      <c r="A43" s="202"/>
      <c r="B43" s="24">
        <v>101.67999999999999</v>
      </c>
      <c r="C43" s="25">
        <v>2</v>
      </c>
      <c r="D43" s="26">
        <v>5</v>
      </c>
      <c r="E43" s="25">
        <v>0</v>
      </c>
      <c r="F43" s="24" t="s">
        <v>90</v>
      </c>
      <c r="G43" s="24">
        <f t="shared" si="1"/>
        <v>0</v>
      </c>
    </row>
    <row r="44" spans="1:7" x14ac:dyDescent="0.25">
      <c r="A44" s="202"/>
      <c r="B44" s="24">
        <v>107.36999999999999</v>
      </c>
      <c r="C44" s="25">
        <v>4</v>
      </c>
      <c r="D44" s="26">
        <v>5</v>
      </c>
      <c r="E44" s="25">
        <v>0</v>
      </c>
      <c r="F44" s="24" t="s">
        <v>98</v>
      </c>
      <c r="G44" s="24">
        <f t="shared" si="1"/>
        <v>1</v>
      </c>
    </row>
    <row r="45" spans="1:7" x14ac:dyDescent="0.25">
      <c r="A45" s="202"/>
      <c r="B45" s="24">
        <v>135.04</v>
      </c>
      <c r="C45" s="25">
        <v>3</v>
      </c>
      <c r="D45" s="26">
        <v>6</v>
      </c>
      <c r="E45" s="25">
        <v>0</v>
      </c>
      <c r="F45" s="24" t="s">
        <v>98</v>
      </c>
      <c r="G45" s="24">
        <f t="shared" si="1"/>
        <v>1</v>
      </c>
    </row>
    <row r="46" spans="1:7" x14ac:dyDescent="0.25">
      <c r="A46" s="202"/>
      <c r="B46" s="24">
        <v>136.44999999999999</v>
      </c>
      <c r="C46" s="25">
        <v>2</v>
      </c>
      <c r="D46" s="26">
        <v>5</v>
      </c>
      <c r="E46" s="25">
        <v>1</v>
      </c>
      <c r="F46" s="24" t="s">
        <v>98</v>
      </c>
      <c r="G46" s="24">
        <f t="shared" si="1"/>
        <v>1</v>
      </c>
    </row>
    <row r="47" spans="1:7" x14ac:dyDescent="0.25">
      <c r="A47" s="203"/>
      <c r="B47" s="24">
        <v>113.64000000000004</v>
      </c>
      <c r="C47" s="25">
        <v>2</v>
      </c>
      <c r="D47" s="26">
        <v>5</v>
      </c>
      <c r="E47" s="25">
        <v>2</v>
      </c>
      <c r="F47" s="24" t="s">
        <v>98</v>
      </c>
      <c r="G47" s="24">
        <f t="shared" si="1"/>
        <v>1</v>
      </c>
    </row>
    <row r="48" spans="1:7" x14ac:dyDescent="0.25">
      <c r="A48" s="32">
        <v>44588</v>
      </c>
      <c r="B48" s="24">
        <v>18.670000000000002</v>
      </c>
      <c r="C48" s="25">
        <v>3</v>
      </c>
      <c r="D48" s="26">
        <v>5</v>
      </c>
      <c r="E48" s="25">
        <v>0</v>
      </c>
      <c r="F48" s="24" t="s">
        <v>90</v>
      </c>
      <c r="G48" s="24">
        <f t="shared" si="1"/>
        <v>0</v>
      </c>
    </row>
    <row r="49" spans="1:7" x14ac:dyDescent="0.25">
      <c r="A49" s="204">
        <v>44589</v>
      </c>
      <c r="B49" s="24">
        <v>22.26</v>
      </c>
      <c r="C49" s="25">
        <v>1</v>
      </c>
      <c r="D49" s="26">
        <v>5</v>
      </c>
      <c r="E49" s="25">
        <v>0</v>
      </c>
      <c r="F49" s="24" t="s">
        <v>90</v>
      </c>
      <c r="G49" s="24">
        <f t="shared" si="1"/>
        <v>0</v>
      </c>
    </row>
    <row r="50" spans="1:7" x14ac:dyDescent="0.25">
      <c r="A50" s="205"/>
      <c r="B50" s="24">
        <v>23.98</v>
      </c>
      <c r="C50" s="25">
        <v>1</v>
      </c>
      <c r="D50" s="26">
        <v>5</v>
      </c>
      <c r="E50" s="25">
        <v>1</v>
      </c>
      <c r="F50" s="24" t="s">
        <v>98</v>
      </c>
      <c r="G50" s="24">
        <f t="shared" si="1"/>
        <v>1</v>
      </c>
    </row>
    <row r="51" spans="1:7" x14ac:dyDescent="0.25">
      <c r="A51" s="205"/>
      <c r="B51" s="24">
        <v>118.38000000000004</v>
      </c>
      <c r="C51" s="25">
        <v>1</v>
      </c>
      <c r="D51" s="26">
        <v>5</v>
      </c>
      <c r="E51" s="25">
        <v>0</v>
      </c>
      <c r="F51" s="24" t="s">
        <v>98</v>
      </c>
      <c r="G51" s="24">
        <f t="shared" si="1"/>
        <v>1</v>
      </c>
    </row>
    <row r="52" spans="1:7" x14ac:dyDescent="0.25">
      <c r="A52" s="205"/>
      <c r="B52" s="24">
        <v>134.31000000000003</v>
      </c>
      <c r="C52" s="25">
        <v>2</v>
      </c>
      <c r="D52" s="26">
        <v>6</v>
      </c>
      <c r="E52" s="25">
        <v>0</v>
      </c>
      <c r="F52" s="24" t="s">
        <v>98</v>
      </c>
      <c r="G52" s="24">
        <f t="shared" si="1"/>
        <v>1</v>
      </c>
    </row>
    <row r="53" spans="1:7" x14ac:dyDescent="0.25">
      <c r="A53" s="205"/>
      <c r="B53" s="24">
        <v>145.43000000000006</v>
      </c>
      <c r="C53" s="25">
        <v>1</v>
      </c>
      <c r="D53" s="26">
        <v>5</v>
      </c>
      <c r="E53" s="25">
        <v>1</v>
      </c>
      <c r="F53" s="24" t="s">
        <v>98</v>
      </c>
      <c r="G53" s="24">
        <f t="shared" si="1"/>
        <v>1</v>
      </c>
    </row>
    <row r="54" spans="1:7" x14ac:dyDescent="0.25">
      <c r="A54" s="206"/>
      <c r="B54" s="24">
        <v>149.45000000000005</v>
      </c>
      <c r="C54" s="25">
        <v>4</v>
      </c>
      <c r="D54" s="26">
        <v>5</v>
      </c>
      <c r="E54" s="25">
        <v>0</v>
      </c>
      <c r="F54" s="24" t="s">
        <v>98</v>
      </c>
      <c r="G54" s="24">
        <f t="shared" si="1"/>
        <v>1</v>
      </c>
    </row>
  </sheetData>
  <mergeCells count="22">
    <mergeCell ref="A27:A29"/>
    <mergeCell ref="A31:A32"/>
    <mergeCell ref="A33:A47"/>
    <mergeCell ref="A49:A54"/>
    <mergeCell ref="J2:K2"/>
    <mergeCell ref="J3:K3"/>
    <mergeCell ref="A4:A6"/>
    <mergeCell ref="A7:A14"/>
    <mergeCell ref="I9:O19"/>
    <mergeCell ref="A16:A21"/>
    <mergeCell ref="A22:A24"/>
    <mergeCell ref="A25:A26"/>
    <mergeCell ref="K22:N22"/>
    <mergeCell ref="A1:G1"/>
    <mergeCell ref="Q1:R2"/>
    <mergeCell ref="A2:A3"/>
    <mergeCell ref="B2:B3"/>
    <mergeCell ref="C2:C3"/>
    <mergeCell ref="D2:D3"/>
    <mergeCell ref="E2:E3"/>
    <mergeCell ref="F2:F3"/>
    <mergeCell ref="G2:G3"/>
  </mergeCells>
  <hyperlinks>
    <hyperlink ref="V1" location="'Table of Contents'!A1" display="'Table of Contents'!A1" xr:uid="{8FDBE6BC-666C-497E-99BA-D448B78140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642E-B1BD-477A-ADAE-57FDFD65DA9C}">
  <sheetPr>
    <tabColor theme="4" tint="0.39997558519241921"/>
  </sheetPr>
  <dimension ref="A1:V53"/>
  <sheetViews>
    <sheetView topLeftCell="A11" zoomScale="118" zoomScaleNormal="118" workbookViewId="0">
      <selection activeCell="H31" sqref="H31:I36"/>
    </sheetView>
  </sheetViews>
  <sheetFormatPr defaultRowHeight="15" x14ac:dyDescent="0.25"/>
  <cols>
    <col min="1" max="5" width="9.7109375" customWidth="1"/>
    <col min="8" max="8" width="7" customWidth="1"/>
    <col min="9" max="9" width="14.28515625" customWidth="1"/>
    <col min="10" max="10" width="10.28515625" customWidth="1"/>
    <col min="13" max="13" width="10.42578125" bestFit="1" customWidth="1"/>
    <col min="14" max="14" width="5.140625" bestFit="1" customWidth="1"/>
    <col min="15" max="15" width="12.5703125" bestFit="1" customWidth="1"/>
  </cols>
  <sheetData>
    <row r="1" spans="1:22" x14ac:dyDescent="0.25">
      <c r="A1" s="197" t="s">
        <v>103</v>
      </c>
      <c r="B1" s="197" t="s">
        <v>104</v>
      </c>
      <c r="C1" s="197" t="s">
        <v>105</v>
      </c>
      <c r="D1" s="197" t="s">
        <v>109</v>
      </c>
      <c r="E1" s="197" t="s">
        <v>110</v>
      </c>
    </row>
    <row r="2" spans="1:22" x14ac:dyDescent="0.25">
      <c r="A2" s="197"/>
      <c r="B2" s="197"/>
      <c r="C2" s="197"/>
      <c r="D2" s="197"/>
      <c r="E2" s="197"/>
      <c r="F2">
        <v>1</v>
      </c>
      <c r="G2" s="222" t="s">
        <v>115</v>
      </c>
      <c r="H2" s="222"/>
      <c r="I2" s="222"/>
      <c r="J2" s="222"/>
      <c r="M2" t="s">
        <v>256</v>
      </c>
      <c r="N2" t="s">
        <v>257</v>
      </c>
      <c r="O2" t="s">
        <v>255</v>
      </c>
    </row>
    <row r="3" spans="1:22" x14ac:dyDescent="0.25">
      <c r="A3" s="25">
        <v>4</v>
      </c>
      <c r="B3" s="26">
        <v>5</v>
      </c>
      <c r="C3" s="25">
        <v>1</v>
      </c>
      <c r="D3" s="24" t="s">
        <v>98</v>
      </c>
      <c r="E3" s="24">
        <f t="shared" ref="E3:E53" si="0">IF(D3="YES", 1, 0)</f>
        <v>1</v>
      </c>
      <c r="G3" s="216" t="s">
        <v>116</v>
      </c>
      <c r="H3" s="218" t="s">
        <v>117</v>
      </c>
      <c r="I3" s="216" t="s">
        <v>118</v>
      </c>
      <c r="J3" s="220" t="s">
        <v>119</v>
      </c>
      <c r="M3">
        <v>38</v>
      </c>
      <c r="N3">
        <v>15</v>
      </c>
      <c r="O3">
        <f>M3/N3</f>
        <v>2.5333333333333332</v>
      </c>
    </row>
    <row r="4" spans="1:22" x14ac:dyDescent="0.25">
      <c r="A4" s="25">
        <v>3</v>
      </c>
      <c r="B4" s="26">
        <v>5</v>
      </c>
      <c r="C4" s="25">
        <v>1</v>
      </c>
      <c r="D4" s="24" t="s">
        <v>98</v>
      </c>
      <c r="E4" s="24">
        <f t="shared" si="0"/>
        <v>1</v>
      </c>
      <c r="G4" s="217"/>
      <c r="H4" s="218"/>
      <c r="I4" s="219"/>
      <c r="J4" s="221"/>
      <c r="V4" s="117" t="s">
        <v>28</v>
      </c>
    </row>
    <row r="5" spans="1:22" x14ac:dyDescent="0.25">
      <c r="A5" s="25">
        <v>3</v>
      </c>
      <c r="B5" s="26">
        <v>5</v>
      </c>
      <c r="C5" s="25">
        <v>0</v>
      </c>
      <c r="D5" s="24" t="s">
        <v>98</v>
      </c>
      <c r="E5" s="24">
        <f t="shared" si="0"/>
        <v>1</v>
      </c>
      <c r="G5" s="35">
        <v>5</v>
      </c>
      <c r="H5" s="36">
        <f>COUNTIF(E3:E34, $F$2)</f>
        <v>22</v>
      </c>
      <c r="I5" s="37">
        <f>COUNT(E3:E34)</f>
        <v>32</v>
      </c>
      <c r="J5" s="111">
        <f>H5/I5</f>
        <v>0.6875</v>
      </c>
    </row>
    <row r="6" spans="1:22" x14ac:dyDescent="0.25">
      <c r="A6" s="25">
        <v>3</v>
      </c>
      <c r="B6" s="26">
        <v>5</v>
      </c>
      <c r="C6" s="25">
        <v>1</v>
      </c>
      <c r="D6" s="24" t="s">
        <v>98</v>
      </c>
      <c r="E6" s="24">
        <f t="shared" si="0"/>
        <v>1</v>
      </c>
      <c r="G6" s="38">
        <v>6</v>
      </c>
      <c r="H6" s="39">
        <f>COUNTIF(E35:E47, $F$2)</f>
        <v>11</v>
      </c>
      <c r="I6" s="40">
        <f>COUNT(E35:E47)</f>
        <v>13</v>
      </c>
      <c r="J6" s="112">
        <f t="shared" ref="J6:J9" si="1">H6/I6</f>
        <v>0.84615384615384615</v>
      </c>
    </row>
    <row r="7" spans="1:22" x14ac:dyDescent="0.25">
      <c r="A7" s="25">
        <v>3</v>
      </c>
      <c r="B7" s="26">
        <v>5</v>
      </c>
      <c r="C7" s="25">
        <v>2</v>
      </c>
      <c r="D7" s="24" t="s">
        <v>90</v>
      </c>
      <c r="E7" s="24">
        <f t="shared" si="0"/>
        <v>0</v>
      </c>
      <c r="G7" s="38">
        <v>7</v>
      </c>
      <c r="H7" s="41">
        <f>COUNTIF(E48:E50, $F$2)</f>
        <v>2</v>
      </c>
      <c r="I7" s="38">
        <f>COUNT(E48:E50)</f>
        <v>3</v>
      </c>
      <c r="J7" s="113">
        <f t="shared" si="1"/>
        <v>0.66666666666666663</v>
      </c>
    </row>
    <row r="8" spans="1:22" x14ac:dyDescent="0.25">
      <c r="A8" s="25">
        <v>2</v>
      </c>
      <c r="B8" s="26">
        <v>5</v>
      </c>
      <c r="C8" s="25">
        <v>0</v>
      </c>
      <c r="D8" s="24" t="s">
        <v>98</v>
      </c>
      <c r="E8" s="24">
        <f t="shared" si="0"/>
        <v>1</v>
      </c>
      <c r="G8" s="38">
        <v>8</v>
      </c>
      <c r="H8" s="41">
        <f>COUNTIF(E51:E52, $F$2)</f>
        <v>2</v>
      </c>
      <c r="I8" s="38">
        <f>COUNT(E51:E52)</f>
        <v>2</v>
      </c>
      <c r="J8" s="113">
        <f t="shared" si="1"/>
        <v>1</v>
      </c>
    </row>
    <row r="9" spans="1:22" x14ac:dyDescent="0.25">
      <c r="A9" s="25">
        <v>2</v>
      </c>
      <c r="B9" s="26">
        <v>5</v>
      </c>
      <c r="C9" s="25">
        <v>0</v>
      </c>
      <c r="D9" s="24" t="s">
        <v>98</v>
      </c>
      <c r="E9" s="24">
        <f t="shared" si="0"/>
        <v>1</v>
      </c>
      <c r="G9" s="100">
        <v>9</v>
      </c>
      <c r="H9" s="101">
        <f>COUNTIF(E53, $F$2)</f>
        <v>1</v>
      </c>
      <c r="I9" s="100">
        <f>COUNT(E53)</f>
        <v>1</v>
      </c>
      <c r="J9" s="113">
        <f t="shared" si="1"/>
        <v>1</v>
      </c>
    </row>
    <row r="10" spans="1:22" x14ac:dyDescent="0.25">
      <c r="A10" s="25">
        <v>2</v>
      </c>
      <c r="B10" s="26">
        <v>5</v>
      </c>
      <c r="C10" s="25">
        <v>0</v>
      </c>
      <c r="D10" s="24" t="s">
        <v>90</v>
      </c>
      <c r="E10" s="24">
        <f t="shared" si="0"/>
        <v>0</v>
      </c>
      <c r="G10" s="102" t="s">
        <v>120</v>
      </c>
      <c r="H10" s="103">
        <f>SUM(H5:H9)</f>
        <v>38</v>
      </c>
      <c r="I10" s="104">
        <f>SUM(I5:I9)</f>
        <v>51</v>
      </c>
    </row>
    <row r="11" spans="1:22" x14ac:dyDescent="0.25">
      <c r="A11" s="25">
        <v>1</v>
      </c>
      <c r="B11" s="26">
        <v>5</v>
      </c>
      <c r="C11" s="25">
        <v>0</v>
      </c>
      <c r="D11" s="24" t="s">
        <v>98</v>
      </c>
      <c r="E11" s="24">
        <f t="shared" si="0"/>
        <v>1</v>
      </c>
    </row>
    <row r="12" spans="1:22" x14ac:dyDescent="0.25">
      <c r="A12" s="25">
        <v>3</v>
      </c>
      <c r="B12" s="26">
        <v>5</v>
      </c>
      <c r="C12" s="25">
        <v>0</v>
      </c>
      <c r="D12" s="24" t="s">
        <v>98</v>
      </c>
      <c r="E12" s="24">
        <f t="shared" si="0"/>
        <v>1</v>
      </c>
      <c r="H12" s="105">
        <v>5</v>
      </c>
      <c r="I12" s="106">
        <v>0.6875</v>
      </c>
    </row>
    <row r="13" spans="1:22" x14ac:dyDescent="0.25">
      <c r="A13" s="25">
        <v>3</v>
      </c>
      <c r="B13" s="26">
        <v>5</v>
      </c>
      <c r="C13" s="25">
        <v>0</v>
      </c>
      <c r="D13" s="24" t="s">
        <v>98</v>
      </c>
      <c r="E13" s="24">
        <f t="shared" si="0"/>
        <v>1</v>
      </c>
      <c r="H13" s="107">
        <v>6</v>
      </c>
      <c r="I13" s="108">
        <v>0.84615379999999996</v>
      </c>
    </row>
    <row r="14" spans="1:22" x14ac:dyDescent="0.25">
      <c r="A14" s="25">
        <v>3</v>
      </c>
      <c r="B14" s="26">
        <v>5</v>
      </c>
      <c r="C14" s="25">
        <v>0</v>
      </c>
      <c r="D14" s="24" t="s">
        <v>98</v>
      </c>
      <c r="E14" s="24">
        <f t="shared" si="0"/>
        <v>1</v>
      </c>
      <c r="H14" s="109">
        <v>8</v>
      </c>
      <c r="I14" s="110">
        <v>1</v>
      </c>
    </row>
    <row r="15" spans="1:22" x14ac:dyDescent="0.25">
      <c r="A15" s="25">
        <v>1</v>
      </c>
      <c r="B15" s="26">
        <v>5</v>
      </c>
      <c r="C15" s="25">
        <v>1</v>
      </c>
      <c r="D15" s="24" t="s">
        <v>98</v>
      </c>
      <c r="E15" s="24">
        <f t="shared" si="0"/>
        <v>1</v>
      </c>
    </row>
    <row r="16" spans="1:22" x14ac:dyDescent="0.25">
      <c r="A16" s="25">
        <v>3</v>
      </c>
      <c r="B16" s="26">
        <v>5</v>
      </c>
      <c r="C16" s="25">
        <v>1</v>
      </c>
      <c r="D16" s="24" t="s">
        <v>98</v>
      </c>
      <c r="E16" s="24">
        <f t="shared" si="0"/>
        <v>1</v>
      </c>
      <c r="H16" s="102" t="s">
        <v>121</v>
      </c>
      <c r="I16" s="104">
        <v>0.95032046999999997</v>
      </c>
    </row>
    <row r="17" spans="1:19" x14ac:dyDescent="0.25">
      <c r="A17" s="25">
        <v>2</v>
      </c>
      <c r="B17" s="26">
        <v>5</v>
      </c>
      <c r="C17" s="25">
        <v>0</v>
      </c>
      <c r="D17" s="24" t="s">
        <v>90</v>
      </c>
      <c r="E17" s="24">
        <f t="shared" si="0"/>
        <v>0</v>
      </c>
    </row>
    <row r="18" spans="1:19" x14ac:dyDescent="0.25">
      <c r="A18" s="25">
        <v>4</v>
      </c>
      <c r="B18" s="26">
        <v>5</v>
      </c>
      <c r="C18" s="25">
        <v>0</v>
      </c>
      <c r="D18" s="24" t="s">
        <v>98</v>
      </c>
      <c r="E18" s="24">
        <f t="shared" si="0"/>
        <v>1</v>
      </c>
    </row>
    <row r="19" spans="1:19" x14ac:dyDescent="0.25">
      <c r="A19" s="25">
        <v>2</v>
      </c>
      <c r="B19" s="26">
        <v>5</v>
      </c>
      <c r="C19" s="25">
        <v>0</v>
      </c>
      <c r="D19" s="24" t="s">
        <v>98</v>
      </c>
      <c r="E19" s="24">
        <f t="shared" si="0"/>
        <v>1</v>
      </c>
    </row>
    <row r="20" spans="1:19" x14ac:dyDescent="0.25">
      <c r="A20" s="25">
        <v>1</v>
      </c>
      <c r="B20" s="26">
        <v>5</v>
      </c>
      <c r="C20" s="25">
        <v>1</v>
      </c>
      <c r="D20" s="24" t="s">
        <v>90</v>
      </c>
      <c r="E20" s="24">
        <f t="shared" si="0"/>
        <v>0</v>
      </c>
    </row>
    <row r="21" spans="1:19" x14ac:dyDescent="0.25">
      <c r="A21" s="25">
        <v>1</v>
      </c>
      <c r="B21" s="26">
        <v>5</v>
      </c>
      <c r="C21" s="25">
        <v>0</v>
      </c>
      <c r="D21" s="24" t="s">
        <v>98</v>
      </c>
      <c r="E21" s="24">
        <f t="shared" si="0"/>
        <v>1</v>
      </c>
    </row>
    <row r="22" spans="1:19" x14ac:dyDescent="0.25">
      <c r="A22" s="25">
        <v>1</v>
      </c>
      <c r="B22" s="26">
        <v>5</v>
      </c>
      <c r="C22" s="25">
        <v>0</v>
      </c>
      <c r="D22" s="24" t="s">
        <v>90</v>
      </c>
      <c r="E22" s="24">
        <f t="shared" si="0"/>
        <v>0</v>
      </c>
    </row>
    <row r="23" spans="1:19" x14ac:dyDescent="0.25">
      <c r="A23" s="25">
        <v>1</v>
      </c>
      <c r="B23" s="26">
        <v>5</v>
      </c>
      <c r="C23" s="25">
        <v>1</v>
      </c>
      <c r="D23" s="24" t="s">
        <v>90</v>
      </c>
      <c r="E23" s="24">
        <f t="shared" si="0"/>
        <v>0</v>
      </c>
    </row>
    <row r="24" spans="1:19" x14ac:dyDescent="0.25">
      <c r="A24" s="25">
        <v>2</v>
      </c>
      <c r="B24" s="26">
        <v>5</v>
      </c>
      <c r="C24" s="25">
        <v>2</v>
      </c>
      <c r="D24" s="24" t="s">
        <v>90</v>
      </c>
      <c r="E24" s="24">
        <f t="shared" si="0"/>
        <v>0</v>
      </c>
    </row>
    <row r="25" spans="1:19" x14ac:dyDescent="0.25">
      <c r="A25" s="25">
        <v>2</v>
      </c>
      <c r="B25" s="26">
        <v>5</v>
      </c>
      <c r="C25" s="25">
        <v>0</v>
      </c>
      <c r="D25" s="24" t="s">
        <v>90</v>
      </c>
      <c r="E25" s="24">
        <f t="shared" si="0"/>
        <v>0</v>
      </c>
    </row>
    <row r="26" spans="1:19" x14ac:dyDescent="0.25">
      <c r="A26" s="25">
        <v>4</v>
      </c>
      <c r="B26" s="26">
        <v>5</v>
      </c>
      <c r="C26" s="25">
        <v>0</v>
      </c>
      <c r="D26" s="24" t="s">
        <v>98</v>
      </c>
      <c r="E26" s="24">
        <f t="shared" si="0"/>
        <v>1</v>
      </c>
    </row>
    <row r="27" spans="1:19" x14ac:dyDescent="0.25">
      <c r="A27" s="25">
        <v>2</v>
      </c>
      <c r="B27" s="26">
        <v>5</v>
      </c>
      <c r="C27" s="25">
        <v>1</v>
      </c>
      <c r="D27" s="24" t="s">
        <v>98</v>
      </c>
      <c r="E27" s="24">
        <f t="shared" si="0"/>
        <v>1</v>
      </c>
    </row>
    <row r="28" spans="1:19" x14ac:dyDescent="0.25">
      <c r="A28" s="25">
        <v>2</v>
      </c>
      <c r="B28" s="26">
        <v>5</v>
      </c>
      <c r="C28" s="25">
        <v>2</v>
      </c>
      <c r="D28" s="24" t="s">
        <v>98</v>
      </c>
      <c r="E28" s="24">
        <f t="shared" si="0"/>
        <v>1</v>
      </c>
      <c r="S28" t="s">
        <v>122</v>
      </c>
    </row>
    <row r="29" spans="1:19" x14ac:dyDescent="0.25">
      <c r="A29" s="25">
        <v>3</v>
      </c>
      <c r="B29" s="26">
        <v>5</v>
      </c>
      <c r="C29" s="25">
        <v>0</v>
      </c>
      <c r="D29" s="24" t="s">
        <v>90</v>
      </c>
      <c r="E29" s="24">
        <f t="shared" si="0"/>
        <v>0</v>
      </c>
    </row>
    <row r="30" spans="1:19" x14ac:dyDescent="0.25">
      <c r="A30" s="25">
        <v>1</v>
      </c>
      <c r="B30" s="26">
        <v>5</v>
      </c>
      <c r="C30" s="25">
        <v>0</v>
      </c>
      <c r="D30" s="24" t="s">
        <v>90</v>
      </c>
      <c r="E30" s="24">
        <f t="shared" si="0"/>
        <v>0</v>
      </c>
    </row>
    <row r="31" spans="1:19" x14ac:dyDescent="0.25">
      <c r="A31" s="25">
        <v>1</v>
      </c>
      <c r="B31" s="26">
        <v>5</v>
      </c>
      <c r="C31" s="25">
        <v>1</v>
      </c>
      <c r="D31" s="24" t="s">
        <v>98</v>
      </c>
      <c r="E31" s="24">
        <f t="shared" si="0"/>
        <v>1</v>
      </c>
      <c r="H31" s="214" t="s">
        <v>272</v>
      </c>
      <c r="I31" s="215"/>
      <c r="J31" s="144"/>
    </row>
    <row r="32" spans="1:19" x14ac:dyDescent="0.25">
      <c r="A32" s="25">
        <v>1</v>
      </c>
      <c r="B32" s="26">
        <v>5</v>
      </c>
      <c r="C32" s="25">
        <v>0</v>
      </c>
      <c r="D32" s="24" t="s">
        <v>98</v>
      </c>
      <c r="E32" s="24">
        <f t="shared" si="0"/>
        <v>1</v>
      </c>
      <c r="H32" s="36" t="s">
        <v>274</v>
      </c>
      <c r="I32" s="37" t="s">
        <v>12</v>
      </c>
    </row>
    <row r="33" spans="1:10" x14ac:dyDescent="0.25">
      <c r="A33" s="25">
        <v>1</v>
      </c>
      <c r="B33" s="26">
        <v>5</v>
      </c>
      <c r="C33" s="25">
        <v>1</v>
      </c>
      <c r="D33" s="24" t="s">
        <v>98</v>
      </c>
      <c r="E33" s="24">
        <f t="shared" si="0"/>
        <v>1</v>
      </c>
      <c r="H33" s="147">
        <v>5</v>
      </c>
      <c r="I33" s="148">
        <f>J5</f>
        <v>0.6875</v>
      </c>
      <c r="J33" s="143"/>
    </row>
    <row r="34" spans="1:10" x14ac:dyDescent="0.25">
      <c r="A34" s="25">
        <v>4</v>
      </c>
      <c r="B34" s="26">
        <v>5</v>
      </c>
      <c r="C34" s="25">
        <v>0</v>
      </c>
      <c r="D34" s="24" t="s">
        <v>98</v>
      </c>
      <c r="E34" s="24">
        <f t="shared" si="0"/>
        <v>1</v>
      </c>
      <c r="H34" s="145">
        <v>6</v>
      </c>
      <c r="I34" s="146">
        <f>J6</f>
        <v>0.84615384615384615</v>
      </c>
    </row>
    <row r="35" spans="1:10" x14ac:dyDescent="0.25">
      <c r="A35" s="25">
        <v>1</v>
      </c>
      <c r="B35" s="26">
        <v>6</v>
      </c>
      <c r="C35" s="25">
        <v>0</v>
      </c>
      <c r="D35" s="24" t="s">
        <v>90</v>
      </c>
      <c r="E35" s="24">
        <f t="shared" si="0"/>
        <v>0</v>
      </c>
      <c r="H35" s="145">
        <v>7</v>
      </c>
      <c r="I35" s="159">
        <f>I16</f>
        <v>0.95032046999999997</v>
      </c>
    </row>
    <row r="36" spans="1:10" x14ac:dyDescent="0.25">
      <c r="A36" s="25">
        <v>2</v>
      </c>
      <c r="B36" s="26">
        <v>6</v>
      </c>
      <c r="C36" s="25">
        <v>0</v>
      </c>
      <c r="D36" s="24" t="s">
        <v>98</v>
      </c>
      <c r="E36" s="24">
        <f t="shared" si="0"/>
        <v>1</v>
      </c>
      <c r="H36" s="150" t="s">
        <v>273</v>
      </c>
      <c r="I36" s="146">
        <f>J8</f>
        <v>1</v>
      </c>
    </row>
    <row r="37" spans="1:10" x14ac:dyDescent="0.25">
      <c r="A37" s="25">
        <v>2</v>
      </c>
      <c r="B37" s="26">
        <v>6</v>
      </c>
      <c r="C37" s="25">
        <v>0</v>
      </c>
      <c r="D37" s="24" t="s">
        <v>98</v>
      </c>
      <c r="E37" s="24">
        <f t="shared" si="0"/>
        <v>1</v>
      </c>
    </row>
    <row r="38" spans="1:10" x14ac:dyDescent="0.25">
      <c r="A38" s="25">
        <v>2</v>
      </c>
      <c r="B38" s="26">
        <v>6</v>
      </c>
      <c r="C38" s="25">
        <v>0</v>
      </c>
      <c r="D38" s="24" t="s">
        <v>98</v>
      </c>
      <c r="E38" s="24">
        <f t="shared" si="0"/>
        <v>1</v>
      </c>
    </row>
    <row r="39" spans="1:10" x14ac:dyDescent="0.25">
      <c r="A39" s="25">
        <v>1</v>
      </c>
      <c r="B39" s="26">
        <v>6</v>
      </c>
      <c r="C39" s="25">
        <v>1</v>
      </c>
      <c r="D39" s="24" t="s">
        <v>98</v>
      </c>
      <c r="E39" s="24">
        <f t="shared" si="0"/>
        <v>1</v>
      </c>
    </row>
    <row r="40" spans="1:10" x14ac:dyDescent="0.25">
      <c r="A40" s="25">
        <v>1</v>
      </c>
      <c r="B40" s="26">
        <v>6</v>
      </c>
      <c r="C40" s="25">
        <v>1</v>
      </c>
      <c r="D40" s="24" t="s">
        <v>98</v>
      </c>
      <c r="E40" s="24">
        <f t="shared" si="0"/>
        <v>1</v>
      </c>
    </row>
    <row r="41" spans="1:10" x14ac:dyDescent="0.25">
      <c r="A41" s="25">
        <v>1</v>
      </c>
      <c r="B41" s="26">
        <v>6</v>
      </c>
      <c r="C41" s="25">
        <v>2</v>
      </c>
      <c r="D41" s="24" t="s">
        <v>90</v>
      </c>
      <c r="E41" s="24">
        <f t="shared" si="0"/>
        <v>0</v>
      </c>
    </row>
    <row r="42" spans="1:10" x14ac:dyDescent="0.25">
      <c r="A42" s="25">
        <v>1</v>
      </c>
      <c r="B42" s="26">
        <v>6</v>
      </c>
      <c r="C42" s="25">
        <v>0</v>
      </c>
      <c r="D42" s="24" t="s">
        <v>98</v>
      </c>
      <c r="E42" s="24">
        <f t="shared" si="0"/>
        <v>1</v>
      </c>
    </row>
    <row r="43" spans="1:10" x14ac:dyDescent="0.25">
      <c r="A43" s="25">
        <v>1</v>
      </c>
      <c r="B43" s="26">
        <v>6</v>
      </c>
      <c r="C43" s="25">
        <v>0</v>
      </c>
      <c r="D43" s="24" t="s">
        <v>98</v>
      </c>
      <c r="E43" s="24">
        <f t="shared" si="0"/>
        <v>1</v>
      </c>
    </row>
    <row r="44" spans="1:10" x14ac:dyDescent="0.25">
      <c r="A44" s="25">
        <v>2</v>
      </c>
      <c r="B44" s="26">
        <v>6</v>
      </c>
      <c r="C44" s="25">
        <v>0</v>
      </c>
      <c r="D44" s="24" t="s">
        <v>98</v>
      </c>
      <c r="E44" s="24">
        <f t="shared" si="0"/>
        <v>1</v>
      </c>
    </row>
    <row r="45" spans="1:10" x14ac:dyDescent="0.25">
      <c r="A45" s="25">
        <v>3</v>
      </c>
      <c r="B45" s="26">
        <v>6</v>
      </c>
      <c r="C45" s="25">
        <v>1</v>
      </c>
      <c r="D45" s="24" t="s">
        <v>98</v>
      </c>
      <c r="E45" s="24">
        <f t="shared" si="0"/>
        <v>1</v>
      </c>
    </row>
    <row r="46" spans="1:10" x14ac:dyDescent="0.25">
      <c r="A46" s="25">
        <v>3</v>
      </c>
      <c r="B46" s="26">
        <v>6</v>
      </c>
      <c r="C46" s="25">
        <v>0</v>
      </c>
      <c r="D46" s="24" t="s">
        <v>98</v>
      </c>
      <c r="E46" s="24">
        <f t="shared" si="0"/>
        <v>1</v>
      </c>
    </row>
    <row r="47" spans="1:10" x14ac:dyDescent="0.25">
      <c r="A47" s="25">
        <v>2</v>
      </c>
      <c r="B47" s="26">
        <v>6</v>
      </c>
      <c r="C47" s="25">
        <v>0</v>
      </c>
      <c r="D47" s="24" t="s">
        <v>98</v>
      </c>
      <c r="E47" s="24">
        <f t="shared" si="0"/>
        <v>1</v>
      </c>
    </row>
    <row r="48" spans="1:10" x14ac:dyDescent="0.25">
      <c r="A48" s="25">
        <v>3</v>
      </c>
      <c r="B48" s="26">
        <v>7</v>
      </c>
      <c r="C48" s="25">
        <v>2</v>
      </c>
      <c r="D48" s="24" t="s">
        <v>90</v>
      </c>
      <c r="E48" s="24">
        <f t="shared" si="0"/>
        <v>0</v>
      </c>
    </row>
    <row r="49" spans="1:5" x14ac:dyDescent="0.25">
      <c r="A49" s="25">
        <v>2</v>
      </c>
      <c r="B49" s="26">
        <v>7</v>
      </c>
      <c r="C49" s="25">
        <v>0</v>
      </c>
      <c r="D49" s="24" t="s">
        <v>98</v>
      </c>
      <c r="E49" s="24">
        <f t="shared" si="0"/>
        <v>1</v>
      </c>
    </row>
    <row r="50" spans="1:5" x14ac:dyDescent="0.25">
      <c r="A50" s="25">
        <v>4</v>
      </c>
      <c r="B50" s="26">
        <v>7</v>
      </c>
      <c r="C50" s="25">
        <v>0</v>
      </c>
      <c r="D50" s="24" t="s">
        <v>98</v>
      </c>
      <c r="E50" s="24">
        <f t="shared" si="0"/>
        <v>1</v>
      </c>
    </row>
    <row r="51" spans="1:5" x14ac:dyDescent="0.25">
      <c r="A51" s="25">
        <v>2</v>
      </c>
      <c r="B51" s="26">
        <v>8</v>
      </c>
      <c r="C51" s="25">
        <v>1</v>
      </c>
      <c r="D51" s="24" t="s">
        <v>98</v>
      </c>
      <c r="E51" s="24">
        <f t="shared" si="0"/>
        <v>1</v>
      </c>
    </row>
    <row r="52" spans="1:5" x14ac:dyDescent="0.25">
      <c r="A52" s="25">
        <v>2</v>
      </c>
      <c r="B52" s="26">
        <v>8</v>
      </c>
      <c r="C52" s="25">
        <v>0</v>
      </c>
      <c r="D52" s="24" t="s">
        <v>98</v>
      </c>
      <c r="E52" s="24">
        <f t="shared" si="0"/>
        <v>1</v>
      </c>
    </row>
    <row r="53" spans="1:5" x14ac:dyDescent="0.25">
      <c r="A53" s="25">
        <v>3</v>
      </c>
      <c r="B53" s="26">
        <v>9</v>
      </c>
      <c r="C53" s="25">
        <v>1</v>
      </c>
      <c r="D53" s="24" t="s">
        <v>98</v>
      </c>
      <c r="E53" s="24">
        <f t="shared" si="0"/>
        <v>1</v>
      </c>
    </row>
  </sheetData>
  <mergeCells count="11">
    <mergeCell ref="G2:J2"/>
    <mergeCell ref="A1:A2"/>
    <mergeCell ref="B1:B2"/>
    <mergeCell ref="C1:C2"/>
    <mergeCell ref="D1:D2"/>
    <mergeCell ref="E1:E2"/>
    <mergeCell ref="H31:I31"/>
    <mergeCell ref="G3:G4"/>
    <mergeCell ref="H3:H4"/>
    <mergeCell ref="I3:I4"/>
    <mergeCell ref="J3:J4"/>
  </mergeCells>
  <hyperlinks>
    <hyperlink ref="V4" location="'Table of Contents'!A1" display="'Table of Contents'!A1" xr:uid="{43E2E89C-B1C9-4449-BC4D-358017A771CF}"/>
  </hyperlinks>
  <pageMargins left="0.7" right="0.7" top="0.75" bottom="0.75" header="0.3" footer="0.3"/>
  <ignoredErrors>
    <ignoredError sqref="I35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238B-5794-4EFC-A9E1-B96A70DB6354}">
  <sheetPr>
    <tabColor theme="0"/>
  </sheetPr>
  <dimension ref="A1:V31"/>
  <sheetViews>
    <sheetView workbookViewId="0">
      <selection activeCell="Q28" sqref="Q28:S31"/>
    </sheetView>
  </sheetViews>
  <sheetFormatPr defaultRowHeight="15.75" x14ac:dyDescent="0.25"/>
  <cols>
    <col min="1" max="1" width="22" style="1" bestFit="1" customWidth="1"/>
    <col min="2" max="16" width="9.140625" style="1"/>
    <col min="17" max="17" width="16.5703125" style="1" bestFit="1" customWidth="1"/>
    <col min="18" max="16382" width="9.140625" style="1"/>
    <col min="16383" max="16384" width="10.28515625" style="1" bestFit="1" customWidth="1"/>
  </cols>
  <sheetData>
    <row r="1" spans="1:22" x14ac:dyDescent="0.25">
      <c r="B1" s="223" t="s">
        <v>123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V1" s="117" t="s">
        <v>28</v>
      </c>
    </row>
    <row r="2" spans="1:22" x14ac:dyDescent="0.25">
      <c r="A2" s="65"/>
      <c r="B2" s="66" t="s">
        <v>124</v>
      </c>
      <c r="C2" s="66" t="s">
        <v>125</v>
      </c>
      <c r="D2" s="66" t="s">
        <v>126</v>
      </c>
      <c r="E2" s="67" t="s">
        <v>127</v>
      </c>
      <c r="F2" s="67" t="s">
        <v>128</v>
      </c>
      <c r="G2" s="67" t="s">
        <v>129</v>
      </c>
      <c r="H2" s="67" t="s">
        <v>130</v>
      </c>
      <c r="I2" s="67" t="s">
        <v>131</v>
      </c>
      <c r="J2" s="67" t="s">
        <v>132</v>
      </c>
      <c r="K2" s="67" t="s">
        <v>133</v>
      </c>
      <c r="L2" s="67" t="s">
        <v>134</v>
      </c>
      <c r="M2" s="67" t="s">
        <v>135</v>
      </c>
      <c r="N2" s="67" t="s">
        <v>136</v>
      </c>
      <c r="O2" s="67" t="s">
        <v>137</v>
      </c>
      <c r="P2" s="68" t="s">
        <v>138</v>
      </c>
      <c r="Q2" s="1" t="s">
        <v>139</v>
      </c>
      <c r="R2" s="1" t="s">
        <v>140</v>
      </c>
      <c r="S2" s="69" t="s">
        <v>141</v>
      </c>
    </row>
    <row r="3" spans="1:22" x14ac:dyDescent="0.25">
      <c r="A3" s="70" t="s">
        <v>92</v>
      </c>
      <c r="B3" s="1">
        <v>13</v>
      </c>
      <c r="C3" s="1">
        <v>11</v>
      </c>
      <c r="D3" s="1">
        <v>10</v>
      </c>
      <c r="E3" s="1">
        <v>10</v>
      </c>
      <c r="F3" s="1">
        <v>17</v>
      </c>
      <c r="G3" s="1">
        <v>13</v>
      </c>
      <c r="H3" s="1">
        <v>18</v>
      </c>
      <c r="I3" s="1">
        <v>9</v>
      </c>
      <c r="J3" s="1">
        <v>18</v>
      </c>
      <c r="K3" s="1">
        <v>10</v>
      </c>
      <c r="L3" s="1">
        <v>11</v>
      </c>
      <c r="M3" s="1">
        <v>6</v>
      </c>
      <c r="N3" s="1">
        <v>17</v>
      </c>
      <c r="O3" s="1">
        <v>9</v>
      </c>
      <c r="P3" s="71">
        <v>12</v>
      </c>
      <c r="Q3" s="1">
        <f>AVERAGE(B3:P3)</f>
        <v>12.266666666666667</v>
      </c>
      <c r="R3" s="1">
        <f>Q3/$Q$8</f>
        <v>0.16154521510096576</v>
      </c>
      <c r="S3" s="72">
        <f>R3</f>
        <v>0.16154521510096576</v>
      </c>
    </row>
    <row r="4" spans="1:22" x14ac:dyDescent="0.25">
      <c r="A4" s="70" t="s">
        <v>96</v>
      </c>
      <c r="B4" s="1">
        <v>9</v>
      </c>
      <c r="C4" s="1">
        <v>19</v>
      </c>
      <c r="D4" s="1">
        <v>11</v>
      </c>
      <c r="E4" s="1">
        <v>12</v>
      </c>
      <c r="F4" s="1">
        <v>14</v>
      </c>
      <c r="G4" s="1">
        <v>7</v>
      </c>
      <c r="H4" s="1">
        <v>14</v>
      </c>
      <c r="I4" s="1">
        <v>13</v>
      </c>
      <c r="J4" s="1">
        <v>18</v>
      </c>
      <c r="K4" s="1">
        <v>9</v>
      </c>
      <c r="L4" s="1">
        <v>11</v>
      </c>
      <c r="M4" s="1">
        <v>8</v>
      </c>
      <c r="N4" s="1">
        <v>15</v>
      </c>
      <c r="O4" s="1">
        <v>14</v>
      </c>
      <c r="P4" s="71">
        <v>19</v>
      </c>
      <c r="Q4" s="1">
        <f t="shared" ref="Q4:Q8" si="0">AVERAGE(B4:P4)</f>
        <v>12.866666666666667</v>
      </c>
      <c r="R4" s="1">
        <f t="shared" ref="R4:R7" si="1">Q4/$Q$8</f>
        <v>0.16944688323090429</v>
      </c>
      <c r="S4" s="72">
        <f>S3+R4</f>
        <v>0.33099209833187004</v>
      </c>
    </row>
    <row r="5" spans="1:22" x14ac:dyDescent="0.25">
      <c r="A5" s="70" t="s">
        <v>91</v>
      </c>
      <c r="B5" s="1">
        <v>23</v>
      </c>
      <c r="C5" s="1">
        <v>28</v>
      </c>
      <c r="D5" s="1">
        <v>28</v>
      </c>
      <c r="E5" s="1">
        <v>18</v>
      </c>
      <c r="F5" s="1">
        <v>27</v>
      </c>
      <c r="G5" s="1">
        <v>31</v>
      </c>
      <c r="H5" s="1">
        <v>19</v>
      </c>
      <c r="I5" s="1">
        <v>18</v>
      </c>
      <c r="J5" s="1">
        <v>28</v>
      </c>
      <c r="K5" s="1">
        <v>25</v>
      </c>
      <c r="L5" s="1">
        <v>21</v>
      </c>
      <c r="M5" s="1">
        <v>19</v>
      </c>
      <c r="N5" s="1">
        <v>25</v>
      </c>
      <c r="O5" s="1">
        <v>29</v>
      </c>
      <c r="P5" s="71">
        <v>26</v>
      </c>
      <c r="Q5" s="1">
        <f t="shared" si="0"/>
        <v>24.333333333333332</v>
      </c>
      <c r="R5" s="1">
        <f t="shared" si="1"/>
        <v>0.3204565408252853</v>
      </c>
      <c r="S5" s="72">
        <f t="shared" ref="S5:S7" si="2">S4+R5</f>
        <v>0.65144863915715534</v>
      </c>
    </row>
    <row r="6" spans="1:22" x14ac:dyDescent="0.25">
      <c r="A6" s="70" t="s">
        <v>93</v>
      </c>
      <c r="B6" s="1">
        <v>7</v>
      </c>
      <c r="C6" s="1">
        <v>16</v>
      </c>
      <c r="D6" s="1">
        <v>5</v>
      </c>
      <c r="E6" s="1">
        <v>6</v>
      </c>
      <c r="F6" s="1">
        <v>7</v>
      </c>
      <c r="G6" s="1">
        <v>5</v>
      </c>
      <c r="H6" s="1">
        <v>11</v>
      </c>
      <c r="I6" s="1">
        <v>13</v>
      </c>
      <c r="J6" s="1">
        <v>8</v>
      </c>
      <c r="K6" s="1">
        <v>6</v>
      </c>
      <c r="L6" s="1">
        <v>8</v>
      </c>
      <c r="M6" s="1">
        <v>10</v>
      </c>
      <c r="N6" s="1">
        <v>12</v>
      </c>
      <c r="O6" s="1">
        <v>15</v>
      </c>
      <c r="P6" s="71">
        <v>14</v>
      </c>
      <c r="Q6" s="1">
        <f t="shared" si="0"/>
        <v>9.5333333333333332</v>
      </c>
      <c r="R6" s="1">
        <f t="shared" si="1"/>
        <v>0.12554872695346794</v>
      </c>
      <c r="S6" s="72">
        <f t="shared" si="2"/>
        <v>0.77699736611062331</v>
      </c>
    </row>
    <row r="7" spans="1:22" x14ac:dyDescent="0.25">
      <c r="A7" s="70" t="s">
        <v>95</v>
      </c>
      <c r="B7" s="1">
        <v>14</v>
      </c>
      <c r="C7" s="1">
        <v>22</v>
      </c>
      <c r="D7" s="1">
        <v>18</v>
      </c>
      <c r="E7" s="1">
        <v>13</v>
      </c>
      <c r="F7" s="1">
        <v>18</v>
      </c>
      <c r="G7" s="1">
        <v>14</v>
      </c>
      <c r="H7" s="1">
        <v>19</v>
      </c>
      <c r="I7" s="1">
        <v>10</v>
      </c>
      <c r="J7" s="1">
        <v>18</v>
      </c>
      <c r="K7" s="1">
        <v>12</v>
      </c>
      <c r="L7" s="1">
        <v>16</v>
      </c>
      <c r="M7" s="1">
        <v>22</v>
      </c>
      <c r="N7" s="1">
        <v>24</v>
      </c>
      <c r="O7" s="1">
        <v>15</v>
      </c>
      <c r="P7" s="71">
        <v>19</v>
      </c>
      <c r="Q7" s="1">
        <f t="shared" si="0"/>
        <v>16.933333333333334</v>
      </c>
      <c r="R7" s="1">
        <f t="shared" si="1"/>
        <v>0.22300263388937663</v>
      </c>
      <c r="S7" s="73">
        <f t="shared" si="2"/>
        <v>1</v>
      </c>
    </row>
    <row r="8" spans="1:22" x14ac:dyDescent="0.25">
      <c r="A8" s="74" t="s">
        <v>120</v>
      </c>
      <c r="B8" s="75">
        <v>66</v>
      </c>
      <c r="C8" s="75">
        <v>96</v>
      </c>
      <c r="D8" s="75">
        <v>72</v>
      </c>
      <c r="E8" s="75">
        <v>59</v>
      </c>
      <c r="F8" s="75">
        <v>83</v>
      </c>
      <c r="G8" s="75">
        <v>70</v>
      </c>
      <c r="H8" s="75">
        <v>81</v>
      </c>
      <c r="I8" s="75">
        <v>63</v>
      </c>
      <c r="J8" s="75">
        <v>90</v>
      </c>
      <c r="K8" s="75">
        <v>62</v>
      </c>
      <c r="L8" s="75">
        <v>67</v>
      </c>
      <c r="M8" s="75">
        <v>65</v>
      </c>
      <c r="N8" s="75">
        <v>93</v>
      </c>
      <c r="O8" s="75">
        <v>82</v>
      </c>
      <c r="P8" s="76">
        <v>90</v>
      </c>
      <c r="Q8" s="1">
        <f t="shared" si="0"/>
        <v>75.933333333333337</v>
      </c>
    </row>
    <row r="28" spans="17:19" x14ac:dyDescent="0.25">
      <c r="Q28" s="156" t="s">
        <v>276</v>
      </c>
      <c r="R28" s="151" t="s">
        <v>277</v>
      </c>
      <c r="S28" s="152" t="s">
        <v>278</v>
      </c>
    </row>
    <row r="29" spans="17:19" x14ac:dyDescent="0.25">
      <c r="Q29" s="157" t="s">
        <v>279</v>
      </c>
      <c r="R29" s="158">
        <v>0.5</v>
      </c>
      <c r="S29" s="149">
        <v>1</v>
      </c>
    </row>
    <row r="30" spans="17:19" x14ac:dyDescent="0.25">
      <c r="Q30" s="157" t="s">
        <v>280</v>
      </c>
      <c r="R30" s="158">
        <v>0.75</v>
      </c>
      <c r="S30" s="149">
        <v>2.5</v>
      </c>
    </row>
    <row r="31" spans="17:19" x14ac:dyDescent="0.25">
      <c r="Q31" s="157" t="s">
        <v>281</v>
      </c>
      <c r="R31" s="158">
        <v>0.75</v>
      </c>
      <c r="S31" s="149">
        <v>1.5</v>
      </c>
    </row>
  </sheetData>
  <mergeCells count="1">
    <mergeCell ref="B1:P1"/>
  </mergeCells>
  <hyperlinks>
    <hyperlink ref="V1" location="'Table of Contents'!A1" display="'Table of Contents'!A1" xr:uid="{EC60B328-F36A-4D9E-81E9-6CEF25FB740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267F-829B-4B59-A927-CEE47ECF2130}">
  <sheetPr>
    <tabColor theme="5" tint="0.39997558519241921"/>
  </sheetPr>
  <dimension ref="A1:V365"/>
  <sheetViews>
    <sheetView workbookViewId="0">
      <selection activeCell="G1" sqref="G1:L1"/>
    </sheetView>
  </sheetViews>
  <sheetFormatPr defaultRowHeight="15" x14ac:dyDescent="0.25"/>
  <cols>
    <col min="1" max="1" width="11.28515625" customWidth="1"/>
    <col min="2" max="2" width="11.42578125" customWidth="1"/>
    <col min="3" max="3" width="11.85546875" customWidth="1"/>
    <col min="4" max="4" width="13.42578125" customWidth="1"/>
    <col min="5" max="5" width="15.85546875" customWidth="1"/>
    <col min="7" max="7" width="16" bestFit="1" customWidth="1"/>
    <col min="8" max="8" width="9" bestFit="1" customWidth="1"/>
    <col min="9" max="9" width="10" bestFit="1" customWidth="1"/>
    <col min="10" max="10" width="12.5703125" bestFit="1" customWidth="1"/>
    <col min="11" max="11" width="9.42578125" bestFit="1" customWidth="1"/>
    <col min="12" max="12" width="10.28515625" bestFit="1" customWidth="1"/>
    <col min="15" max="15" width="16" bestFit="1" customWidth="1"/>
  </cols>
  <sheetData>
    <row r="1" spans="1:22" x14ac:dyDescent="0.25">
      <c r="A1" s="42" t="s">
        <v>142</v>
      </c>
      <c r="B1" s="42" t="s">
        <v>143</v>
      </c>
      <c r="C1" s="42" t="s">
        <v>144</v>
      </c>
      <c r="D1" s="42" t="s">
        <v>93</v>
      </c>
      <c r="E1" s="42" t="s">
        <v>145</v>
      </c>
      <c r="G1" s="224" t="s">
        <v>146</v>
      </c>
      <c r="H1" s="224"/>
      <c r="I1" s="224"/>
      <c r="J1" s="224"/>
      <c r="K1" s="224"/>
      <c r="L1" s="224"/>
      <c r="V1" s="117" t="s">
        <v>28</v>
      </c>
    </row>
    <row r="2" spans="1:22" x14ac:dyDescent="0.25">
      <c r="A2">
        <v>0.75</v>
      </c>
      <c r="B2">
        <v>2.23</v>
      </c>
      <c r="C2">
        <v>0.56000000000000005</v>
      </c>
      <c r="D2">
        <v>2.4300000000000002</v>
      </c>
      <c r="E2">
        <v>1.59</v>
      </c>
      <c r="G2" s="43" t="s">
        <v>147</v>
      </c>
      <c r="H2" s="44" t="s">
        <v>148</v>
      </c>
      <c r="I2" s="45" t="s">
        <v>149</v>
      </c>
      <c r="J2" s="45" t="s">
        <v>56</v>
      </c>
      <c r="K2" s="46" t="s">
        <v>99</v>
      </c>
      <c r="L2" s="47" t="s">
        <v>150</v>
      </c>
    </row>
    <row r="3" spans="1:22" x14ac:dyDescent="0.25">
      <c r="A3">
        <v>0.98</v>
      </c>
      <c r="B3">
        <v>1.1100000000000001</v>
      </c>
      <c r="C3">
        <v>0.62</v>
      </c>
      <c r="D3">
        <v>2.4900000000000002</v>
      </c>
      <c r="E3">
        <v>1.45</v>
      </c>
      <c r="G3" s="48" t="s">
        <v>151</v>
      </c>
      <c r="H3" s="49">
        <f>MIN(A2:A185)</f>
        <v>0.5</v>
      </c>
      <c r="I3" s="50">
        <f>MAX(A2:A185)</f>
        <v>0.99</v>
      </c>
      <c r="J3" s="51">
        <f>AVERAGE(A2:A185)</f>
        <v>0.75923913043478275</v>
      </c>
      <c r="K3" s="50">
        <f>COUNT(A2:A185)</f>
        <v>184</v>
      </c>
      <c r="L3" s="52">
        <f>K3/$K$8</f>
        <v>0.16168717047451669</v>
      </c>
    </row>
    <row r="4" spans="1:22" x14ac:dyDescent="0.25">
      <c r="A4">
        <v>0.52</v>
      </c>
      <c r="B4">
        <v>0.81</v>
      </c>
      <c r="C4">
        <v>0.78</v>
      </c>
      <c r="D4">
        <v>2.35</v>
      </c>
      <c r="E4">
        <v>1.1299999999999999</v>
      </c>
      <c r="G4" s="53" t="s">
        <v>152</v>
      </c>
      <c r="H4" s="49">
        <f>MIN(B2:B194)</f>
        <v>0.77</v>
      </c>
      <c r="I4" s="50">
        <f>MAX(B2:B194)</f>
        <v>2.44</v>
      </c>
      <c r="J4" s="51">
        <f>AVERAGE(B2:B194)</f>
        <v>1.5782901554404143</v>
      </c>
      <c r="K4" s="50">
        <f>COUNT(B2:B194)</f>
        <v>193</v>
      </c>
      <c r="L4" s="52">
        <f t="shared" ref="L4:L7" si="0">K4/$K$8</f>
        <v>0.16959578207381371</v>
      </c>
    </row>
    <row r="5" spans="1:22" x14ac:dyDescent="0.25">
      <c r="A5">
        <v>0.65</v>
      </c>
      <c r="B5">
        <v>2.4300000000000002</v>
      </c>
      <c r="C5">
        <v>0.72</v>
      </c>
      <c r="D5">
        <v>1.41</v>
      </c>
      <c r="E5">
        <v>1.93</v>
      </c>
      <c r="G5" s="53" t="s">
        <v>153</v>
      </c>
      <c r="H5" s="49">
        <f>MIN(C2:C365)</f>
        <v>0.5</v>
      </c>
      <c r="I5" s="50">
        <f>MAX(C2:C365)</f>
        <v>1</v>
      </c>
      <c r="J5" s="51">
        <f>AVERAGE(C2:C365)</f>
        <v>0.74722527472527489</v>
      </c>
      <c r="K5" s="50">
        <f>COUNT(C2:C365)</f>
        <v>364</v>
      </c>
      <c r="L5" s="52">
        <f t="shared" si="0"/>
        <v>0.31985940246045697</v>
      </c>
    </row>
    <row r="6" spans="1:22" x14ac:dyDescent="0.25">
      <c r="A6">
        <v>0.84</v>
      </c>
      <c r="B6">
        <v>2.2200000000000002</v>
      </c>
      <c r="C6">
        <v>0.87</v>
      </c>
      <c r="D6">
        <v>1.3</v>
      </c>
      <c r="E6">
        <v>0.87</v>
      </c>
      <c r="G6" s="54" t="s">
        <v>154</v>
      </c>
      <c r="H6" s="55">
        <f>MIN(D2:D144)</f>
        <v>0.75</v>
      </c>
      <c r="I6" s="56">
        <f>MAX(D2:D144)</f>
        <v>2.4900000000000002</v>
      </c>
      <c r="J6" s="57">
        <f>AVERAGE(D2:D144)</f>
        <v>1.613706293706294</v>
      </c>
      <c r="K6" s="56">
        <f>COUNT(D2:D144)</f>
        <v>143</v>
      </c>
      <c r="L6" s="58">
        <f t="shared" si="0"/>
        <v>0.12565905096660809</v>
      </c>
    </row>
    <row r="7" spans="1:22" x14ac:dyDescent="0.25">
      <c r="A7">
        <v>0.98</v>
      </c>
      <c r="B7">
        <v>1.46</v>
      </c>
      <c r="C7">
        <v>0.62</v>
      </c>
      <c r="D7">
        <v>1.93</v>
      </c>
      <c r="E7">
        <v>1.17</v>
      </c>
      <c r="G7" s="59" t="s">
        <v>155</v>
      </c>
      <c r="H7" s="60">
        <f>MIN(E2:E255)</f>
        <v>0.75</v>
      </c>
      <c r="I7" s="61">
        <f>MAX(E2:E255)</f>
        <v>2.5</v>
      </c>
      <c r="J7" s="62">
        <f>AVERAGE(E2:E255)</f>
        <v>1.6464173228346446</v>
      </c>
      <c r="K7" s="61">
        <f>COUNT(E2:E255)</f>
        <v>254</v>
      </c>
      <c r="L7" s="63">
        <f t="shared" si="0"/>
        <v>0.22319859402460457</v>
      </c>
    </row>
    <row r="8" spans="1:22" x14ac:dyDescent="0.25">
      <c r="A8">
        <v>0.77</v>
      </c>
      <c r="B8">
        <v>1.21</v>
      </c>
      <c r="C8">
        <v>0.55000000000000004</v>
      </c>
      <c r="D8">
        <v>1.38</v>
      </c>
      <c r="E8">
        <v>1.21</v>
      </c>
      <c r="K8" s="64">
        <f>SUM(K3:K7)</f>
        <v>1138</v>
      </c>
    </row>
    <row r="9" spans="1:22" x14ac:dyDescent="0.25">
      <c r="A9">
        <v>0.75</v>
      </c>
      <c r="B9">
        <v>2.08</v>
      </c>
      <c r="C9">
        <v>0.53</v>
      </c>
      <c r="D9">
        <v>0.75</v>
      </c>
      <c r="E9">
        <v>1.04</v>
      </c>
    </row>
    <row r="10" spans="1:22" x14ac:dyDescent="0.25">
      <c r="A10">
        <v>0.92</v>
      </c>
      <c r="B10">
        <v>1.77</v>
      </c>
      <c r="C10">
        <v>0.61</v>
      </c>
      <c r="D10">
        <v>1.71</v>
      </c>
      <c r="E10">
        <v>0.83</v>
      </c>
    </row>
    <row r="11" spans="1:22" x14ac:dyDescent="0.25">
      <c r="A11">
        <v>0.95</v>
      </c>
      <c r="B11">
        <v>1.05</v>
      </c>
      <c r="C11">
        <v>0.83</v>
      </c>
      <c r="D11">
        <v>0.94</v>
      </c>
      <c r="E11">
        <v>2.36</v>
      </c>
    </row>
    <row r="12" spans="1:22" x14ac:dyDescent="0.25">
      <c r="A12">
        <v>0.98</v>
      </c>
      <c r="B12">
        <v>1.72</v>
      </c>
      <c r="C12">
        <v>0.71</v>
      </c>
      <c r="D12">
        <v>1.79</v>
      </c>
      <c r="E12">
        <v>0.85</v>
      </c>
    </row>
    <row r="13" spans="1:22" x14ac:dyDescent="0.25">
      <c r="A13">
        <v>0.8</v>
      </c>
      <c r="B13">
        <v>1.53</v>
      </c>
      <c r="C13">
        <v>0.75</v>
      </c>
      <c r="D13">
        <v>2.11</v>
      </c>
      <c r="E13">
        <v>1.76</v>
      </c>
    </row>
    <row r="14" spans="1:22" x14ac:dyDescent="0.25">
      <c r="A14">
        <v>0.84</v>
      </c>
      <c r="B14">
        <v>2.38</v>
      </c>
      <c r="C14">
        <v>0.97</v>
      </c>
      <c r="D14">
        <v>2.19</v>
      </c>
      <c r="E14">
        <v>2.44</v>
      </c>
    </row>
    <row r="15" spans="1:22" x14ac:dyDescent="0.25">
      <c r="A15">
        <v>0.85</v>
      </c>
      <c r="B15">
        <v>1</v>
      </c>
      <c r="C15">
        <v>0.96</v>
      </c>
      <c r="D15">
        <v>2.27</v>
      </c>
      <c r="E15">
        <v>2.04</v>
      </c>
    </row>
    <row r="16" spans="1:22" x14ac:dyDescent="0.25">
      <c r="A16">
        <v>0.92</v>
      </c>
      <c r="B16">
        <v>0.89</v>
      </c>
      <c r="C16">
        <v>0.65</v>
      </c>
      <c r="D16">
        <v>1.2</v>
      </c>
      <c r="E16">
        <v>2.16</v>
      </c>
    </row>
    <row r="17" spans="1:16" x14ac:dyDescent="0.25">
      <c r="A17">
        <v>0.59</v>
      </c>
      <c r="B17">
        <v>1.42</v>
      </c>
      <c r="C17">
        <v>0.94</v>
      </c>
      <c r="D17">
        <v>1.93</v>
      </c>
      <c r="E17">
        <v>2.14</v>
      </c>
    </row>
    <row r="18" spans="1:16" x14ac:dyDescent="0.25">
      <c r="A18">
        <v>0.9</v>
      </c>
      <c r="B18">
        <v>2.3199999999999998</v>
      </c>
      <c r="C18">
        <v>0.65</v>
      </c>
      <c r="D18">
        <v>1.62</v>
      </c>
      <c r="E18">
        <v>2.4700000000000002</v>
      </c>
      <c r="O18" s="214" t="s">
        <v>275</v>
      </c>
      <c r="P18" s="215"/>
    </row>
    <row r="19" spans="1:16" x14ac:dyDescent="0.25">
      <c r="A19">
        <v>0.95</v>
      </c>
      <c r="B19">
        <v>1.72</v>
      </c>
      <c r="C19">
        <v>0.9</v>
      </c>
      <c r="D19">
        <v>2.1800000000000002</v>
      </c>
      <c r="E19">
        <v>1.61</v>
      </c>
      <c r="O19" s="153" t="s">
        <v>147</v>
      </c>
      <c r="P19" s="154" t="s">
        <v>141</v>
      </c>
    </row>
    <row r="20" spans="1:16" x14ac:dyDescent="0.25">
      <c r="A20">
        <v>0.92</v>
      </c>
      <c r="B20">
        <v>0.98</v>
      </c>
      <c r="C20">
        <v>0.73</v>
      </c>
      <c r="D20">
        <v>1.82</v>
      </c>
      <c r="E20">
        <v>1.78</v>
      </c>
      <c r="O20" s="150" t="s">
        <v>151</v>
      </c>
      <c r="P20" s="155">
        <f>L3</f>
        <v>0.16168717047451669</v>
      </c>
    </row>
    <row r="21" spans="1:16" x14ac:dyDescent="0.25">
      <c r="A21">
        <v>0.56999999999999995</v>
      </c>
      <c r="B21">
        <v>1.41</v>
      </c>
      <c r="C21">
        <v>0.95</v>
      </c>
      <c r="D21">
        <v>1.06</v>
      </c>
      <c r="E21">
        <v>1.85</v>
      </c>
      <c r="O21" s="150" t="s">
        <v>152</v>
      </c>
      <c r="P21" s="155">
        <f>P20+L4</f>
        <v>0.3312829525483304</v>
      </c>
    </row>
    <row r="22" spans="1:16" x14ac:dyDescent="0.25">
      <c r="A22">
        <v>0.64</v>
      </c>
      <c r="B22">
        <v>1.63</v>
      </c>
      <c r="C22">
        <v>0.77</v>
      </c>
      <c r="D22">
        <v>0.84</v>
      </c>
      <c r="E22">
        <v>2.0499999999999998</v>
      </c>
      <c r="O22" s="150" t="s">
        <v>153</v>
      </c>
      <c r="P22" s="155">
        <f t="shared" ref="P22:P24" si="1">P21+L5</f>
        <v>0.65114235500878737</v>
      </c>
    </row>
    <row r="23" spans="1:16" x14ac:dyDescent="0.25">
      <c r="A23">
        <v>0.56000000000000005</v>
      </c>
      <c r="B23">
        <v>1.43</v>
      </c>
      <c r="C23">
        <v>0.56999999999999995</v>
      </c>
      <c r="D23">
        <v>1.48</v>
      </c>
      <c r="E23">
        <v>2.39</v>
      </c>
      <c r="O23" s="150" t="s">
        <v>154</v>
      </c>
      <c r="P23" s="155">
        <f t="shared" si="1"/>
        <v>0.77680140597539549</v>
      </c>
    </row>
    <row r="24" spans="1:16" x14ac:dyDescent="0.25">
      <c r="A24">
        <v>0.67</v>
      </c>
      <c r="B24">
        <v>1.37</v>
      </c>
      <c r="C24">
        <v>0.7</v>
      </c>
      <c r="D24">
        <v>1.87</v>
      </c>
      <c r="E24">
        <v>2.19</v>
      </c>
      <c r="O24" s="150" t="s">
        <v>155</v>
      </c>
      <c r="P24" s="155">
        <f t="shared" si="1"/>
        <v>1</v>
      </c>
    </row>
    <row r="25" spans="1:16" x14ac:dyDescent="0.25">
      <c r="A25">
        <v>0.77</v>
      </c>
      <c r="B25">
        <v>0.79</v>
      </c>
      <c r="C25">
        <v>0.97</v>
      </c>
      <c r="D25">
        <v>1.03</v>
      </c>
      <c r="E25">
        <v>0.82</v>
      </c>
    </row>
    <row r="26" spans="1:16" x14ac:dyDescent="0.25">
      <c r="A26">
        <v>0.92</v>
      </c>
      <c r="B26">
        <v>1.06</v>
      </c>
      <c r="C26">
        <v>0.56000000000000005</v>
      </c>
      <c r="D26">
        <v>0.81</v>
      </c>
      <c r="E26">
        <v>1.36</v>
      </c>
    </row>
    <row r="27" spans="1:16" x14ac:dyDescent="0.25">
      <c r="A27">
        <v>0.65</v>
      </c>
      <c r="B27">
        <v>0.89</v>
      </c>
      <c r="C27">
        <v>0.94</v>
      </c>
      <c r="D27">
        <v>1.35</v>
      </c>
      <c r="E27">
        <v>1.05</v>
      </c>
    </row>
    <row r="28" spans="1:16" x14ac:dyDescent="0.25">
      <c r="A28">
        <v>0.51</v>
      </c>
      <c r="B28">
        <v>1.58</v>
      </c>
      <c r="C28">
        <v>0.72</v>
      </c>
      <c r="D28">
        <v>2.2999999999999998</v>
      </c>
      <c r="E28">
        <v>1.61</v>
      </c>
    </row>
    <row r="29" spans="1:16" x14ac:dyDescent="0.25">
      <c r="A29">
        <v>0.64</v>
      </c>
      <c r="B29">
        <v>2.16</v>
      </c>
      <c r="C29">
        <v>0.92</v>
      </c>
      <c r="D29">
        <v>1.75</v>
      </c>
      <c r="E29">
        <v>2.1800000000000002</v>
      </c>
    </row>
    <row r="30" spans="1:16" x14ac:dyDescent="0.25">
      <c r="A30">
        <v>0.67</v>
      </c>
      <c r="B30">
        <v>2.41</v>
      </c>
      <c r="C30">
        <v>0.92</v>
      </c>
      <c r="D30">
        <v>2.44</v>
      </c>
      <c r="E30">
        <v>1.96</v>
      </c>
    </row>
    <row r="31" spans="1:16" x14ac:dyDescent="0.25">
      <c r="A31">
        <v>0.67</v>
      </c>
      <c r="B31">
        <v>1.98</v>
      </c>
      <c r="C31">
        <v>0.64</v>
      </c>
      <c r="D31">
        <v>2.1800000000000002</v>
      </c>
      <c r="E31">
        <v>0.94</v>
      </c>
    </row>
    <row r="32" spans="1:16" x14ac:dyDescent="0.25">
      <c r="A32">
        <v>0.71</v>
      </c>
      <c r="B32">
        <v>1.82</v>
      </c>
      <c r="C32">
        <v>0.79</v>
      </c>
      <c r="D32">
        <v>2.36</v>
      </c>
      <c r="E32">
        <v>2.29</v>
      </c>
    </row>
    <row r="33" spans="1:5" x14ac:dyDescent="0.25">
      <c r="A33">
        <v>0.67</v>
      </c>
      <c r="B33">
        <v>1.94</v>
      </c>
      <c r="C33">
        <v>0.52</v>
      </c>
      <c r="D33">
        <v>1.47</v>
      </c>
      <c r="E33">
        <v>0.77</v>
      </c>
    </row>
    <row r="34" spans="1:5" x14ac:dyDescent="0.25">
      <c r="A34">
        <v>0.59</v>
      </c>
      <c r="B34">
        <v>1.47</v>
      </c>
      <c r="C34">
        <v>0.63</v>
      </c>
      <c r="D34">
        <v>1.29</v>
      </c>
      <c r="E34">
        <v>1.24</v>
      </c>
    </row>
    <row r="35" spans="1:5" x14ac:dyDescent="0.25">
      <c r="A35">
        <v>0.81</v>
      </c>
      <c r="B35">
        <v>1.38</v>
      </c>
      <c r="C35">
        <v>0.72</v>
      </c>
      <c r="D35">
        <v>1.57</v>
      </c>
      <c r="E35">
        <v>1.65</v>
      </c>
    </row>
    <row r="36" spans="1:5" x14ac:dyDescent="0.25">
      <c r="A36">
        <v>0.99</v>
      </c>
      <c r="B36">
        <v>1.64</v>
      </c>
      <c r="C36">
        <v>0.63</v>
      </c>
      <c r="D36">
        <v>2.12</v>
      </c>
      <c r="E36">
        <v>1.22</v>
      </c>
    </row>
    <row r="37" spans="1:5" x14ac:dyDescent="0.25">
      <c r="A37">
        <v>0.78</v>
      </c>
      <c r="B37">
        <v>2.09</v>
      </c>
      <c r="C37">
        <v>0.6</v>
      </c>
      <c r="D37">
        <v>1.77</v>
      </c>
      <c r="E37">
        <v>1.67</v>
      </c>
    </row>
    <row r="38" spans="1:5" x14ac:dyDescent="0.25">
      <c r="A38">
        <v>0.94</v>
      </c>
      <c r="B38">
        <v>2.37</v>
      </c>
      <c r="C38">
        <v>0.66</v>
      </c>
      <c r="D38">
        <v>1.76</v>
      </c>
      <c r="E38">
        <v>0.84</v>
      </c>
    </row>
    <row r="39" spans="1:5" x14ac:dyDescent="0.25">
      <c r="A39">
        <v>0.8</v>
      </c>
      <c r="B39">
        <v>0.79</v>
      </c>
      <c r="C39">
        <v>0.67</v>
      </c>
      <c r="D39">
        <v>1.63</v>
      </c>
      <c r="E39">
        <v>1.1399999999999999</v>
      </c>
    </row>
    <row r="40" spans="1:5" x14ac:dyDescent="0.25">
      <c r="A40">
        <v>0.57999999999999996</v>
      </c>
      <c r="B40">
        <v>2.08</v>
      </c>
      <c r="C40">
        <v>0.67</v>
      </c>
      <c r="D40">
        <v>2.37</v>
      </c>
      <c r="E40">
        <v>1.76</v>
      </c>
    </row>
    <row r="41" spans="1:5" x14ac:dyDescent="0.25">
      <c r="A41">
        <v>0.72</v>
      </c>
      <c r="B41">
        <v>1.46</v>
      </c>
      <c r="C41">
        <v>0.53</v>
      </c>
      <c r="D41">
        <v>2.31</v>
      </c>
      <c r="E41">
        <v>1.1000000000000001</v>
      </c>
    </row>
    <row r="42" spans="1:5" x14ac:dyDescent="0.25">
      <c r="A42">
        <v>0.64</v>
      </c>
      <c r="B42">
        <v>1.08</v>
      </c>
      <c r="C42">
        <v>0.86</v>
      </c>
      <c r="D42">
        <v>1.51</v>
      </c>
      <c r="E42">
        <v>1.7</v>
      </c>
    </row>
    <row r="43" spans="1:5" x14ac:dyDescent="0.25">
      <c r="A43">
        <v>0.94</v>
      </c>
      <c r="B43">
        <v>2.41</v>
      </c>
      <c r="C43">
        <v>0.79</v>
      </c>
      <c r="D43">
        <v>2.4300000000000002</v>
      </c>
      <c r="E43">
        <v>2.34</v>
      </c>
    </row>
    <row r="44" spans="1:5" x14ac:dyDescent="0.25">
      <c r="A44">
        <v>0.88</v>
      </c>
      <c r="B44">
        <v>1.36</v>
      </c>
      <c r="C44">
        <v>0.92</v>
      </c>
      <c r="D44">
        <v>2.0299999999999998</v>
      </c>
      <c r="E44">
        <v>0.85</v>
      </c>
    </row>
    <row r="45" spans="1:5" x14ac:dyDescent="0.25">
      <c r="A45">
        <v>0.87</v>
      </c>
      <c r="B45">
        <v>1.41</v>
      </c>
      <c r="C45">
        <v>0.99</v>
      </c>
      <c r="D45">
        <v>1.62</v>
      </c>
      <c r="E45">
        <v>1.77</v>
      </c>
    </row>
    <row r="46" spans="1:5" x14ac:dyDescent="0.25">
      <c r="A46">
        <v>0.8</v>
      </c>
      <c r="B46">
        <v>1.83</v>
      </c>
      <c r="C46">
        <v>0.56000000000000005</v>
      </c>
      <c r="D46">
        <v>1.05</v>
      </c>
      <c r="E46">
        <v>0.8</v>
      </c>
    </row>
    <row r="47" spans="1:5" x14ac:dyDescent="0.25">
      <c r="A47">
        <v>0.59</v>
      </c>
      <c r="B47">
        <v>2.35</v>
      </c>
      <c r="C47">
        <v>0.93</v>
      </c>
      <c r="D47">
        <v>1.46</v>
      </c>
      <c r="E47">
        <v>1.1100000000000001</v>
      </c>
    </row>
    <row r="48" spans="1:5" x14ac:dyDescent="0.25">
      <c r="A48">
        <v>0.97</v>
      </c>
      <c r="B48">
        <v>1.35</v>
      </c>
      <c r="C48">
        <v>0.86</v>
      </c>
      <c r="D48">
        <v>2.16</v>
      </c>
      <c r="E48">
        <v>0.89</v>
      </c>
    </row>
    <row r="49" spans="1:5" x14ac:dyDescent="0.25">
      <c r="A49">
        <v>0.93</v>
      </c>
      <c r="B49">
        <v>1.28</v>
      </c>
      <c r="C49">
        <v>0.61</v>
      </c>
      <c r="D49">
        <v>2.3199999999999998</v>
      </c>
      <c r="E49">
        <v>0.77</v>
      </c>
    </row>
    <row r="50" spans="1:5" x14ac:dyDescent="0.25">
      <c r="A50">
        <v>0.62</v>
      </c>
      <c r="B50">
        <v>1.33</v>
      </c>
      <c r="C50">
        <v>0.61</v>
      </c>
      <c r="D50">
        <v>2.2599999999999998</v>
      </c>
      <c r="E50">
        <v>1.38</v>
      </c>
    </row>
    <row r="51" spans="1:5" x14ac:dyDescent="0.25">
      <c r="A51">
        <v>0.97</v>
      </c>
      <c r="B51">
        <v>2.2799999999999998</v>
      </c>
      <c r="C51">
        <v>0.76</v>
      </c>
      <c r="D51">
        <v>1.68</v>
      </c>
      <c r="E51">
        <v>1.75</v>
      </c>
    </row>
    <row r="52" spans="1:5" x14ac:dyDescent="0.25">
      <c r="A52">
        <v>0.89</v>
      </c>
      <c r="B52">
        <v>0.85</v>
      </c>
      <c r="C52">
        <v>0.74</v>
      </c>
      <c r="D52">
        <v>2.0299999999999998</v>
      </c>
      <c r="E52">
        <v>2.2000000000000002</v>
      </c>
    </row>
    <row r="53" spans="1:5" x14ac:dyDescent="0.25">
      <c r="A53">
        <v>0.63</v>
      </c>
      <c r="B53">
        <v>2.0699999999999998</v>
      </c>
      <c r="C53">
        <v>0.91</v>
      </c>
      <c r="D53">
        <v>0.91</v>
      </c>
      <c r="E53">
        <v>1.85</v>
      </c>
    </row>
    <row r="54" spans="1:5" x14ac:dyDescent="0.25">
      <c r="A54">
        <v>0.7</v>
      </c>
      <c r="B54">
        <v>2.17</v>
      </c>
      <c r="C54">
        <v>0.79</v>
      </c>
      <c r="D54">
        <v>1.07</v>
      </c>
      <c r="E54">
        <v>1.1200000000000001</v>
      </c>
    </row>
    <row r="55" spans="1:5" x14ac:dyDescent="0.25">
      <c r="A55">
        <v>0.8</v>
      </c>
      <c r="B55">
        <v>1.45</v>
      </c>
      <c r="C55">
        <v>0.97</v>
      </c>
      <c r="D55">
        <v>2.2400000000000002</v>
      </c>
      <c r="E55">
        <v>1.73</v>
      </c>
    </row>
    <row r="56" spans="1:5" x14ac:dyDescent="0.25">
      <c r="A56">
        <v>0.82</v>
      </c>
      <c r="B56">
        <v>1.2</v>
      </c>
      <c r="C56">
        <v>1</v>
      </c>
      <c r="D56">
        <v>1.55</v>
      </c>
      <c r="E56">
        <v>1.84</v>
      </c>
    </row>
    <row r="57" spans="1:5" x14ac:dyDescent="0.25">
      <c r="A57">
        <v>0.8</v>
      </c>
      <c r="B57">
        <v>1.48</v>
      </c>
      <c r="C57">
        <v>0.93</v>
      </c>
      <c r="D57">
        <v>1.22</v>
      </c>
      <c r="E57">
        <v>1.59</v>
      </c>
    </row>
    <row r="58" spans="1:5" x14ac:dyDescent="0.25">
      <c r="A58">
        <v>0.88</v>
      </c>
      <c r="B58">
        <v>2.36</v>
      </c>
      <c r="C58">
        <v>0.81</v>
      </c>
      <c r="D58">
        <v>1.45</v>
      </c>
      <c r="E58">
        <v>1.58</v>
      </c>
    </row>
    <row r="59" spans="1:5" x14ac:dyDescent="0.25">
      <c r="A59">
        <v>0.96</v>
      </c>
      <c r="B59">
        <v>1.25</v>
      </c>
      <c r="C59">
        <v>0.88</v>
      </c>
      <c r="D59">
        <v>0.9</v>
      </c>
      <c r="E59">
        <v>2.16</v>
      </c>
    </row>
    <row r="60" spans="1:5" x14ac:dyDescent="0.25">
      <c r="A60">
        <v>0.88</v>
      </c>
      <c r="B60">
        <v>0.82</v>
      </c>
      <c r="C60">
        <v>0.62</v>
      </c>
      <c r="D60">
        <v>1.87</v>
      </c>
      <c r="E60">
        <v>0.91</v>
      </c>
    </row>
    <row r="61" spans="1:5" x14ac:dyDescent="0.25">
      <c r="A61">
        <v>0.6</v>
      </c>
      <c r="B61">
        <v>1.61</v>
      </c>
      <c r="C61">
        <v>0.76</v>
      </c>
      <c r="D61">
        <v>1.9</v>
      </c>
      <c r="E61">
        <v>0.87</v>
      </c>
    </row>
    <row r="62" spans="1:5" x14ac:dyDescent="0.25">
      <c r="A62">
        <v>0.82</v>
      </c>
      <c r="B62">
        <v>1.73</v>
      </c>
      <c r="C62">
        <v>0.98</v>
      </c>
      <c r="D62">
        <v>1.27</v>
      </c>
      <c r="E62">
        <v>1.27</v>
      </c>
    </row>
    <row r="63" spans="1:5" x14ac:dyDescent="0.25">
      <c r="A63">
        <v>0.62</v>
      </c>
      <c r="B63">
        <v>1.78</v>
      </c>
      <c r="C63">
        <v>0.92</v>
      </c>
      <c r="D63">
        <v>1.92</v>
      </c>
      <c r="E63">
        <v>1.1299999999999999</v>
      </c>
    </row>
    <row r="64" spans="1:5" x14ac:dyDescent="0.25">
      <c r="A64">
        <v>0.88</v>
      </c>
      <c r="B64">
        <v>0.82</v>
      </c>
      <c r="C64">
        <v>0.98</v>
      </c>
      <c r="D64">
        <v>2.0499999999999998</v>
      </c>
      <c r="E64">
        <v>1.07</v>
      </c>
    </row>
    <row r="65" spans="1:5" x14ac:dyDescent="0.25">
      <c r="A65">
        <v>0.54</v>
      </c>
      <c r="B65">
        <v>2</v>
      </c>
      <c r="C65">
        <v>0.53</v>
      </c>
      <c r="D65">
        <v>0.8</v>
      </c>
      <c r="E65">
        <v>1</v>
      </c>
    </row>
    <row r="66" spans="1:5" x14ac:dyDescent="0.25">
      <c r="A66">
        <v>0.76</v>
      </c>
      <c r="B66">
        <v>2.4300000000000002</v>
      </c>
      <c r="C66">
        <v>0.78</v>
      </c>
      <c r="D66">
        <v>2.4</v>
      </c>
      <c r="E66">
        <v>1.51</v>
      </c>
    </row>
    <row r="67" spans="1:5" x14ac:dyDescent="0.25">
      <c r="A67">
        <v>0.66</v>
      </c>
      <c r="B67">
        <v>1.52</v>
      </c>
      <c r="C67">
        <v>0.92</v>
      </c>
      <c r="D67">
        <v>1.6</v>
      </c>
      <c r="E67">
        <v>2.17</v>
      </c>
    </row>
    <row r="68" spans="1:5" x14ac:dyDescent="0.25">
      <c r="A68">
        <v>0.52</v>
      </c>
      <c r="B68">
        <v>2.14</v>
      </c>
      <c r="C68">
        <v>0.61</v>
      </c>
      <c r="D68">
        <v>1.34</v>
      </c>
      <c r="E68">
        <v>0.75</v>
      </c>
    </row>
    <row r="69" spans="1:5" x14ac:dyDescent="0.25">
      <c r="A69">
        <v>0.86</v>
      </c>
      <c r="B69">
        <v>2.38</v>
      </c>
      <c r="C69">
        <v>0.67</v>
      </c>
      <c r="D69">
        <v>1.52</v>
      </c>
      <c r="E69">
        <v>1.5</v>
      </c>
    </row>
    <row r="70" spans="1:5" x14ac:dyDescent="0.25">
      <c r="A70">
        <v>0.93</v>
      </c>
      <c r="B70">
        <v>1.1000000000000001</v>
      </c>
      <c r="C70">
        <v>0.85</v>
      </c>
      <c r="D70">
        <v>1.34</v>
      </c>
      <c r="E70">
        <v>2.41</v>
      </c>
    </row>
    <row r="71" spans="1:5" x14ac:dyDescent="0.25">
      <c r="A71">
        <v>0.61</v>
      </c>
      <c r="B71">
        <v>0.97</v>
      </c>
      <c r="C71">
        <v>0.75</v>
      </c>
      <c r="D71">
        <v>0.78</v>
      </c>
      <c r="E71">
        <v>2.25</v>
      </c>
    </row>
    <row r="72" spans="1:5" x14ac:dyDescent="0.25">
      <c r="A72">
        <v>0.53</v>
      </c>
      <c r="B72">
        <v>0.86</v>
      </c>
      <c r="C72">
        <v>0.62</v>
      </c>
      <c r="D72">
        <v>2.0499999999999998</v>
      </c>
      <c r="E72">
        <v>1.41</v>
      </c>
    </row>
    <row r="73" spans="1:5" x14ac:dyDescent="0.25">
      <c r="A73">
        <v>0.65</v>
      </c>
      <c r="B73">
        <v>1.01</v>
      </c>
      <c r="C73">
        <v>0.86</v>
      </c>
      <c r="D73">
        <v>1.18</v>
      </c>
      <c r="E73">
        <v>0.76</v>
      </c>
    </row>
    <row r="74" spans="1:5" x14ac:dyDescent="0.25">
      <c r="A74">
        <v>0.76</v>
      </c>
      <c r="B74">
        <v>2.13</v>
      </c>
      <c r="C74">
        <v>0.56000000000000005</v>
      </c>
      <c r="D74">
        <v>1.43</v>
      </c>
      <c r="E74">
        <v>1.79</v>
      </c>
    </row>
    <row r="75" spans="1:5" x14ac:dyDescent="0.25">
      <c r="A75">
        <v>0.69</v>
      </c>
      <c r="B75">
        <v>0.84</v>
      </c>
      <c r="C75">
        <v>0.91</v>
      </c>
      <c r="D75">
        <v>2.1</v>
      </c>
      <c r="E75">
        <v>2.04</v>
      </c>
    </row>
    <row r="76" spans="1:5" x14ac:dyDescent="0.25">
      <c r="A76">
        <v>0.84</v>
      </c>
      <c r="B76">
        <v>1.17</v>
      </c>
      <c r="C76">
        <v>0.74</v>
      </c>
      <c r="D76">
        <v>0.75</v>
      </c>
      <c r="E76">
        <v>2.14</v>
      </c>
    </row>
    <row r="77" spans="1:5" x14ac:dyDescent="0.25">
      <c r="A77">
        <v>0.61</v>
      </c>
      <c r="B77">
        <v>1.56</v>
      </c>
      <c r="C77">
        <v>0.63</v>
      </c>
      <c r="D77">
        <v>1.28</v>
      </c>
      <c r="E77">
        <v>1.62</v>
      </c>
    </row>
    <row r="78" spans="1:5" x14ac:dyDescent="0.25">
      <c r="A78">
        <v>0.99</v>
      </c>
      <c r="B78">
        <v>1.21</v>
      </c>
      <c r="C78">
        <v>0.52</v>
      </c>
      <c r="D78">
        <v>1.32</v>
      </c>
      <c r="E78">
        <v>2.3199999999999998</v>
      </c>
    </row>
    <row r="79" spans="1:5" x14ac:dyDescent="0.25">
      <c r="A79">
        <v>0.97</v>
      </c>
      <c r="B79">
        <v>2.29</v>
      </c>
      <c r="C79">
        <v>0.77</v>
      </c>
      <c r="D79">
        <v>0.89</v>
      </c>
      <c r="E79">
        <v>2.2000000000000002</v>
      </c>
    </row>
    <row r="80" spans="1:5" x14ac:dyDescent="0.25">
      <c r="A80">
        <v>0.56000000000000005</v>
      </c>
      <c r="B80">
        <v>0.92</v>
      </c>
      <c r="C80">
        <v>0.56999999999999995</v>
      </c>
      <c r="D80">
        <v>1.36</v>
      </c>
      <c r="E80">
        <v>1</v>
      </c>
    </row>
    <row r="81" spans="1:5" x14ac:dyDescent="0.25">
      <c r="A81">
        <v>0.64</v>
      </c>
      <c r="B81">
        <v>1.78</v>
      </c>
      <c r="C81">
        <v>0.89</v>
      </c>
      <c r="D81">
        <v>1.63</v>
      </c>
      <c r="E81">
        <v>2.48</v>
      </c>
    </row>
    <row r="82" spans="1:5" x14ac:dyDescent="0.25">
      <c r="A82">
        <v>0.7</v>
      </c>
      <c r="B82">
        <v>1.08</v>
      </c>
      <c r="C82">
        <v>0.69</v>
      </c>
      <c r="D82">
        <v>2.3199999999999998</v>
      </c>
      <c r="E82">
        <v>2.0699999999999998</v>
      </c>
    </row>
    <row r="83" spans="1:5" x14ac:dyDescent="0.25">
      <c r="A83">
        <v>0.88</v>
      </c>
      <c r="B83">
        <v>2.27</v>
      </c>
      <c r="C83">
        <v>0.79</v>
      </c>
      <c r="D83">
        <v>1.28</v>
      </c>
      <c r="E83">
        <v>2.48</v>
      </c>
    </row>
    <row r="84" spans="1:5" x14ac:dyDescent="0.25">
      <c r="A84">
        <v>0.93</v>
      </c>
      <c r="B84">
        <v>1.99</v>
      </c>
      <c r="C84">
        <v>0.94</v>
      </c>
      <c r="D84">
        <v>2.2400000000000002</v>
      </c>
      <c r="E84">
        <v>1.45</v>
      </c>
    </row>
    <row r="85" spans="1:5" x14ac:dyDescent="0.25">
      <c r="A85">
        <v>0.79</v>
      </c>
      <c r="B85">
        <v>2.29</v>
      </c>
      <c r="C85">
        <v>0.72</v>
      </c>
      <c r="D85">
        <v>1.78</v>
      </c>
      <c r="E85">
        <v>2.4300000000000002</v>
      </c>
    </row>
    <row r="86" spans="1:5" x14ac:dyDescent="0.25">
      <c r="A86">
        <v>0.66</v>
      </c>
      <c r="B86">
        <v>2.35</v>
      </c>
      <c r="C86">
        <v>0.91</v>
      </c>
      <c r="D86">
        <v>2.46</v>
      </c>
      <c r="E86">
        <v>0.94</v>
      </c>
    </row>
    <row r="87" spans="1:5" x14ac:dyDescent="0.25">
      <c r="A87">
        <v>0.73</v>
      </c>
      <c r="B87">
        <v>0.77</v>
      </c>
      <c r="C87">
        <v>0.72</v>
      </c>
      <c r="D87">
        <v>2.27</v>
      </c>
      <c r="E87">
        <v>2.34</v>
      </c>
    </row>
    <row r="88" spans="1:5" x14ac:dyDescent="0.25">
      <c r="A88">
        <v>0.82</v>
      </c>
      <c r="B88">
        <v>1.07</v>
      </c>
      <c r="C88">
        <v>0.57999999999999996</v>
      </c>
      <c r="D88">
        <v>0.82</v>
      </c>
      <c r="E88">
        <v>2.31</v>
      </c>
    </row>
    <row r="89" spans="1:5" x14ac:dyDescent="0.25">
      <c r="A89">
        <v>0.85</v>
      </c>
      <c r="B89">
        <v>1.41</v>
      </c>
      <c r="C89">
        <v>0.62</v>
      </c>
      <c r="D89">
        <v>1.46</v>
      </c>
      <c r="E89">
        <v>2.19</v>
      </c>
    </row>
    <row r="90" spans="1:5" x14ac:dyDescent="0.25">
      <c r="A90">
        <v>0.67</v>
      </c>
      <c r="B90">
        <v>1.31</v>
      </c>
      <c r="C90">
        <v>0.7</v>
      </c>
      <c r="D90">
        <v>1.47</v>
      </c>
      <c r="E90">
        <v>2.21</v>
      </c>
    </row>
    <row r="91" spans="1:5" x14ac:dyDescent="0.25">
      <c r="A91">
        <v>0.65</v>
      </c>
      <c r="B91">
        <v>1.42</v>
      </c>
      <c r="C91">
        <v>0.66</v>
      </c>
      <c r="D91">
        <v>0.98</v>
      </c>
      <c r="E91">
        <v>1.5</v>
      </c>
    </row>
    <row r="92" spans="1:5" x14ac:dyDescent="0.25">
      <c r="A92">
        <v>0.74</v>
      </c>
      <c r="B92">
        <v>2.0099999999999998</v>
      </c>
      <c r="C92">
        <v>0.82</v>
      </c>
      <c r="D92">
        <v>2.48</v>
      </c>
      <c r="E92">
        <v>1.24</v>
      </c>
    </row>
    <row r="93" spans="1:5" x14ac:dyDescent="0.25">
      <c r="A93">
        <v>0.51</v>
      </c>
      <c r="B93">
        <v>1.39</v>
      </c>
      <c r="C93">
        <v>0.71</v>
      </c>
      <c r="D93">
        <v>0.97</v>
      </c>
      <c r="E93">
        <v>1.6</v>
      </c>
    </row>
    <row r="94" spans="1:5" x14ac:dyDescent="0.25">
      <c r="A94">
        <v>0.62</v>
      </c>
      <c r="B94">
        <v>2.2200000000000002</v>
      </c>
      <c r="C94">
        <v>0.92</v>
      </c>
      <c r="D94">
        <v>0.81</v>
      </c>
      <c r="E94">
        <v>1.43</v>
      </c>
    </row>
    <row r="95" spans="1:5" x14ac:dyDescent="0.25">
      <c r="A95">
        <v>0.51</v>
      </c>
      <c r="B95">
        <v>2.12</v>
      </c>
      <c r="C95">
        <v>0.98</v>
      </c>
      <c r="D95">
        <v>2.21</v>
      </c>
      <c r="E95">
        <v>2.04</v>
      </c>
    </row>
    <row r="96" spans="1:5" x14ac:dyDescent="0.25">
      <c r="A96">
        <v>0.96</v>
      </c>
      <c r="B96">
        <v>1.54</v>
      </c>
      <c r="C96">
        <v>0.56999999999999995</v>
      </c>
      <c r="D96">
        <v>1.03</v>
      </c>
      <c r="E96">
        <v>1.86</v>
      </c>
    </row>
    <row r="97" spans="1:5" x14ac:dyDescent="0.25">
      <c r="A97">
        <v>0.78</v>
      </c>
      <c r="B97">
        <v>1.28</v>
      </c>
      <c r="C97">
        <v>0.99</v>
      </c>
      <c r="D97">
        <v>1.1000000000000001</v>
      </c>
      <c r="E97">
        <v>1.95</v>
      </c>
    </row>
    <row r="98" spans="1:5" x14ac:dyDescent="0.25">
      <c r="A98">
        <v>0.64</v>
      </c>
      <c r="B98">
        <v>1.18</v>
      </c>
      <c r="C98">
        <v>0.93</v>
      </c>
      <c r="D98">
        <v>1.69</v>
      </c>
      <c r="E98">
        <v>1.23</v>
      </c>
    </row>
    <row r="99" spans="1:5" x14ac:dyDescent="0.25">
      <c r="A99">
        <v>0.96</v>
      </c>
      <c r="B99">
        <v>1.82</v>
      </c>
      <c r="C99">
        <v>0.52</v>
      </c>
      <c r="D99">
        <v>2.08</v>
      </c>
      <c r="E99">
        <v>0.91</v>
      </c>
    </row>
    <row r="100" spans="1:5" x14ac:dyDescent="0.25">
      <c r="A100">
        <v>0.8</v>
      </c>
      <c r="B100">
        <v>2.39</v>
      </c>
      <c r="C100">
        <v>0.65</v>
      </c>
      <c r="D100">
        <v>1.77</v>
      </c>
      <c r="E100">
        <v>1.48</v>
      </c>
    </row>
    <row r="101" spans="1:5" x14ac:dyDescent="0.25">
      <c r="A101">
        <v>0.95</v>
      </c>
      <c r="B101">
        <v>1.66</v>
      </c>
      <c r="C101">
        <v>0.56999999999999995</v>
      </c>
      <c r="D101">
        <v>0.98</v>
      </c>
      <c r="E101">
        <v>1.31</v>
      </c>
    </row>
    <row r="102" spans="1:5" x14ac:dyDescent="0.25">
      <c r="A102">
        <v>0.86</v>
      </c>
      <c r="B102">
        <v>1.91</v>
      </c>
      <c r="C102">
        <v>0.5</v>
      </c>
      <c r="D102">
        <v>2.3199999999999998</v>
      </c>
      <c r="E102">
        <v>0.76</v>
      </c>
    </row>
    <row r="103" spans="1:5" x14ac:dyDescent="0.25">
      <c r="A103">
        <v>0.5</v>
      </c>
      <c r="B103">
        <v>1.4</v>
      </c>
      <c r="C103">
        <v>0.6</v>
      </c>
      <c r="D103">
        <v>1.21</v>
      </c>
      <c r="E103">
        <v>1.73</v>
      </c>
    </row>
    <row r="104" spans="1:5" x14ac:dyDescent="0.25">
      <c r="A104">
        <v>0.93</v>
      </c>
      <c r="B104">
        <v>1.98</v>
      </c>
      <c r="C104">
        <v>0.99</v>
      </c>
      <c r="D104">
        <v>2.4700000000000002</v>
      </c>
      <c r="E104">
        <v>2.19</v>
      </c>
    </row>
    <row r="105" spans="1:5" x14ac:dyDescent="0.25">
      <c r="A105">
        <v>0.67</v>
      </c>
      <c r="B105">
        <v>1.0900000000000001</v>
      </c>
      <c r="C105">
        <v>0.75</v>
      </c>
      <c r="D105">
        <v>1.46</v>
      </c>
      <c r="E105">
        <v>0.75</v>
      </c>
    </row>
    <row r="106" spans="1:5" x14ac:dyDescent="0.25">
      <c r="A106">
        <v>0.91</v>
      </c>
      <c r="B106">
        <v>1.0900000000000001</v>
      </c>
      <c r="C106">
        <v>0.81</v>
      </c>
      <c r="D106">
        <v>1.24</v>
      </c>
      <c r="E106">
        <v>1.83</v>
      </c>
    </row>
    <row r="107" spans="1:5" x14ac:dyDescent="0.25">
      <c r="A107">
        <v>0.61</v>
      </c>
      <c r="B107">
        <v>1.85</v>
      </c>
      <c r="C107">
        <v>0.62</v>
      </c>
      <c r="D107">
        <v>1.02</v>
      </c>
      <c r="E107">
        <v>0.8</v>
      </c>
    </row>
    <row r="108" spans="1:5" x14ac:dyDescent="0.25">
      <c r="A108">
        <v>0.62</v>
      </c>
      <c r="B108">
        <v>0.9</v>
      </c>
      <c r="C108">
        <v>0.85</v>
      </c>
      <c r="D108">
        <v>1</v>
      </c>
      <c r="E108">
        <v>2.11</v>
      </c>
    </row>
    <row r="109" spans="1:5" x14ac:dyDescent="0.25">
      <c r="A109">
        <v>0.88</v>
      </c>
      <c r="B109">
        <v>1.64</v>
      </c>
      <c r="C109">
        <v>0.79</v>
      </c>
      <c r="D109">
        <v>1.04</v>
      </c>
      <c r="E109">
        <v>1.82</v>
      </c>
    </row>
    <row r="110" spans="1:5" x14ac:dyDescent="0.25">
      <c r="A110">
        <v>0.56000000000000005</v>
      </c>
      <c r="B110">
        <v>1</v>
      </c>
      <c r="C110">
        <v>0.82</v>
      </c>
      <c r="D110">
        <v>1.56</v>
      </c>
      <c r="E110">
        <v>1.17</v>
      </c>
    </row>
    <row r="111" spans="1:5" x14ac:dyDescent="0.25">
      <c r="A111">
        <v>0.68</v>
      </c>
      <c r="B111">
        <v>1.6</v>
      </c>
      <c r="C111">
        <v>0.86</v>
      </c>
      <c r="D111">
        <v>1.51</v>
      </c>
      <c r="E111">
        <v>1.92</v>
      </c>
    </row>
    <row r="112" spans="1:5" x14ac:dyDescent="0.25">
      <c r="A112">
        <v>0.54</v>
      </c>
      <c r="B112">
        <v>1.86</v>
      </c>
      <c r="C112">
        <v>0.91</v>
      </c>
      <c r="D112">
        <v>1.0900000000000001</v>
      </c>
      <c r="E112">
        <v>2.15</v>
      </c>
    </row>
    <row r="113" spans="1:5" x14ac:dyDescent="0.25">
      <c r="A113">
        <v>0.67</v>
      </c>
      <c r="B113">
        <v>1.72</v>
      </c>
      <c r="C113">
        <v>0.77</v>
      </c>
      <c r="D113">
        <v>1.69</v>
      </c>
      <c r="E113">
        <v>2.39</v>
      </c>
    </row>
    <row r="114" spans="1:5" x14ac:dyDescent="0.25">
      <c r="A114">
        <v>0.64</v>
      </c>
      <c r="B114">
        <v>2.2400000000000002</v>
      </c>
      <c r="C114">
        <v>0.89</v>
      </c>
      <c r="D114">
        <v>1.58</v>
      </c>
      <c r="E114">
        <v>2.16</v>
      </c>
    </row>
    <row r="115" spans="1:5" x14ac:dyDescent="0.25">
      <c r="A115">
        <v>0.62</v>
      </c>
      <c r="B115">
        <v>1.44</v>
      </c>
      <c r="C115">
        <v>0.89</v>
      </c>
      <c r="D115">
        <v>1.8</v>
      </c>
      <c r="E115">
        <v>1.76</v>
      </c>
    </row>
    <row r="116" spans="1:5" x14ac:dyDescent="0.25">
      <c r="A116">
        <v>0.78</v>
      </c>
      <c r="B116">
        <v>1.0900000000000001</v>
      </c>
      <c r="C116">
        <v>0.76</v>
      </c>
      <c r="D116">
        <v>2.36</v>
      </c>
      <c r="E116">
        <v>1.95</v>
      </c>
    </row>
    <row r="117" spans="1:5" x14ac:dyDescent="0.25">
      <c r="A117">
        <v>0.98</v>
      </c>
      <c r="B117">
        <v>1.48</v>
      </c>
      <c r="C117">
        <v>0.84</v>
      </c>
      <c r="D117">
        <v>1.99</v>
      </c>
      <c r="E117">
        <v>0.93</v>
      </c>
    </row>
    <row r="118" spans="1:5" x14ac:dyDescent="0.25">
      <c r="A118">
        <v>0.67</v>
      </c>
      <c r="B118">
        <v>2.0699999999999998</v>
      </c>
      <c r="C118">
        <v>0.97</v>
      </c>
      <c r="D118">
        <v>0.95</v>
      </c>
      <c r="E118">
        <v>1.66</v>
      </c>
    </row>
    <row r="119" spans="1:5" x14ac:dyDescent="0.25">
      <c r="A119">
        <v>0.87</v>
      </c>
      <c r="B119">
        <v>0.91</v>
      </c>
      <c r="C119">
        <v>0.69</v>
      </c>
      <c r="D119">
        <v>1.53</v>
      </c>
      <c r="E119">
        <v>2.42</v>
      </c>
    </row>
    <row r="120" spans="1:5" x14ac:dyDescent="0.25">
      <c r="A120">
        <v>0.92</v>
      </c>
      <c r="B120">
        <v>2.2400000000000002</v>
      </c>
      <c r="C120">
        <v>0.93</v>
      </c>
      <c r="D120">
        <v>1.93</v>
      </c>
      <c r="E120">
        <v>1.69</v>
      </c>
    </row>
    <row r="121" spans="1:5" x14ac:dyDescent="0.25">
      <c r="A121">
        <v>0.61</v>
      </c>
      <c r="B121">
        <v>2.39</v>
      </c>
      <c r="C121">
        <v>0.96</v>
      </c>
      <c r="D121">
        <v>2.2999999999999998</v>
      </c>
      <c r="E121">
        <v>1.87</v>
      </c>
    </row>
    <row r="122" spans="1:5" x14ac:dyDescent="0.25">
      <c r="A122">
        <v>0.66</v>
      </c>
      <c r="B122">
        <v>1.3</v>
      </c>
      <c r="C122">
        <v>0.54</v>
      </c>
      <c r="D122">
        <v>1.27</v>
      </c>
      <c r="E122">
        <v>1.21</v>
      </c>
    </row>
    <row r="123" spans="1:5" x14ac:dyDescent="0.25">
      <c r="A123">
        <v>0.84</v>
      </c>
      <c r="B123">
        <v>2.2999999999999998</v>
      </c>
      <c r="C123">
        <v>0.84</v>
      </c>
      <c r="D123">
        <v>1.23</v>
      </c>
      <c r="E123">
        <v>2.09</v>
      </c>
    </row>
    <row r="124" spans="1:5" x14ac:dyDescent="0.25">
      <c r="A124">
        <v>0.91</v>
      </c>
      <c r="B124">
        <v>1.76</v>
      </c>
      <c r="C124">
        <v>0.71</v>
      </c>
      <c r="D124">
        <v>1.73</v>
      </c>
      <c r="E124">
        <v>1.97</v>
      </c>
    </row>
    <row r="125" spans="1:5" x14ac:dyDescent="0.25">
      <c r="A125">
        <v>0.81</v>
      </c>
      <c r="B125">
        <v>1.45</v>
      </c>
      <c r="C125">
        <v>0.84</v>
      </c>
      <c r="D125">
        <v>2.42</v>
      </c>
      <c r="E125">
        <v>1.1000000000000001</v>
      </c>
    </row>
    <row r="126" spans="1:5" x14ac:dyDescent="0.25">
      <c r="A126">
        <v>0.84</v>
      </c>
      <c r="B126">
        <v>0.99</v>
      </c>
      <c r="C126">
        <v>0.8</v>
      </c>
      <c r="D126">
        <v>1.28</v>
      </c>
      <c r="E126">
        <v>1.96</v>
      </c>
    </row>
    <row r="127" spans="1:5" x14ac:dyDescent="0.25">
      <c r="A127">
        <v>0.95</v>
      </c>
      <c r="B127">
        <v>1.72</v>
      </c>
      <c r="C127">
        <v>0.91</v>
      </c>
      <c r="D127">
        <v>1.59</v>
      </c>
      <c r="E127">
        <v>2.33</v>
      </c>
    </row>
    <row r="128" spans="1:5" x14ac:dyDescent="0.25">
      <c r="A128">
        <v>0.56000000000000005</v>
      </c>
      <c r="B128">
        <v>2.11</v>
      </c>
      <c r="C128">
        <v>0.7</v>
      </c>
      <c r="D128">
        <v>0.79</v>
      </c>
      <c r="E128">
        <v>1.57</v>
      </c>
    </row>
    <row r="129" spans="1:5" x14ac:dyDescent="0.25">
      <c r="A129">
        <v>0.91</v>
      </c>
      <c r="B129">
        <v>1.82</v>
      </c>
      <c r="C129">
        <v>0.63</v>
      </c>
      <c r="D129">
        <v>2.19</v>
      </c>
      <c r="E129">
        <v>2.21</v>
      </c>
    </row>
    <row r="130" spans="1:5" x14ac:dyDescent="0.25">
      <c r="A130">
        <v>0.95</v>
      </c>
      <c r="B130">
        <v>1.62</v>
      </c>
      <c r="C130">
        <v>0.63</v>
      </c>
      <c r="D130">
        <v>0.94</v>
      </c>
      <c r="E130">
        <v>1.64</v>
      </c>
    </row>
    <row r="131" spans="1:5" x14ac:dyDescent="0.25">
      <c r="A131">
        <v>0.82</v>
      </c>
      <c r="B131">
        <v>0.9</v>
      </c>
      <c r="C131">
        <v>0.85</v>
      </c>
      <c r="D131">
        <v>1.45</v>
      </c>
      <c r="E131">
        <v>1.58</v>
      </c>
    </row>
    <row r="132" spans="1:5" x14ac:dyDescent="0.25">
      <c r="A132">
        <v>0.76</v>
      </c>
      <c r="B132">
        <v>1.56</v>
      </c>
      <c r="C132">
        <v>0.79</v>
      </c>
      <c r="D132">
        <v>1.51</v>
      </c>
      <c r="E132">
        <v>1.08</v>
      </c>
    </row>
    <row r="133" spans="1:5" x14ac:dyDescent="0.25">
      <c r="A133">
        <v>0.64</v>
      </c>
      <c r="B133">
        <v>2.1800000000000002</v>
      </c>
      <c r="C133">
        <v>0.55000000000000004</v>
      </c>
      <c r="D133">
        <v>2.17</v>
      </c>
      <c r="E133">
        <v>1.48</v>
      </c>
    </row>
    <row r="134" spans="1:5" x14ac:dyDescent="0.25">
      <c r="A134">
        <v>0.89</v>
      </c>
      <c r="B134">
        <v>0.92</v>
      </c>
      <c r="C134">
        <v>0.9</v>
      </c>
      <c r="D134">
        <v>1.85</v>
      </c>
      <c r="E134">
        <v>1.48</v>
      </c>
    </row>
    <row r="135" spans="1:5" x14ac:dyDescent="0.25">
      <c r="A135">
        <v>0.61</v>
      </c>
      <c r="B135">
        <v>1.85</v>
      </c>
      <c r="C135">
        <v>0.84</v>
      </c>
      <c r="D135">
        <v>2.02</v>
      </c>
      <c r="E135">
        <v>1.1299999999999999</v>
      </c>
    </row>
    <row r="136" spans="1:5" x14ac:dyDescent="0.25">
      <c r="A136">
        <v>0.91</v>
      </c>
      <c r="B136">
        <v>0.85</v>
      </c>
      <c r="C136">
        <v>0.8</v>
      </c>
      <c r="D136">
        <v>0.93</v>
      </c>
      <c r="E136">
        <v>1.7</v>
      </c>
    </row>
    <row r="137" spans="1:5" x14ac:dyDescent="0.25">
      <c r="A137">
        <v>0.77</v>
      </c>
      <c r="B137">
        <v>1.36</v>
      </c>
      <c r="C137">
        <v>0.85</v>
      </c>
      <c r="D137">
        <v>0.9</v>
      </c>
      <c r="E137">
        <v>2.4300000000000002</v>
      </c>
    </row>
    <row r="138" spans="1:5" x14ac:dyDescent="0.25">
      <c r="A138">
        <v>0.65</v>
      </c>
      <c r="B138">
        <v>1.55</v>
      </c>
      <c r="C138">
        <v>0.73</v>
      </c>
      <c r="D138">
        <v>1.43</v>
      </c>
      <c r="E138">
        <v>2.2599999999999998</v>
      </c>
    </row>
    <row r="139" spans="1:5" x14ac:dyDescent="0.25">
      <c r="A139">
        <v>0.55000000000000004</v>
      </c>
      <c r="B139">
        <v>0.84</v>
      </c>
      <c r="C139">
        <v>0.78</v>
      </c>
      <c r="D139">
        <v>1.26</v>
      </c>
      <c r="E139">
        <v>2.3199999999999998</v>
      </c>
    </row>
    <row r="140" spans="1:5" x14ac:dyDescent="0.25">
      <c r="A140">
        <v>0.96</v>
      </c>
      <c r="B140">
        <v>1.49</v>
      </c>
      <c r="C140">
        <v>0.76</v>
      </c>
      <c r="D140">
        <v>1.98</v>
      </c>
      <c r="E140">
        <v>0.92</v>
      </c>
    </row>
    <row r="141" spans="1:5" x14ac:dyDescent="0.25">
      <c r="A141">
        <v>0.92</v>
      </c>
      <c r="B141">
        <v>1.5</v>
      </c>
      <c r="C141">
        <v>0.82</v>
      </c>
      <c r="D141">
        <v>1.23</v>
      </c>
      <c r="E141">
        <v>2.4500000000000002</v>
      </c>
    </row>
    <row r="142" spans="1:5" x14ac:dyDescent="0.25">
      <c r="A142">
        <v>0.82</v>
      </c>
      <c r="B142">
        <v>2.25</v>
      </c>
      <c r="C142">
        <v>0.92</v>
      </c>
      <c r="D142">
        <v>1.65</v>
      </c>
      <c r="E142">
        <v>1.53</v>
      </c>
    </row>
    <row r="143" spans="1:5" x14ac:dyDescent="0.25">
      <c r="A143">
        <v>0.86</v>
      </c>
      <c r="B143">
        <v>1.85</v>
      </c>
      <c r="C143">
        <v>0.82</v>
      </c>
      <c r="D143">
        <v>1.03</v>
      </c>
      <c r="E143">
        <v>2.5</v>
      </c>
    </row>
    <row r="144" spans="1:5" x14ac:dyDescent="0.25">
      <c r="A144">
        <v>0.52</v>
      </c>
      <c r="B144">
        <v>0.84</v>
      </c>
      <c r="C144">
        <v>0.61</v>
      </c>
      <c r="D144">
        <v>1.43</v>
      </c>
      <c r="E144">
        <v>2.46</v>
      </c>
    </row>
    <row r="145" spans="1:5" x14ac:dyDescent="0.25">
      <c r="A145">
        <v>0.54</v>
      </c>
      <c r="B145">
        <v>1.01</v>
      </c>
      <c r="C145">
        <v>0.8</v>
      </c>
      <c r="E145">
        <v>1.83</v>
      </c>
    </row>
    <row r="146" spans="1:5" x14ac:dyDescent="0.25">
      <c r="A146">
        <v>0.93</v>
      </c>
      <c r="B146">
        <v>2.44</v>
      </c>
      <c r="C146">
        <v>0.52</v>
      </c>
      <c r="E146">
        <v>2.34</v>
      </c>
    </row>
    <row r="147" spans="1:5" x14ac:dyDescent="0.25">
      <c r="A147">
        <v>0.7</v>
      </c>
      <c r="B147">
        <v>0.85</v>
      </c>
      <c r="C147">
        <v>0.74</v>
      </c>
      <c r="E147">
        <v>1.1200000000000001</v>
      </c>
    </row>
    <row r="148" spans="1:5" x14ac:dyDescent="0.25">
      <c r="A148">
        <v>0.75</v>
      </c>
      <c r="B148">
        <v>1.43</v>
      </c>
      <c r="C148">
        <v>0.97</v>
      </c>
      <c r="E148">
        <v>1.35</v>
      </c>
    </row>
    <row r="149" spans="1:5" x14ac:dyDescent="0.25">
      <c r="A149">
        <v>0.51</v>
      </c>
      <c r="B149">
        <v>2.25</v>
      </c>
      <c r="C149">
        <v>0.56000000000000005</v>
      </c>
      <c r="E149">
        <v>1.91</v>
      </c>
    </row>
    <row r="150" spans="1:5" x14ac:dyDescent="0.25">
      <c r="A150">
        <v>0.91</v>
      </c>
      <c r="B150">
        <v>1.61</v>
      </c>
      <c r="C150">
        <v>0.97</v>
      </c>
      <c r="E150">
        <v>2.16</v>
      </c>
    </row>
    <row r="151" spans="1:5" x14ac:dyDescent="0.25">
      <c r="A151">
        <v>0.66</v>
      </c>
      <c r="B151">
        <v>1.18</v>
      </c>
      <c r="C151">
        <v>0.61</v>
      </c>
      <c r="E151">
        <v>2.33</v>
      </c>
    </row>
    <row r="152" spans="1:5" x14ac:dyDescent="0.25">
      <c r="A152">
        <v>0.96</v>
      </c>
      <c r="B152">
        <v>2.34</v>
      </c>
      <c r="C152">
        <v>0.86</v>
      </c>
      <c r="E152">
        <v>0.92</v>
      </c>
    </row>
    <row r="153" spans="1:5" x14ac:dyDescent="0.25">
      <c r="A153">
        <v>0.89</v>
      </c>
      <c r="B153">
        <v>1.79</v>
      </c>
      <c r="C153">
        <v>0.64</v>
      </c>
      <c r="E153">
        <v>2.12</v>
      </c>
    </row>
    <row r="154" spans="1:5" x14ac:dyDescent="0.25">
      <c r="A154">
        <v>0.86</v>
      </c>
      <c r="B154">
        <v>1.21</v>
      </c>
      <c r="C154">
        <v>0.56999999999999995</v>
      </c>
      <c r="E154">
        <v>1.1000000000000001</v>
      </c>
    </row>
    <row r="155" spans="1:5" x14ac:dyDescent="0.25">
      <c r="A155">
        <v>0.87</v>
      </c>
      <c r="B155">
        <v>1.72</v>
      </c>
      <c r="C155">
        <v>0.76</v>
      </c>
      <c r="E155">
        <v>2.39</v>
      </c>
    </row>
    <row r="156" spans="1:5" x14ac:dyDescent="0.25">
      <c r="A156">
        <v>0.62</v>
      </c>
      <c r="B156">
        <v>0.94</v>
      </c>
      <c r="C156">
        <v>0.74</v>
      </c>
      <c r="E156">
        <v>1.1200000000000001</v>
      </c>
    </row>
    <row r="157" spans="1:5" x14ac:dyDescent="0.25">
      <c r="A157">
        <v>0.78</v>
      </c>
      <c r="B157">
        <v>2.16</v>
      </c>
      <c r="C157">
        <v>0.69</v>
      </c>
      <c r="E157">
        <v>2.2000000000000002</v>
      </c>
    </row>
    <row r="158" spans="1:5" x14ac:dyDescent="0.25">
      <c r="A158">
        <v>0.67</v>
      </c>
      <c r="B158">
        <v>1.54</v>
      </c>
      <c r="C158">
        <v>0.64</v>
      </c>
      <c r="E158">
        <v>1.1599999999999999</v>
      </c>
    </row>
    <row r="159" spans="1:5" x14ac:dyDescent="0.25">
      <c r="A159">
        <v>0.93</v>
      </c>
      <c r="B159">
        <v>1.01</v>
      </c>
      <c r="C159">
        <v>0.87</v>
      </c>
      <c r="E159">
        <v>2.5</v>
      </c>
    </row>
    <row r="160" spans="1:5" x14ac:dyDescent="0.25">
      <c r="A160">
        <v>0.99</v>
      </c>
      <c r="B160">
        <v>0.95</v>
      </c>
      <c r="C160">
        <v>0.97</v>
      </c>
      <c r="E160">
        <v>0.99</v>
      </c>
    </row>
    <row r="161" spans="1:5" x14ac:dyDescent="0.25">
      <c r="A161">
        <v>0.75</v>
      </c>
      <c r="B161">
        <v>1.62</v>
      </c>
      <c r="C161">
        <v>0.77</v>
      </c>
      <c r="E161">
        <v>2.14</v>
      </c>
    </row>
    <row r="162" spans="1:5" x14ac:dyDescent="0.25">
      <c r="A162">
        <v>0.67</v>
      </c>
      <c r="B162">
        <v>2.2999999999999998</v>
      </c>
      <c r="C162">
        <v>0.53</v>
      </c>
      <c r="E162">
        <v>1.83</v>
      </c>
    </row>
    <row r="163" spans="1:5" x14ac:dyDescent="0.25">
      <c r="A163">
        <v>0.73</v>
      </c>
      <c r="B163">
        <v>0.87</v>
      </c>
      <c r="C163">
        <v>0.87</v>
      </c>
      <c r="E163">
        <v>1.58</v>
      </c>
    </row>
    <row r="164" spans="1:5" x14ac:dyDescent="0.25">
      <c r="A164">
        <v>0.75</v>
      </c>
      <c r="B164">
        <v>1.17</v>
      </c>
      <c r="C164">
        <v>0.53</v>
      </c>
      <c r="E164">
        <v>1.8</v>
      </c>
    </row>
    <row r="165" spans="1:5" x14ac:dyDescent="0.25">
      <c r="A165">
        <v>0.69</v>
      </c>
      <c r="B165">
        <v>1.58</v>
      </c>
      <c r="C165">
        <v>0.56000000000000005</v>
      </c>
      <c r="E165">
        <v>1.49</v>
      </c>
    </row>
    <row r="166" spans="1:5" x14ac:dyDescent="0.25">
      <c r="A166">
        <v>0.53</v>
      </c>
      <c r="B166">
        <v>1.29</v>
      </c>
      <c r="C166">
        <v>0.74</v>
      </c>
      <c r="E166">
        <v>0.99</v>
      </c>
    </row>
    <row r="167" spans="1:5" x14ac:dyDescent="0.25">
      <c r="A167">
        <v>0.71</v>
      </c>
      <c r="B167">
        <v>1.3</v>
      </c>
      <c r="C167">
        <v>0.51</v>
      </c>
      <c r="E167">
        <v>0.84</v>
      </c>
    </row>
    <row r="168" spans="1:5" x14ac:dyDescent="0.25">
      <c r="A168">
        <v>0.68</v>
      </c>
      <c r="B168">
        <v>1.55</v>
      </c>
      <c r="C168">
        <v>0.73</v>
      </c>
      <c r="E168">
        <v>1.59</v>
      </c>
    </row>
    <row r="169" spans="1:5" x14ac:dyDescent="0.25">
      <c r="A169">
        <v>0.63</v>
      </c>
      <c r="B169">
        <v>1.91</v>
      </c>
      <c r="C169">
        <v>0.51</v>
      </c>
      <c r="E169">
        <v>1.67</v>
      </c>
    </row>
    <row r="170" spans="1:5" x14ac:dyDescent="0.25">
      <c r="A170">
        <v>0.67</v>
      </c>
      <c r="B170">
        <v>1.59</v>
      </c>
      <c r="C170">
        <v>0.53</v>
      </c>
      <c r="E170">
        <v>2.5</v>
      </c>
    </row>
    <row r="171" spans="1:5" x14ac:dyDescent="0.25">
      <c r="A171">
        <v>0.78</v>
      </c>
      <c r="B171">
        <v>2.17</v>
      </c>
      <c r="C171">
        <v>0.54</v>
      </c>
      <c r="E171">
        <v>1.55</v>
      </c>
    </row>
    <row r="172" spans="1:5" x14ac:dyDescent="0.25">
      <c r="A172">
        <v>0.67</v>
      </c>
      <c r="B172">
        <v>1.74</v>
      </c>
      <c r="C172">
        <v>0.64</v>
      </c>
      <c r="E172">
        <v>1.6</v>
      </c>
    </row>
    <row r="173" spans="1:5" x14ac:dyDescent="0.25">
      <c r="A173">
        <v>0.93</v>
      </c>
      <c r="B173">
        <v>2.0299999999999998</v>
      </c>
      <c r="C173">
        <v>0.97</v>
      </c>
      <c r="E173">
        <v>1.96</v>
      </c>
    </row>
    <row r="174" spans="1:5" x14ac:dyDescent="0.25">
      <c r="A174">
        <v>0.76</v>
      </c>
      <c r="B174">
        <v>0.81</v>
      </c>
      <c r="C174">
        <v>0.82</v>
      </c>
      <c r="E174">
        <v>2.02</v>
      </c>
    </row>
    <row r="175" spans="1:5" x14ac:dyDescent="0.25">
      <c r="A175">
        <v>0.63</v>
      </c>
      <c r="B175">
        <v>1.86</v>
      </c>
      <c r="C175">
        <v>0.67</v>
      </c>
      <c r="E175">
        <v>2.2000000000000002</v>
      </c>
    </row>
    <row r="176" spans="1:5" x14ac:dyDescent="0.25">
      <c r="A176">
        <v>0.73</v>
      </c>
      <c r="B176">
        <v>1.66</v>
      </c>
      <c r="C176">
        <v>0.85</v>
      </c>
      <c r="E176">
        <v>2.11</v>
      </c>
    </row>
    <row r="177" spans="1:5" x14ac:dyDescent="0.25">
      <c r="A177">
        <v>0.51</v>
      </c>
      <c r="B177">
        <v>1.35</v>
      </c>
      <c r="C177">
        <v>0.87</v>
      </c>
      <c r="E177">
        <v>2.27</v>
      </c>
    </row>
    <row r="178" spans="1:5" x14ac:dyDescent="0.25">
      <c r="A178">
        <v>0.8</v>
      </c>
      <c r="B178">
        <v>1.65</v>
      </c>
      <c r="C178">
        <v>0.77</v>
      </c>
      <c r="E178">
        <v>2.46</v>
      </c>
    </row>
    <row r="179" spans="1:5" x14ac:dyDescent="0.25">
      <c r="A179">
        <v>0.78</v>
      </c>
      <c r="B179">
        <v>2.34</v>
      </c>
      <c r="C179">
        <v>0.57999999999999996</v>
      </c>
      <c r="E179">
        <v>1.43</v>
      </c>
    </row>
    <row r="180" spans="1:5" x14ac:dyDescent="0.25">
      <c r="A180">
        <v>0.62</v>
      </c>
      <c r="B180">
        <v>2.09</v>
      </c>
      <c r="C180">
        <v>0.73</v>
      </c>
      <c r="E180">
        <v>2.2799999999999998</v>
      </c>
    </row>
    <row r="181" spans="1:5" x14ac:dyDescent="0.25">
      <c r="A181">
        <v>0.98</v>
      </c>
      <c r="B181">
        <v>1.06</v>
      </c>
      <c r="C181">
        <v>0.75</v>
      </c>
      <c r="E181">
        <v>2.27</v>
      </c>
    </row>
    <row r="182" spans="1:5" x14ac:dyDescent="0.25">
      <c r="A182">
        <v>0.61</v>
      </c>
      <c r="B182">
        <v>1.87</v>
      </c>
      <c r="C182">
        <v>0.55000000000000004</v>
      </c>
      <c r="E182">
        <v>1.37</v>
      </c>
    </row>
    <row r="183" spans="1:5" x14ac:dyDescent="0.25">
      <c r="A183">
        <v>0.69</v>
      </c>
      <c r="B183">
        <v>1.65</v>
      </c>
      <c r="C183">
        <v>0.83</v>
      </c>
      <c r="E183">
        <v>1.08</v>
      </c>
    </row>
    <row r="184" spans="1:5" x14ac:dyDescent="0.25">
      <c r="A184">
        <v>0.82</v>
      </c>
      <c r="B184">
        <v>1.85</v>
      </c>
      <c r="C184">
        <v>0.98</v>
      </c>
      <c r="E184">
        <v>1.25</v>
      </c>
    </row>
    <row r="185" spans="1:5" x14ac:dyDescent="0.25">
      <c r="A185">
        <v>0.9</v>
      </c>
      <c r="B185">
        <v>1.42</v>
      </c>
      <c r="C185">
        <v>0.85</v>
      </c>
      <c r="E185">
        <v>1.77</v>
      </c>
    </row>
    <row r="186" spans="1:5" x14ac:dyDescent="0.25">
      <c r="B186">
        <v>2.2999999999999998</v>
      </c>
      <c r="C186">
        <v>0.82</v>
      </c>
      <c r="E186">
        <v>1.3</v>
      </c>
    </row>
    <row r="187" spans="1:5" x14ac:dyDescent="0.25">
      <c r="B187">
        <v>1.1499999999999999</v>
      </c>
      <c r="C187">
        <v>0.62</v>
      </c>
      <c r="E187">
        <v>2.4900000000000002</v>
      </c>
    </row>
    <row r="188" spans="1:5" x14ac:dyDescent="0.25">
      <c r="B188">
        <v>1.23</v>
      </c>
      <c r="C188">
        <v>0.95</v>
      </c>
      <c r="E188">
        <v>1.96</v>
      </c>
    </row>
    <row r="189" spans="1:5" x14ac:dyDescent="0.25">
      <c r="B189">
        <v>1.04</v>
      </c>
      <c r="C189">
        <v>0.65</v>
      </c>
      <c r="E189">
        <v>2.35</v>
      </c>
    </row>
    <row r="190" spans="1:5" x14ac:dyDescent="0.25">
      <c r="B190">
        <v>0.87</v>
      </c>
      <c r="C190">
        <v>0.86</v>
      </c>
      <c r="E190">
        <v>1.04</v>
      </c>
    </row>
    <row r="191" spans="1:5" x14ac:dyDescent="0.25">
      <c r="B191">
        <v>2.15</v>
      </c>
      <c r="C191">
        <v>0.89</v>
      </c>
      <c r="E191">
        <v>2.36</v>
      </c>
    </row>
    <row r="192" spans="1:5" x14ac:dyDescent="0.25">
      <c r="B192">
        <v>1.07</v>
      </c>
      <c r="C192">
        <v>0.72</v>
      </c>
      <c r="E192">
        <v>0.95</v>
      </c>
    </row>
    <row r="193" spans="2:5" x14ac:dyDescent="0.25">
      <c r="B193">
        <v>1.25</v>
      </c>
      <c r="C193">
        <v>0.66</v>
      </c>
      <c r="E193">
        <v>2.2000000000000002</v>
      </c>
    </row>
    <row r="194" spans="2:5" x14ac:dyDescent="0.25">
      <c r="B194">
        <v>1.25</v>
      </c>
      <c r="C194">
        <v>0.94</v>
      </c>
      <c r="E194">
        <v>1.57</v>
      </c>
    </row>
    <row r="195" spans="2:5" x14ac:dyDescent="0.25">
      <c r="C195">
        <v>0.56999999999999995</v>
      </c>
      <c r="E195">
        <v>1.97</v>
      </c>
    </row>
    <row r="196" spans="2:5" x14ac:dyDescent="0.25">
      <c r="C196">
        <v>0.56999999999999995</v>
      </c>
      <c r="E196">
        <v>1.25</v>
      </c>
    </row>
    <row r="197" spans="2:5" x14ac:dyDescent="0.25">
      <c r="C197">
        <v>0.82</v>
      </c>
      <c r="E197">
        <v>1.08</v>
      </c>
    </row>
    <row r="198" spans="2:5" x14ac:dyDescent="0.25">
      <c r="C198">
        <v>0.54</v>
      </c>
      <c r="E198">
        <v>1.99</v>
      </c>
    </row>
    <row r="199" spans="2:5" x14ac:dyDescent="0.25">
      <c r="C199">
        <v>0.56999999999999995</v>
      </c>
      <c r="E199">
        <v>1.78</v>
      </c>
    </row>
    <row r="200" spans="2:5" x14ac:dyDescent="0.25">
      <c r="C200">
        <v>0.68</v>
      </c>
      <c r="E200">
        <v>1.6</v>
      </c>
    </row>
    <row r="201" spans="2:5" x14ac:dyDescent="0.25">
      <c r="C201">
        <v>0.86</v>
      </c>
      <c r="E201">
        <v>1.44</v>
      </c>
    </row>
    <row r="202" spans="2:5" x14ac:dyDescent="0.25">
      <c r="C202">
        <v>0.91</v>
      </c>
      <c r="E202">
        <v>2.15</v>
      </c>
    </row>
    <row r="203" spans="2:5" x14ac:dyDescent="0.25">
      <c r="C203">
        <v>0.76</v>
      </c>
      <c r="E203">
        <v>2.04</v>
      </c>
    </row>
    <row r="204" spans="2:5" x14ac:dyDescent="0.25">
      <c r="C204">
        <v>0.78</v>
      </c>
      <c r="E204">
        <v>1.0900000000000001</v>
      </c>
    </row>
    <row r="205" spans="2:5" x14ac:dyDescent="0.25">
      <c r="C205">
        <v>0.69</v>
      </c>
      <c r="E205">
        <v>1.32</v>
      </c>
    </row>
    <row r="206" spans="2:5" x14ac:dyDescent="0.25">
      <c r="C206">
        <v>0.95</v>
      </c>
      <c r="E206">
        <v>1.03</v>
      </c>
    </row>
    <row r="207" spans="2:5" x14ac:dyDescent="0.25">
      <c r="C207">
        <v>0.93</v>
      </c>
      <c r="E207">
        <v>1.49</v>
      </c>
    </row>
    <row r="208" spans="2:5" x14ac:dyDescent="0.25">
      <c r="C208">
        <v>0.76</v>
      </c>
      <c r="E208">
        <v>1.65</v>
      </c>
    </row>
    <row r="209" spans="3:5" x14ac:dyDescent="0.25">
      <c r="C209">
        <v>0.74</v>
      </c>
      <c r="E209">
        <v>2.2599999999999998</v>
      </c>
    </row>
    <row r="210" spans="3:5" x14ac:dyDescent="0.25">
      <c r="C210">
        <v>0.65</v>
      </c>
      <c r="E210">
        <v>2.12</v>
      </c>
    </row>
    <row r="211" spans="3:5" x14ac:dyDescent="0.25">
      <c r="C211">
        <v>0.63</v>
      </c>
      <c r="E211">
        <v>2.12</v>
      </c>
    </row>
    <row r="212" spans="3:5" x14ac:dyDescent="0.25">
      <c r="C212">
        <v>0.68</v>
      </c>
      <c r="E212">
        <v>1.53</v>
      </c>
    </row>
    <row r="213" spans="3:5" x14ac:dyDescent="0.25">
      <c r="C213">
        <v>0.57999999999999996</v>
      </c>
      <c r="E213">
        <v>1.49</v>
      </c>
    </row>
    <row r="214" spans="3:5" x14ac:dyDescent="0.25">
      <c r="C214">
        <v>0.68</v>
      </c>
      <c r="E214">
        <v>1.92</v>
      </c>
    </row>
    <row r="215" spans="3:5" x14ac:dyDescent="0.25">
      <c r="C215">
        <v>0.82</v>
      </c>
      <c r="E215">
        <v>0.76</v>
      </c>
    </row>
    <row r="216" spans="3:5" x14ac:dyDescent="0.25">
      <c r="C216">
        <v>0.85</v>
      </c>
      <c r="E216">
        <v>0.78</v>
      </c>
    </row>
    <row r="217" spans="3:5" x14ac:dyDescent="0.25">
      <c r="C217">
        <v>0.83</v>
      </c>
      <c r="E217">
        <v>1.5</v>
      </c>
    </row>
    <row r="218" spans="3:5" x14ac:dyDescent="0.25">
      <c r="C218">
        <v>0.6</v>
      </c>
      <c r="E218">
        <v>1.96</v>
      </c>
    </row>
    <row r="219" spans="3:5" x14ac:dyDescent="0.25">
      <c r="C219">
        <v>0.68</v>
      </c>
      <c r="E219">
        <v>1.6</v>
      </c>
    </row>
    <row r="220" spans="3:5" x14ac:dyDescent="0.25">
      <c r="C220">
        <v>0.68</v>
      </c>
      <c r="E220">
        <v>0.95</v>
      </c>
    </row>
    <row r="221" spans="3:5" x14ac:dyDescent="0.25">
      <c r="C221">
        <v>0.88</v>
      </c>
      <c r="E221">
        <v>1.76</v>
      </c>
    </row>
    <row r="222" spans="3:5" x14ac:dyDescent="0.25">
      <c r="C222">
        <v>0.84</v>
      </c>
      <c r="E222">
        <v>0.83</v>
      </c>
    </row>
    <row r="223" spans="3:5" x14ac:dyDescent="0.25">
      <c r="C223">
        <v>0.8</v>
      </c>
      <c r="E223">
        <v>0.8</v>
      </c>
    </row>
    <row r="224" spans="3:5" x14ac:dyDescent="0.25">
      <c r="C224">
        <v>0.65</v>
      </c>
      <c r="E224">
        <v>0.83</v>
      </c>
    </row>
    <row r="225" spans="3:5" x14ac:dyDescent="0.25">
      <c r="C225">
        <v>0.81</v>
      </c>
      <c r="E225">
        <v>1.01</v>
      </c>
    </row>
    <row r="226" spans="3:5" x14ac:dyDescent="0.25">
      <c r="C226">
        <v>0.78</v>
      </c>
      <c r="E226">
        <v>1.1399999999999999</v>
      </c>
    </row>
    <row r="227" spans="3:5" x14ac:dyDescent="0.25">
      <c r="C227">
        <v>0.91</v>
      </c>
      <c r="E227">
        <v>1.17</v>
      </c>
    </row>
    <row r="228" spans="3:5" x14ac:dyDescent="0.25">
      <c r="C228">
        <v>0.96</v>
      </c>
      <c r="E228">
        <v>1.33</v>
      </c>
    </row>
    <row r="229" spans="3:5" x14ac:dyDescent="0.25">
      <c r="C229">
        <v>0.69</v>
      </c>
      <c r="E229">
        <v>1.1000000000000001</v>
      </c>
    </row>
    <row r="230" spans="3:5" x14ac:dyDescent="0.25">
      <c r="C230">
        <v>0.91</v>
      </c>
      <c r="E230">
        <v>1.76</v>
      </c>
    </row>
    <row r="231" spans="3:5" x14ac:dyDescent="0.25">
      <c r="C231">
        <v>0.87</v>
      </c>
      <c r="E231">
        <v>1.42</v>
      </c>
    </row>
    <row r="232" spans="3:5" x14ac:dyDescent="0.25">
      <c r="C232">
        <v>0.68</v>
      </c>
      <c r="E232">
        <v>0.98</v>
      </c>
    </row>
    <row r="233" spans="3:5" x14ac:dyDescent="0.25">
      <c r="C233">
        <v>0.85</v>
      </c>
      <c r="E233">
        <v>2.4300000000000002</v>
      </c>
    </row>
    <row r="234" spans="3:5" x14ac:dyDescent="0.25">
      <c r="C234">
        <v>0.85</v>
      </c>
      <c r="E234">
        <v>2.42</v>
      </c>
    </row>
    <row r="235" spans="3:5" x14ac:dyDescent="0.25">
      <c r="C235">
        <v>0.81</v>
      </c>
      <c r="E235">
        <v>0.76</v>
      </c>
    </row>
    <row r="236" spans="3:5" x14ac:dyDescent="0.25">
      <c r="C236">
        <v>0.56999999999999995</v>
      </c>
      <c r="E236">
        <v>1.47</v>
      </c>
    </row>
    <row r="237" spans="3:5" x14ac:dyDescent="0.25">
      <c r="C237">
        <v>0.74</v>
      </c>
      <c r="E237">
        <v>2.27</v>
      </c>
    </row>
    <row r="238" spans="3:5" x14ac:dyDescent="0.25">
      <c r="C238">
        <v>0.62</v>
      </c>
      <c r="E238">
        <v>2.19</v>
      </c>
    </row>
    <row r="239" spans="3:5" x14ac:dyDescent="0.25">
      <c r="C239">
        <v>0.53</v>
      </c>
      <c r="E239">
        <v>1.65</v>
      </c>
    </row>
    <row r="240" spans="3:5" x14ac:dyDescent="0.25">
      <c r="C240">
        <v>0.52</v>
      </c>
      <c r="E240">
        <v>1.68</v>
      </c>
    </row>
    <row r="241" spans="3:5" x14ac:dyDescent="0.25">
      <c r="C241">
        <v>0.56000000000000005</v>
      </c>
      <c r="E241">
        <v>1.19</v>
      </c>
    </row>
    <row r="242" spans="3:5" x14ac:dyDescent="0.25">
      <c r="C242">
        <v>0.56999999999999995</v>
      </c>
      <c r="E242">
        <v>1.86</v>
      </c>
    </row>
    <row r="243" spans="3:5" x14ac:dyDescent="0.25">
      <c r="C243">
        <v>0.56000000000000005</v>
      </c>
      <c r="E243">
        <v>2.0699999999999998</v>
      </c>
    </row>
    <row r="244" spans="3:5" x14ac:dyDescent="0.25">
      <c r="C244">
        <v>0.95</v>
      </c>
      <c r="E244">
        <v>1.01</v>
      </c>
    </row>
    <row r="245" spans="3:5" x14ac:dyDescent="0.25">
      <c r="C245">
        <v>0.71</v>
      </c>
      <c r="E245">
        <v>1.28</v>
      </c>
    </row>
    <row r="246" spans="3:5" x14ac:dyDescent="0.25">
      <c r="C246">
        <v>0.94</v>
      </c>
      <c r="E246">
        <v>2.36</v>
      </c>
    </row>
    <row r="247" spans="3:5" x14ac:dyDescent="0.25">
      <c r="C247">
        <v>0.97</v>
      </c>
      <c r="E247">
        <v>1.19</v>
      </c>
    </row>
    <row r="248" spans="3:5" x14ac:dyDescent="0.25">
      <c r="C248">
        <v>0.62</v>
      </c>
      <c r="E248">
        <v>1.74</v>
      </c>
    </row>
    <row r="249" spans="3:5" x14ac:dyDescent="0.25">
      <c r="C249">
        <v>0.77</v>
      </c>
      <c r="E249">
        <v>2.48</v>
      </c>
    </row>
    <row r="250" spans="3:5" x14ac:dyDescent="0.25">
      <c r="C250">
        <v>0.66</v>
      </c>
      <c r="E250">
        <v>1.55</v>
      </c>
    </row>
    <row r="251" spans="3:5" x14ac:dyDescent="0.25">
      <c r="C251">
        <v>0.97</v>
      </c>
      <c r="E251">
        <v>1.36</v>
      </c>
    </row>
    <row r="252" spans="3:5" x14ac:dyDescent="0.25">
      <c r="C252">
        <v>0.92</v>
      </c>
      <c r="E252">
        <v>2.25</v>
      </c>
    </row>
    <row r="253" spans="3:5" x14ac:dyDescent="0.25">
      <c r="C253">
        <v>0.78</v>
      </c>
      <c r="E253">
        <v>2.2999999999999998</v>
      </c>
    </row>
    <row r="254" spans="3:5" x14ac:dyDescent="0.25">
      <c r="C254">
        <v>0.86</v>
      </c>
      <c r="E254">
        <v>0.91</v>
      </c>
    </row>
    <row r="255" spans="3:5" x14ac:dyDescent="0.25">
      <c r="C255">
        <v>0.96</v>
      </c>
      <c r="E255">
        <v>1.59</v>
      </c>
    </row>
    <row r="256" spans="3:5" x14ac:dyDescent="0.25">
      <c r="C256">
        <v>0.7</v>
      </c>
    </row>
    <row r="257" spans="3:3" x14ac:dyDescent="0.25">
      <c r="C257">
        <v>0.97</v>
      </c>
    </row>
    <row r="258" spans="3:3" x14ac:dyDescent="0.25">
      <c r="C258">
        <v>0.85</v>
      </c>
    </row>
    <row r="259" spans="3:3" x14ac:dyDescent="0.25">
      <c r="C259">
        <v>0.81</v>
      </c>
    </row>
    <row r="260" spans="3:3" x14ac:dyDescent="0.25">
      <c r="C260">
        <v>0.59</v>
      </c>
    </row>
    <row r="261" spans="3:3" x14ac:dyDescent="0.25">
      <c r="C261">
        <v>0.99</v>
      </c>
    </row>
    <row r="262" spans="3:3" x14ac:dyDescent="0.25">
      <c r="C262">
        <v>0.95</v>
      </c>
    </row>
    <row r="263" spans="3:3" x14ac:dyDescent="0.25">
      <c r="C263">
        <v>0.81</v>
      </c>
    </row>
    <row r="264" spans="3:3" x14ac:dyDescent="0.25">
      <c r="C264">
        <v>0.89</v>
      </c>
    </row>
    <row r="265" spans="3:3" x14ac:dyDescent="0.25">
      <c r="C265">
        <v>0.76</v>
      </c>
    </row>
    <row r="266" spans="3:3" x14ac:dyDescent="0.25">
      <c r="C266">
        <v>0.51</v>
      </c>
    </row>
    <row r="267" spans="3:3" x14ac:dyDescent="0.25">
      <c r="C267">
        <v>0.78</v>
      </c>
    </row>
    <row r="268" spans="3:3" x14ac:dyDescent="0.25">
      <c r="C268">
        <v>0.86</v>
      </c>
    </row>
    <row r="269" spans="3:3" x14ac:dyDescent="0.25">
      <c r="C269">
        <v>0.53</v>
      </c>
    </row>
    <row r="270" spans="3:3" x14ac:dyDescent="0.25">
      <c r="C270">
        <v>0.74</v>
      </c>
    </row>
    <row r="271" spans="3:3" x14ac:dyDescent="0.25">
      <c r="C271">
        <v>0.57999999999999996</v>
      </c>
    </row>
    <row r="272" spans="3:3" x14ac:dyDescent="0.25">
      <c r="C272">
        <v>0.57999999999999996</v>
      </c>
    </row>
    <row r="273" spans="3:3" x14ac:dyDescent="0.25">
      <c r="C273">
        <v>0.66</v>
      </c>
    </row>
    <row r="274" spans="3:3" x14ac:dyDescent="0.25">
      <c r="C274">
        <v>0.57999999999999996</v>
      </c>
    </row>
    <row r="275" spans="3:3" x14ac:dyDescent="0.25">
      <c r="C275">
        <v>0.83</v>
      </c>
    </row>
    <row r="276" spans="3:3" x14ac:dyDescent="0.25">
      <c r="C276">
        <v>0.84</v>
      </c>
    </row>
    <row r="277" spans="3:3" x14ac:dyDescent="0.25">
      <c r="C277">
        <v>0.69</v>
      </c>
    </row>
    <row r="278" spans="3:3" x14ac:dyDescent="0.25">
      <c r="C278">
        <v>0.72</v>
      </c>
    </row>
    <row r="279" spans="3:3" x14ac:dyDescent="0.25">
      <c r="C279">
        <v>0.62</v>
      </c>
    </row>
    <row r="280" spans="3:3" x14ac:dyDescent="0.25">
      <c r="C280">
        <v>0.66</v>
      </c>
    </row>
    <row r="281" spans="3:3" x14ac:dyDescent="0.25">
      <c r="C281">
        <v>0.57999999999999996</v>
      </c>
    </row>
    <row r="282" spans="3:3" x14ac:dyDescent="0.25">
      <c r="C282">
        <v>0.74</v>
      </c>
    </row>
    <row r="283" spans="3:3" x14ac:dyDescent="0.25">
      <c r="C283">
        <v>0.96</v>
      </c>
    </row>
    <row r="284" spans="3:3" x14ac:dyDescent="0.25">
      <c r="C284">
        <v>0.78</v>
      </c>
    </row>
    <row r="285" spans="3:3" x14ac:dyDescent="0.25">
      <c r="C285">
        <v>0.62</v>
      </c>
    </row>
    <row r="286" spans="3:3" x14ac:dyDescent="0.25">
      <c r="C286">
        <v>0.56999999999999995</v>
      </c>
    </row>
    <row r="287" spans="3:3" x14ac:dyDescent="0.25">
      <c r="C287">
        <v>0.83</v>
      </c>
    </row>
    <row r="288" spans="3:3" x14ac:dyDescent="0.25">
      <c r="C288">
        <v>0.64</v>
      </c>
    </row>
    <row r="289" spans="3:3" x14ac:dyDescent="0.25">
      <c r="C289">
        <v>0.5</v>
      </c>
    </row>
    <row r="290" spans="3:3" x14ac:dyDescent="0.25">
      <c r="C290">
        <v>0.52</v>
      </c>
    </row>
    <row r="291" spans="3:3" x14ac:dyDescent="0.25">
      <c r="C291">
        <v>0.81</v>
      </c>
    </row>
    <row r="292" spans="3:3" x14ac:dyDescent="0.25">
      <c r="C292">
        <v>0.57999999999999996</v>
      </c>
    </row>
    <row r="293" spans="3:3" x14ac:dyDescent="0.25">
      <c r="C293">
        <v>0.57999999999999996</v>
      </c>
    </row>
    <row r="294" spans="3:3" x14ac:dyDescent="0.25">
      <c r="C294">
        <v>0.94</v>
      </c>
    </row>
    <row r="295" spans="3:3" x14ac:dyDescent="0.25">
      <c r="C295">
        <v>0.51</v>
      </c>
    </row>
    <row r="296" spans="3:3" x14ac:dyDescent="0.25">
      <c r="C296">
        <v>0.56000000000000005</v>
      </c>
    </row>
    <row r="297" spans="3:3" x14ac:dyDescent="0.25">
      <c r="C297">
        <v>0.66</v>
      </c>
    </row>
    <row r="298" spans="3:3" x14ac:dyDescent="0.25">
      <c r="C298">
        <v>0.55000000000000004</v>
      </c>
    </row>
    <row r="299" spans="3:3" x14ac:dyDescent="0.25">
      <c r="C299">
        <v>0.86</v>
      </c>
    </row>
    <row r="300" spans="3:3" x14ac:dyDescent="0.25">
      <c r="C300">
        <v>0.92</v>
      </c>
    </row>
    <row r="301" spans="3:3" x14ac:dyDescent="0.25">
      <c r="C301">
        <v>0.55000000000000004</v>
      </c>
    </row>
    <row r="302" spans="3:3" x14ac:dyDescent="0.25">
      <c r="C302">
        <v>0.62</v>
      </c>
    </row>
    <row r="303" spans="3:3" x14ac:dyDescent="0.25">
      <c r="C303">
        <v>0.55000000000000004</v>
      </c>
    </row>
    <row r="304" spans="3:3" x14ac:dyDescent="0.25">
      <c r="C304">
        <v>0.92</v>
      </c>
    </row>
    <row r="305" spans="3:3" x14ac:dyDescent="0.25">
      <c r="C305">
        <v>0.93</v>
      </c>
    </row>
    <row r="306" spans="3:3" x14ac:dyDescent="0.25">
      <c r="C306">
        <v>0.67</v>
      </c>
    </row>
    <row r="307" spans="3:3" x14ac:dyDescent="0.25">
      <c r="C307">
        <v>0.52</v>
      </c>
    </row>
    <row r="308" spans="3:3" x14ac:dyDescent="0.25">
      <c r="C308">
        <v>0.79</v>
      </c>
    </row>
    <row r="309" spans="3:3" x14ac:dyDescent="0.25">
      <c r="C309">
        <v>0.8</v>
      </c>
    </row>
    <row r="310" spans="3:3" x14ac:dyDescent="0.25">
      <c r="C310">
        <v>0.53</v>
      </c>
    </row>
    <row r="311" spans="3:3" x14ac:dyDescent="0.25">
      <c r="C311">
        <v>0.66</v>
      </c>
    </row>
    <row r="312" spans="3:3" x14ac:dyDescent="0.25">
      <c r="C312">
        <v>0.77</v>
      </c>
    </row>
    <row r="313" spans="3:3" x14ac:dyDescent="0.25">
      <c r="C313">
        <v>0.51</v>
      </c>
    </row>
    <row r="314" spans="3:3" x14ac:dyDescent="0.25">
      <c r="C314">
        <v>0.95</v>
      </c>
    </row>
    <row r="315" spans="3:3" x14ac:dyDescent="0.25">
      <c r="C315">
        <v>0.53</v>
      </c>
    </row>
    <row r="316" spans="3:3" x14ac:dyDescent="0.25">
      <c r="C316">
        <v>0.81</v>
      </c>
    </row>
    <row r="317" spans="3:3" x14ac:dyDescent="0.25">
      <c r="C317">
        <v>0.62</v>
      </c>
    </row>
    <row r="318" spans="3:3" x14ac:dyDescent="0.25">
      <c r="C318">
        <v>0.92</v>
      </c>
    </row>
    <row r="319" spans="3:3" x14ac:dyDescent="0.25">
      <c r="C319">
        <v>0.79</v>
      </c>
    </row>
    <row r="320" spans="3:3" x14ac:dyDescent="0.25">
      <c r="C320">
        <v>0.74</v>
      </c>
    </row>
    <row r="321" spans="3:3" x14ac:dyDescent="0.25">
      <c r="C321">
        <v>0.82</v>
      </c>
    </row>
    <row r="322" spans="3:3" x14ac:dyDescent="0.25">
      <c r="C322">
        <v>0.92</v>
      </c>
    </row>
    <row r="323" spans="3:3" x14ac:dyDescent="0.25">
      <c r="C323">
        <v>0.6</v>
      </c>
    </row>
    <row r="324" spans="3:3" x14ac:dyDescent="0.25">
      <c r="C324">
        <v>0.77</v>
      </c>
    </row>
    <row r="325" spans="3:3" x14ac:dyDescent="0.25">
      <c r="C325">
        <v>0.97</v>
      </c>
    </row>
    <row r="326" spans="3:3" x14ac:dyDescent="0.25">
      <c r="C326">
        <v>0.81</v>
      </c>
    </row>
    <row r="327" spans="3:3" x14ac:dyDescent="0.25">
      <c r="C327">
        <v>0.55000000000000004</v>
      </c>
    </row>
    <row r="328" spans="3:3" x14ac:dyDescent="0.25">
      <c r="C328">
        <v>0.87</v>
      </c>
    </row>
    <row r="329" spans="3:3" x14ac:dyDescent="0.25">
      <c r="C329">
        <v>0.59</v>
      </c>
    </row>
    <row r="330" spans="3:3" x14ac:dyDescent="0.25">
      <c r="C330">
        <v>0.66</v>
      </c>
    </row>
    <row r="331" spans="3:3" x14ac:dyDescent="0.25">
      <c r="C331">
        <v>0.65</v>
      </c>
    </row>
    <row r="332" spans="3:3" x14ac:dyDescent="0.25">
      <c r="C332">
        <v>0.88</v>
      </c>
    </row>
    <row r="333" spans="3:3" x14ac:dyDescent="0.25">
      <c r="C333">
        <v>0.68</v>
      </c>
    </row>
    <row r="334" spans="3:3" x14ac:dyDescent="0.25">
      <c r="C334">
        <v>0.51</v>
      </c>
    </row>
    <row r="335" spans="3:3" x14ac:dyDescent="0.25">
      <c r="C335">
        <v>0.73</v>
      </c>
    </row>
    <row r="336" spans="3:3" x14ac:dyDescent="0.25">
      <c r="C336">
        <v>0.84</v>
      </c>
    </row>
    <row r="337" spans="3:3" x14ac:dyDescent="0.25">
      <c r="C337">
        <v>0.89</v>
      </c>
    </row>
    <row r="338" spans="3:3" x14ac:dyDescent="0.25">
      <c r="C338">
        <v>0.78</v>
      </c>
    </row>
    <row r="339" spans="3:3" x14ac:dyDescent="0.25">
      <c r="C339">
        <v>0.7</v>
      </c>
    </row>
    <row r="340" spans="3:3" x14ac:dyDescent="0.25">
      <c r="C340">
        <v>0.64</v>
      </c>
    </row>
    <row r="341" spans="3:3" x14ac:dyDescent="0.25">
      <c r="C341">
        <v>0.68</v>
      </c>
    </row>
    <row r="342" spans="3:3" x14ac:dyDescent="0.25">
      <c r="C342">
        <v>0.74</v>
      </c>
    </row>
    <row r="343" spans="3:3" x14ac:dyDescent="0.25">
      <c r="C343">
        <v>0.55000000000000004</v>
      </c>
    </row>
    <row r="344" spans="3:3" x14ac:dyDescent="0.25">
      <c r="C344">
        <v>0.88</v>
      </c>
    </row>
    <row r="345" spans="3:3" x14ac:dyDescent="0.25">
      <c r="C345">
        <v>0.73</v>
      </c>
    </row>
    <row r="346" spans="3:3" x14ac:dyDescent="0.25">
      <c r="C346">
        <v>0.54</v>
      </c>
    </row>
    <row r="347" spans="3:3" x14ac:dyDescent="0.25">
      <c r="C347">
        <v>0.88</v>
      </c>
    </row>
    <row r="348" spans="3:3" x14ac:dyDescent="0.25">
      <c r="C348">
        <v>0.55000000000000004</v>
      </c>
    </row>
    <row r="349" spans="3:3" x14ac:dyDescent="0.25">
      <c r="C349">
        <v>0.72</v>
      </c>
    </row>
    <row r="350" spans="3:3" x14ac:dyDescent="0.25">
      <c r="C350">
        <v>0.83</v>
      </c>
    </row>
    <row r="351" spans="3:3" x14ac:dyDescent="0.25">
      <c r="C351">
        <v>0.54</v>
      </c>
    </row>
    <row r="352" spans="3:3" x14ac:dyDescent="0.25">
      <c r="C352">
        <v>0.84</v>
      </c>
    </row>
    <row r="353" spans="3:3" x14ac:dyDescent="0.25">
      <c r="C353">
        <v>0.81</v>
      </c>
    </row>
    <row r="354" spans="3:3" x14ac:dyDescent="0.25">
      <c r="C354">
        <v>0.99</v>
      </c>
    </row>
    <row r="355" spans="3:3" x14ac:dyDescent="0.25">
      <c r="C355">
        <v>0.74</v>
      </c>
    </row>
    <row r="356" spans="3:3" x14ac:dyDescent="0.25">
      <c r="C356">
        <v>0.9</v>
      </c>
    </row>
    <row r="357" spans="3:3" x14ac:dyDescent="0.25">
      <c r="C357">
        <v>0.55000000000000004</v>
      </c>
    </row>
    <row r="358" spans="3:3" x14ac:dyDescent="0.25">
      <c r="C358">
        <v>0.84</v>
      </c>
    </row>
    <row r="359" spans="3:3" x14ac:dyDescent="0.25">
      <c r="C359">
        <v>0.8</v>
      </c>
    </row>
    <row r="360" spans="3:3" x14ac:dyDescent="0.25">
      <c r="C360">
        <v>0.96</v>
      </c>
    </row>
    <row r="361" spans="3:3" x14ac:dyDescent="0.25">
      <c r="C361">
        <v>0.84</v>
      </c>
    </row>
    <row r="362" spans="3:3" x14ac:dyDescent="0.25">
      <c r="C362">
        <v>0.96</v>
      </c>
    </row>
    <row r="363" spans="3:3" x14ac:dyDescent="0.25">
      <c r="C363">
        <v>0.74</v>
      </c>
    </row>
    <row r="364" spans="3:3" x14ac:dyDescent="0.25">
      <c r="C364">
        <v>0.69</v>
      </c>
    </row>
    <row r="365" spans="3:3" x14ac:dyDescent="0.25">
      <c r="C365">
        <v>0.66</v>
      </c>
    </row>
  </sheetData>
  <mergeCells count="2">
    <mergeCell ref="G1:L1"/>
    <mergeCell ref="O18:P18"/>
  </mergeCells>
  <hyperlinks>
    <hyperlink ref="V1" location="'Table of Contents'!A1" display="'Table of Contents'!A1" xr:uid="{B8250131-2C54-4578-BAF1-5C84C95238BD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A8D0-2D16-43CE-BF09-94777A821F32}">
  <sheetPr>
    <tabColor theme="5" tint="0.39997558519241921"/>
  </sheetPr>
  <dimension ref="A1:V2365"/>
  <sheetViews>
    <sheetView workbookViewId="0">
      <selection activeCell="R25" sqref="R25"/>
    </sheetView>
  </sheetViews>
  <sheetFormatPr defaultRowHeight="15" x14ac:dyDescent="0.25"/>
  <cols>
    <col min="1" max="1" width="10.85546875" bestFit="1" customWidth="1"/>
    <col min="2" max="2" width="14.42578125" bestFit="1" customWidth="1"/>
    <col min="4" max="4" width="10.7109375" style="108" customWidth="1"/>
    <col min="5" max="5" width="7.5703125" style="108" bestFit="1" customWidth="1"/>
    <col min="6" max="6" width="7.85546875" style="114" customWidth="1"/>
    <col min="7" max="7" width="6" style="108" bestFit="1" customWidth="1"/>
    <col min="8" max="8" width="11.140625" style="114" customWidth="1"/>
    <col min="9" max="9" width="9.5703125" style="108" bestFit="1" customWidth="1"/>
    <col min="10" max="10" width="13.7109375" style="114" customWidth="1"/>
    <col min="11" max="11" width="14.42578125" style="108" bestFit="1" customWidth="1"/>
    <col min="12" max="12" width="15.85546875" style="114" customWidth="1"/>
    <col min="13" max="13" width="16.42578125" style="108" bestFit="1" customWidth="1"/>
  </cols>
  <sheetData>
    <row r="1" spans="1:22" x14ac:dyDescent="0.25">
      <c r="A1" s="27" t="s">
        <v>147</v>
      </c>
      <c r="B1" s="27" t="s">
        <v>17</v>
      </c>
      <c r="E1" s="115" t="s">
        <v>151</v>
      </c>
      <c r="G1" s="116" t="s">
        <v>152</v>
      </c>
      <c r="I1" s="116" t="s">
        <v>153</v>
      </c>
      <c r="K1" s="116" t="s">
        <v>156</v>
      </c>
      <c r="M1" s="116" t="s">
        <v>157</v>
      </c>
      <c r="V1" s="117" t="s">
        <v>28</v>
      </c>
    </row>
    <row r="2" spans="1:22" x14ac:dyDescent="0.25">
      <c r="A2" t="s">
        <v>91</v>
      </c>
      <c r="B2" s="108">
        <v>0.51</v>
      </c>
      <c r="E2" s="108" t="b">
        <f>IF(A2="Coffee Only", B2)</f>
        <v>0</v>
      </c>
      <c r="G2" s="108" t="b">
        <f>IF(A2="Food Only", B2)</f>
        <v>0</v>
      </c>
      <c r="I2" s="108">
        <f>IF(A2="Specialty Drink Only", B2)</f>
        <v>0.51</v>
      </c>
      <c r="K2" s="108" t="b">
        <f>IF(A2="Food + Coffee", B2)</f>
        <v>0</v>
      </c>
      <c r="M2" s="108" t="b">
        <f>IF(A2="Food + Specialty Drink", B2)</f>
        <v>0</v>
      </c>
    </row>
    <row r="3" spans="1:22" x14ac:dyDescent="0.25">
      <c r="A3" t="s">
        <v>91</v>
      </c>
      <c r="B3" s="108">
        <v>0.56000000000000005</v>
      </c>
      <c r="E3" s="108" t="b">
        <f>IF(A3="Coffee Only", B3)</f>
        <v>0</v>
      </c>
      <c r="G3" s="108" t="b">
        <f t="shared" ref="G3:G66" si="0">IF(A3="Food Only", B3)</f>
        <v>0</v>
      </c>
      <c r="I3" s="108">
        <f t="shared" ref="I3:I66" si="1">IF(A3="Specialty Drink Only", B3)</f>
        <v>0.56000000000000005</v>
      </c>
      <c r="K3" s="108" t="b">
        <f t="shared" ref="K3:K66" si="2">IF(A3="Food + Coffee", B3)</f>
        <v>0</v>
      </c>
      <c r="M3" s="108" t="b">
        <f t="shared" ref="M3:M66" si="3">IF(A3="Food + Specialty Drink", B3)</f>
        <v>0</v>
      </c>
    </row>
    <row r="4" spans="1:22" x14ac:dyDescent="0.25">
      <c r="A4" t="s">
        <v>95</v>
      </c>
      <c r="B4" s="108">
        <v>1.59</v>
      </c>
      <c r="E4" s="108" t="b">
        <f t="shared" ref="E4:E66" si="4">IF(A4="Coffee Only", B4)</f>
        <v>0</v>
      </c>
      <c r="G4" s="108" t="b">
        <f t="shared" si="0"/>
        <v>0</v>
      </c>
      <c r="I4" s="108" t="b">
        <f t="shared" si="1"/>
        <v>0</v>
      </c>
      <c r="K4" s="108" t="b">
        <f t="shared" si="2"/>
        <v>0</v>
      </c>
      <c r="M4" s="108">
        <f t="shared" si="3"/>
        <v>1.59</v>
      </c>
    </row>
    <row r="5" spans="1:22" x14ac:dyDescent="0.25">
      <c r="A5" t="s">
        <v>92</v>
      </c>
      <c r="B5" s="108">
        <v>0.75</v>
      </c>
      <c r="E5" s="108">
        <f>IF(A5="Coffee Only", B5)</f>
        <v>0.75</v>
      </c>
      <c r="G5" s="108" t="b">
        <f t="shared" si="0"/>
        <v>0</v>
      </c>
      <c r="I5" s="108" t="b">
        <f t="shared" si="1"/>
        <v>0</v>
      </c>
      <c r="K5" s="108" t="b">
        <f t="shared" si="2"/>
        <v>0</v>
      </c>
      <c r="M5" s="108" t="b">
        <f t="shared" si="3"/>
        <v>0</v>
      </c>
    </row>
    <row r="6" spans="1:22" x14ac:dyDescent="0.25">
      <c r="A6" t="s">
        <v>95</v>
      </c>
      <c r="B6" s="108">
        <v>1.45</v>
      </c>
      <c r="E6" s="108" t="b">
        <f t="shared" si="4"/>
        <v>0</v>
      </c>
      <c r="G6" s="108" t="b">
        <f t="shared" si="0"/>
        <v>0</v>
      </c>
      <c r="I6" s="108" t="b">
        <f t="shared" si="1"/>
        <v>0</v>
      </c>
      <c r="K6" s="108" t="b">
        <f t="shared" si="2"/>
        <v>0</v>
      </c>
      <c r="M6" s="108">
        <f t="shared" si="3"/>
        <v>1.45</v>
      </c>
    </row>
    <row r="7" spans="1:22" x14ac:dyDescent="0.25">
      <c r="A7" t="s">
        <v>91</v>
      </c>
      <c r="B7" s="108">
        <v>0.62</v>
      </c>
      <c r="E7" s="108" t="b">
        <f t="shared" si="4"/>
        <v>0</v>
      </c>
      <c r="G7" s="108" t="b">
        <f t="shared" si="0"/>
        <v>0</v>
      </c>
      <c r="I7" s="108">
        <f t="shared" si="1"/>
        <v>0.62</v>
      </c>
      <c r="K7" s="108" t="b">
        <f t="shared" si="2"/>
        <v>0</v>
      </c>
      <c r="M7" s="108" t="b">
        <f t="shared" si="3"/>
        <v>0</v>
      </c>
    </row>
    <row r="8" spans="1:22" x14ac:dyDescent="0.25">
      <c r="A8" t="s">
        <v>91</v>
      </c>
      <c r="B8" s="108">
        <v>0.78</v>
      </c>
      <c r="E8" s="108" t="b">
        <f t="shared" si="4"/>
        <v>0</v>
      </c>
      <c r="G8" s="108" t="b">
        <f t="shared" si="0"/>
        <v>0</v>
      </c>
      <c r="I8" s="108">
        <f t="shared" si="1"/>
        <v>0.78</v>
      </c>
      <c r="K8" s="108" t="b">
        <f t="shared" si="2"/>
        <v>0</v>
      </c>
      <c r="M8" s="108" t="b">
        <f t="shared" si="3"/>
        <v>0</v>
      </c>
    </row>
    <row r="9" spans="1:22" x14ac:dyDescent="0.25">
      <c r="A9" t="s">
        <v>94</v>
      </c>
      <c r="B9" s="108">
        <v>0</v>
      </c>
      <c r="E9" s="108" t="b">
        <f t="shared" si="4"/>
        <v>0</v>
      </c>
      <c r="G9" s="108" t="b">
        <f t="shared" si="0"/>
        <v>0</v>
      </c>
      <c r="I9" s="108" t="b">
        <f t="shared" si="1"/>
        <v>0</v>
      </c>
      <c r="K9" s="108" t="b">
        <f t="shared" si="2"/>
        <v>0</v>
      </c>
      <c r="M9" s="108" t="b">
        <f t="shared" si="3"/>
        <v>0</v>
      </c>
    </row>
    <row r="10" spans="1:22" x14ac:dyDescent="0.25">
      <c r="A10" t="s">
        <v>95</v>
      </c>
      <c r="B10" s="108">
        <v>1.1299999999999999</v>
      </c>
      <c r="E10" s="108" t="b">
        <f t="shared" si="4"/>
        <v>0</v>
      </c>
      <c r="G10" s="108" t="b">
        <f t="shared" si="0"/>
        <v>0</v>
      </c>
      <c r="I10" s="108" t="b">
        <f t="shared" si="1"/>
        <v>0</v>
      </c>
      <c r="K10" s="108" t="b">
        <f t="shared" si="2"/>
        <v>0</v>
      </c>
      <c r="M10" s="108">
        <f t="shared" si="3"/>
        <v>1.1299999999999999</v>
      </c>
    </row>
    <row r="11" spans="1:22" x14ac:dyDescent="0.25">
      <c r="A11" t="s">
        <v>96</v>
      </c>
      <c r="B11" s="108">
        <v>2.23</v>
      </c>
      <c r="E11" s="108" t="b">
        <f t="shared" si="4"/>
        <v>0</v>
      </c>
      <c r="G11" s="108">
        <f t="shared" si="0"/>
        <v>2.23</v>
      </c>
      <c r="I11" s="108" t="b">
        <f t="shared" si="1"/>
        <v>0</v>
      </c>
      <c r="K11" s="108" t="b">
        <f t="shared" si="2"/>
        <v>0</v>
      </c>
      <c r="M11" s="108" t="b">
        <f t="shared" si="3"/>
        <v>0</v>
      </c>
    </row>
    <row r="12" spans="1:22" x14ac:dyDescent="0.25">
      <c r="A12" t="s">
        <v>94</v>
      </c>
      <c r="B12" s="108">
        <v>0</v>
      </c>
      <c r="E12" s="108" t="b">
        <f t="shared" si="4"/>
        <v>0</v>
      </c>
      <c r="G12" s="108" t="b">
        <f t="shared" si="0"/>
        <v>0</v>
      </c>
      <c r="I12" s="108" t="b">
        <f t="shared" si="1"/>
        <v>0</v>
      </c>
      <c r="K12" s="108" t="b">
        <f t="shared" si="2"/>
        <v>0</v>
      </c>
      <c r="M12" s="108" t="b">
        <f t="shared" si="3"/>
        <v>0</v>
      </c>
    </row>
    <row r="13" spans="1:22" x14ac:dyDescent="0.25">
      <c r="A13" t="s">
        <v>95</v>
      </c>
      <c r="B13" s="108">
        <v>1.93</v>
      </c>
      <c r="E13" s="108" t="b">
        <f t="shared" si="4"/>
        <v>0</v>
      </c>
      <c r="G13" s="108" t="b">
        <f t="shared" si="0"/>
        <v>0</v>
      </c>
      <c r="I13" s="108" t="b">
        <f t="shared" si="1"/>
        <v>0</v>
      </c>
      <c r="K13" s="108" t="b">
        <f t="shared" si="2"/>
        <v>0</v>
      </c>
      <c r="M13" s="108">
        <f t="shared" si="3"/>
        <v>1.93</v>
      </c>
    </row>
    <row r="14" spans="1:22" x14ac:dyDescent="0.25">
      <c r="A14" t="s">
        <v>91</v>
      </c>
      <c r="B14" s="108">
        <v>0.72</v>
      </c>
      <c r="E14" s="108" t="b">
        <f t="shared" si="4"/>
        <v>0</v>
      </c>
      <c r="G14" s="108" t="b">
        <f t="shared" si="0"/>
        <v>0</v>
      </c>
      <c r="I14" s="108">
        <f t="shared" si="1"/>
        <v>0.72</v>
      </c>
      <c r="K14" s="108" t="b">
        <f t="shared" si="2"/>
        <v>0</v>
      </c>
      <c r="M14" s="108" t="b">
        <f t="shared" si="3"/>
        <v>0</v>
      </c>
    </row>
    <row r="15" spans="1:22" x14ac:dyDescent="0.25">
      <c r="A15" t="s">
        <v>96</v>
      </c>
      <c r="B15" s="108">
        <v>1.1100000000000001</v>
      </c>
      <c r="E15" s="108" t="b">
        <f t="shared" si="4"/>
        <v>0</v>
      </c>
      <c r="G15" s="108">
        <f t="shared" si="0"/>
        <v>1.1100000000000001</v>
      </c>
      <c r="I15" s="108" t="b">
        <f t="shared" si="1"/>
        <v>0</v>
      </c>
      <c r="K15" s="108" t="b">
        <f t="shared" si="2"/>
        <v>0</v>
      </c>
      <c r="M15" s="108" t="b">
        <f t="shared" si="3"/>
        <v>0</v>
      </c>
    </row>
    <row r="16" spans="1:22" x14ac:dyDescent="0.25">
      <c r="A16" t="s">
        <v>92</v>
      </c>
      <c r="B16" s="108">
        <v>0.98</v>
      </c>
      <c r="E16" s="108">
        <f t="shared" si="4"/>
        <v>0.98</v>
      </c>
      <c r="G16" s="108" t="b">
        <f t="shared" si="0"/>
        <v>0</v>
      </c>
      <c r="I16" s="108" t="b">
        <f t="shared" si="1"/>
        <v>0</v>
      </c>
      <c r="K16" s="108" t="b">
        <f t="shared" si="2"/>
        <v>0</v>
      </c>
      <c r="M16" s="108" t="b">
        <f t="shared" si="3"/>
        <v>0</v>
      </c>
    </row>
    <row r="17" spans="1:13" x14ac:dyDescent="0.25">
      <c r="A17" t="s">
        <v>96</v>
      </c>
      <c r="B17" s="108">
        <v>0.81</v>
      </c>
      <c r="E17" s="108" t="b">
        <f t="shared" si="4"/>
        <v>0</v>
      </c>
      <c r="G17" s="108">
        <f t="shared" si="0"/>
        <v>0.81</v>
      </c>
      <c r="I17" s="108" t="b">
        <f t="shared" si="1"/>
        <v>0</v>
      </c>
      <c r="K17" s="108" t="b">
        <f t="shared" si="2"/>
        <v>0</v>
      </c>
      <c r="M17" s="108" t="b">
        <f t="shared" si="3"/>
        <v>0</v>
      </c>
    </row>
    <row r="18" spans="1:13" x14ac:dyDescent="0.25">
      <c r="A18" t="s">
        <v>92</v>
      </c>
      <c r="B18" s="108">
        <v>0.52</v>
      </c>
      <c r="E18" s="108">
        <f t="shared" si="4"/>
        <v>0.52</v>
      </c>
      <c r="G18" s="108" t="b">
        <f t="shared" si="0"/>
        <v>0</v>
      </c>
      <c r="I18" s="108" t="b">
        <f t="shared" si="1"/>
        <v>0</v>
      </c>
      <c r="K18" s="108" t="b">
        <f t="shared" si="2"/>
        <v>0</v>
      </c>
      <c r="M18" s="108" t="b">
        <f t="shared" si="3"/>
        <v>0</v>
      </c>
    </row>
    <row r="19" spans="1:13" x14ac:dyDescent="0.25">
      <c r="A19" t="s">
        <v>92</v>
      </c>
      <c r="B19" s="108">
        <v>0.65</v>
      </c>
      <c r="E19" s="108">
        <f t="shared" si="4"/>
        <v>0.65</v>
      </c>
      <c r="G19" s="108" t="b">
        <f t="shared" si="0"/>
        <v>0</v>
      </c>
      <c r="I19" s="108" t="b">
        <f t="shared" si="1"/>
        <v>0</v>
      </c>
      <c r="K19" s="108" t="b">
        <f t="shared" si="2"/>
        <v>0</v>
      </c>
      <c r="M19" s="108" t="b">
        <f t="shared" si="3"/>
        <v>0</v>
      </c>
    </row>
    <row r="20" spans="1:13" x14ac:dyDescent="0.25">
      <c r="A20" t="s">
        <v>91</v>
      </c>
      <c r="B20" s="108">
        <v>0.87</v>
      </c>
      <c r="E20" s="108" t="b">
        <f t="shared" si="4"/>
        <v>0</v>
      </c>
      <c r="G20" s="108" t="b">
        <f t="shared" si="0"/>
        <v>0</v>
      </c>
      <c r="I20" s="108">
        <f t="shared" si="1"/>
        <v>0.87</v>
      </c>
      <c r="K20" s="108" t="b">
        <f t="shared" si="2"/>
        <v>0</v>
      </c>
      <c r="M20" s="108" t="b">
        <f t="shared" si="3"/>
        <v>0</v>
      </c>
    </row>
    <row r="21" spans="1:13" x14ac:dyDescent="0.25">
      <c r="A21" t="s">
        <v>93</v>
      </c>
      <c r="B21" s="108">
        <v>2.4300000000000002</v>
      </c>
      <c r="E21" s="108" t="b">
        <f t="shared" si="4"/>
        <v>0</v>
      </c>
      <c r="G21" s="108" t="b">
        <f t="shared" si="0"/>
        <v>0</v>
      </c>
      <c r="I21" s="108" t="b">
        <f t="shared" si="1"/>
        <v>0</v>
      </c>
      <c r="K21" s="108">
        <f t="shared" si="2"/>
        <v>2.4300000000000002</v>
      </c>
      <c r="M21" s="108" t="b">
        <f t="shared" si="3"/>
        <v>0</v>
      </c>
    </row>
    <row r="22" spans="1:13" x14ac:dyDescent="0.25">
      <c r="A22" t="s">
        <v>92</v>
      </c>
      <c r="B22" s="108">
        <v>0.84</v>
      </c>
      <c r="E22" s="108">
        <f t="shared" si="4"/>
        <v>0.84</v>
      </c>
      <c r="G22" s="108" t="b">
        <f t="shared" si="0"/>
        <v>0</v>
      </c>
      <c r="I22" s="108" t="b">
        <f t="shared" si="1"/>
        <v>0</v>
      </c>
      <c r="K22" s="108" t="b">
        <f t="shared" si="2"/>
        <v>0</v>
      </c>
      <c r="M22" s="108" t="b">
        <f t="shared" si="3"/>
        <v>0</v>
      </c>
    </row>
    <row r="23" spans="1:13" x14ac:dyDescent="0.25">
      <c r="A23" t="s">
        <v>91</v>
      </c>
      <c r="B23" s="108">
        <v>0.62</v>
      </c>
      <c r="E23" s="108" t="b">
        <f t="shared" si="4"/>
        <v>0</v>
      </c>
      <c r="G23" s="108" t="b">
        <f t="shared" si="0"/>
        <v>0</v>
      </c>
      <c r="I23" s="108">
        <f t="shared" si="1"/>
        <v>0.62</v>
      </c>
      <c r="K23" s="108" t="b">
        <f t="shared" si="2"/>
        <v>0</v>
      </c>
      <c r="M23" s="108" t="b">
        <f t="shared" si="3"/>
        <v>0</v>
      </c>
    </row>
    <row r="24" spans="1:13" x14ac:dyDescent="0.25">
      <c r="A24" t="s">
        <v>95</v>
      </c>
      <c r="B24" s="108">
        <v>0.87</v>
      </c>
      <c r="E24" s="108" t="b">
        <f t="shared" si="4"/>
        <v>0</v>
      </c>
      <c r="G24" s="108" t="b">
        <f t="shared" si="0"/>
        <v>0</v>
      </c>
      <c r="I24" s="108" t="b">
        <f t="shared" si="1"/>
        <v>0</v>
      </c>
      <c r="K24" s="108" t="b">
        <f t="shared" si="2"/>
        <v>0</v>
      </c>
      <c r="M24" s="108">
        <f t="shared" si="3"/>
        <v>0.87</v>
      </c>
    </row>
    <row r="25" spans="1:13" x14ac:dyDescent="0.25">
      <c r="A25" t="s">
        <v>91</v>
      </c>
      <c r="B25" s="108">
        <v>0.55000000000000004</v>
      </c>
      <c r="E25" s="108" t="b">
        <f t="shared" si="4"/>
        <v>0</v>
      </c>
      <c r="G25" s="108" t="b">
        <f t="shared" si="0"/>
        <v>0</v>
      </c>
      <c r="I25" s="108">
        <f t="shared" si="1"/>
        <v>0.55000000000000004</v>
      </c>
      <c r="K25" s="108" t="b">
        <f t="shared" si="2"/>
        <v>0</v>
      </c>
      <c r="M25" s="108" t="b">
        <f t="shared" si="3"/>
        <v>0</v>
      </c>
    </row>
    <row r="26" spans="1:13" x14ac:dyDescent="0.25">
      <c r="A26" t="s">
        <v>91</v>
      </c>
      <c r="B26" s="108">
        <v>0.53</v>
      </c>
      <c r="E26" s="108" t="b">
        <f t="shared" si="4"/>
        <v>0</v>
      </c>
      <c r="G26" s="108" t="b">
        <f t="shared" si="0"/>
        <v>0</v>
      </c>
      <c r="I26" s="108">
        <f t="shared" si="1"/>
        <v>0.53</v>
      </c>
      <c r="K26" s="108" t="b">
        <f t="shared" si="2"/>
        <v>0</v>
      </c>
      <c r="M26" s="108" t="b">
        <f t="shared" si="3"/>
        <v>0</v>
      </c>
    </row>
    <row r="27" spans="1:13" x14ac:dyDescent="0.25">
      <c r="A27" t="s">
        <v>95</v>
      </c>
      <c r="B27" s="108">
        <v>1.17</v>
      </c>
      <c r="E27" s="108" t="b">
        <f t="shared" si="4"/>
        <v>0</v>
      </c>
      <c r="G27" s="108" t="b">
        <f t="shared" si="0"/>
        <v>0</v>
      </c>
      <c r="I27" s="108" t="b">
        <f t="shared" si="1"/>
        <v>0</v>
      </c>
      <c r="K27" s="108" t="b">
        <f t="shared" si="2"/>
        <v>0</v>
      </c>
      <c r="M27" s="108">
        <f t="shared" si="3"/>
        <v>1.17</v>
      </c>
    </row>
    <row r="28" spans="1:13" x14ac:dyDescent="0.25">
      <c r="A28" t="s">
        <v>91</v>
      </c>
      <c r="B28" s="108">
        <v>0.61</v>
      </c>
      <c r="E28" s="108" t="b">
        <f t="shared" si="4"/>
        <v>0</v>
      </c>
      <c r="G28" s="108" t="b">
        <f t="shared" si="0"/>
        <v>0</v>
      </c>
      <c r="I28" s="108">
        <f t="shared" si="1"/>
        <v>0.61</v>
      </c>
      <c r="K28" s="108" t="b">
        <f t="shared" si="2"/>
        <v>0</v>
      </c>
      <c r="M28" s="108" t="b">
        <f t="shared" si="3"/>
        <v>0</v>
      </c>
    </row>
    <row r="29" spans="1:13" x14ac:dyDescent="0.25">
      <c r="A29" t="s">
        <v>91</v>
      </c>
      <c r="B29" s="108">
        <v>0.83</v>
      </c>
      <c r="E29" s="108" t="b">
        <f t="shared" si="4"/>
        <v>0</v>
      </c>
      <c r="G29" s="108" t="b">
        <f t="shared" si="0"/>
        <v>0</v>
      </c>
      <c r="I29" s="108">
        <f t="shared" si="1"/>
        <v>0.83</v>
      </c>
      <c r="K29" s="108" t="b">
        <f t="shared" si="2"/>
        <v>0</v>
      </c>
      <c r="M29" s="108" t="b">
        <f t="shared" si="3"/>
        <v>0</v>
      </c>
    </row>
    <row r="30" spans="1:13" x14ac:dyDescent="0.25">
      <c r="A30" t="s">
        <v>91</v>
      </c>
      <c r="B30" s="108">
        <v>0.71</v>
      </c>
      <c r="E30" s="108" t="b">
        <f t="shared" si="4"/>
        <v>0</v>
      </c>
      <c r="G30" s="108" t="b">
        <f t="shared" si="0"/>
        <v>0</v>
      </c>
      <c r="I30" s="108">
        <f t="shared" si="1"/>
        <v>0.71</v>
      </c>
      <c r="K30" s="108" t="b">
        <f t="shared" si="2"/>
        <v>0</v>
      </c>
      <c r="M30" s="108" t="b">
        <f t="shared" si="3"/>
        <v>0</v>
      </c>
    </row>
    <row r="31" spans="1:13" x14ac:dyDescent="0.25">
      <c r="A31" t="s">
        <v>91</v>
      </c>
      <c r="B31" s="108">
        <v>0.75</v>
      </c>
      <c r="E31" s="108" t="b">
        <f t="shared" si="4"/>
        <v>0</v>
      </c>
      <c r="G31" s="108" t="b">
        <f t="shared" si="0"/>
        <v>0</v>
      </c>
      <c r="I31" s="108">
        <f t="shared" si="1"/>
        <v>0.75</v>
      </c>
      <c r="K31" s="108" t="b">
        <f t="shared" si="2"/>
        <v>0</v>
      </c>
      <c r="M31" s="108" t="b">
        <f t="shared" si="3"/>
        <v>0</v>
      </c>
    </row>
    <row r="32" spans="1:13" x14ac:dyDescent="0.25">
      <c r="A32" t="s">
        <v>91</v>
      </c>
      <c r="B32" s="108">
        <v>0.97</v>
      </c>
      <c r="E32" s="108" t="b">
        <f t="shared" si="4"/>
        <v>0</v>
      </c>
      <c r="G32" s="108" t="b">
        <f t="shared" si="0"/>
        <v>0</v>
      </c>
      <c r="I32" s="108">
        <f t="shared" si="1"/>
        <v>0.97</v>
      </c>
      <c r="K32" s="108" t="b">
        <f t="shared" si="2"/>
        <v>0</v>
      </c>
      <c r="M32" s="108" t="b">
        <f t="shared" si="3"/>
        <v>0</v>
      </c>
    </row>
    <row r="33" spans="1:13" x14ac:dyDescent="0.25">
      <c r="A33" t="s">
        <v>96</v>
      </c>
      <c r="B33" s="108">
        <v>2.4300000000000002</v>
      </c>
      <c r="E33" s="108" t="b">
        <f t="shared" si="4"/>
        <v>0</v>
      </c>
      <c r="G33" s="108">
        <f t="shared" si="0"/>
        <v>2.4300000000000002</v>
      </c>
      <c r="I33" s="108" t="b">
        <f t="shared" si="1"/>
        <v>0</v>
      </c>
      <c r="K33" s="108" t="b">
        <f t="shared" si="2"/>
        <v>0</v>
      </c>
      <c r="M33" s="108" t="b">
        <f t="shared" si="3"/>
        <v>0</v>
      </c>
    </row>
    <row r="34" spans="1:13" x14ac:dyDescent="0.25">
      <c r="A34" t="s">
        <v>95</v>
      </c>
      <c r="B34" s="108">
        <v>1.21</v>
      </c>
      <c r="E34" s="108" t="b">
        <f t="shared" si="4"/>
        <v>0</v>
      </c>
      <c r="G34" s="108" t="b">
        <f t="shared" si="0"/>
        <v>0</v>
      </c>
      <c r="I34" s="108" t="b">
        <f t="shared" si="1"/>
        <v>0</v>
      </c>
      <c r="K34" s="108" t="b">
        <f t="shared" si="2"/>
        <v>0</v>
      </c>
      <c r="M34" s="108">
        <f t="shared" si="3"/>
        <v>1.21</v>
      </c>
    </row>
    <row r="35" spans="1:13" x14ac:dyDescent="0.25">
      <c r="A35" t="s">
        <v>92</v>
      </c>
      <c r="B35" s="108">
        <v>0.98</v>
      </c>
      <c r="E35" s="108">
        <f t="shared" si="4"/>
        <v>0.98</v>
      </c>
      <c r="G35" s="108" t="b">
        <f t="shared" si="0"/>
        <v>0</v>
      </c>
      <c r="I35" s="108" t="b">
        <f t="shared" si="1"/>
        <v>0</v>
      </c>
      <c r="K35" s="108" t="b">
        <f t="shared" si="2"/>
        <v>0</v>
      </c>
      <c r="M35" s="108" t="b">
        <f t="shared" si="3"/>
        <v>0</v>
      </c>
    </row>
    <row r="36" spans="1:13" x14ac:dyDescent="0.25">
      <c r="A36" t="s">
        <v>94</v>
      </c>
      <c r="B36" s="108">
        <v>0</v>
      </c>
      <c r="E36" s="108" t="b">
        <f t="shared" si="4"/>
        <v>0</v>
      </c>
      <c r="G36" s="108" t="b">
        <f t="shared" si="0"/>
        <v>0</v>
      </c>
      <c r="I36" s="108" t="b">
        <f t="shared" si="1"/>
        <v>0</v>
      </c>
      <c r="K36" s="108" t="b">
        <f t="shared" si="2"/>
        <v>0</v>
      </c>
      <c r="M36" s="108" t="b">
        <f t="shared" si="3"/>
        <v>0</v>
      </c>
    </row>
    <row r="37" spans="1:13" x14ac:dyDescent="0.25">
      <c r="A37" t="s">
        <v>96</v>
      </c>
      <c r="B37" s="108">
        <v>2.2200000000000002</v>
      </c>
      <c r="E37" s="108" t="b">
        <f t="shared" si="4"/>
        <v>0</v>
      </c>
      <c r="G37" s="108">
        <f t="shared" si="0"/>
        <v>2.2200000000000002</v>
      </c>
      <c r="I37" s="108" t="b">
        <f t="shared" si="1"/>
        <v>0</v>
      </c>
      <c r="K37" s="108" t="b">
        <f t="shared" si="2"/>
        <v>0</v>
      </c>
      <c r="M37" s="108" t="b">
        <f t="shared" si="3"/>
        <v>0</v>
      </c>
    </row>
    <row r="38" spans="1:13" x14ac:dyDescent="0.25">
      <c r="A38" t="s">
        <v>92</v>
      </c>
      <c r="B38" s="108">
        <v>0.77</v>
      </c>
      <c r="E38" s="108">
        <f t="shared" si="4"/>
        <v>0.77</v>
      </c>
      <c r="G38" s="108" t="b">
        <f t="shared" si="0"/>
        <v>0</v>
      </c>
      <c r="I38" s="108" t="b">
        <f t="shared" si="1"/>
        <v>0</v>
      </c>
      <c r="K38" s="108" t="b">
        <f t="shared" si="2"/>
        <v>0</v>
      </c>
      <c r="M38" s="108" t="b">
        <f t="shared" si="3"/>
        <v>0</v>
      </c>
    </row>
    <row r="39" spans="1:13" x14ac:dyDescent="0.25">
      <c r="A39" t="s">
        <v>95</v>
      </c>
      <c r="B39" s="108">
        <v>1.04</v>
      </c>
      <c r="E39" s="108" t="b">
        <f t="shared" si="4"/>
        <v>0</v>
      </c>
      <c r="G39" s="108" t="b">
        <f t="shared" si="0"/>
        <v>0</v>
      </c>
      <c r="I39" s="108" t="b">
        <f t="shared" si="1"/>
        <v>0</v>
      </c>
      <c r="K39" s="108" t="b">
        <f t="shared" si="2"/>
        <v>0</v>
      </c>
      <c r="M39" s="108">
        <f t="shared" si="3"/>
        <v>1.04</v>
      </c>
    </row>
    <row r="40" spans="1:13" x14ac:dyDescent="0.25">
      <c r="A40" t="s">
        <v>91</v>
      </c>
      <c r="B40" s="108">
        <v>0.96</v>
      </c>
      <c r="E40" s="108" t="b">
        <f t="shared" si="4"/>
        <v>0</v>
      </c>
      <c r="G40" s="108" t="b">
        <f t="shared" si="0"/>
        <v>0</v>
      </c>
      <c r="I40" s="108">
        <f t="shared" si="1"/>
        <v>0.96</v>
      </c>
      <c r="K40" s="108" t="b">
        <f t="shared" si="2"/>
        <v>0</v>
      </c>
      <c r="M40" s="108" t="b">
        <f t="shared" si="3"/>
        <v>0</v>
      </c>
    </row>
    <row r="41" spans="1:13" x14ac:dyDescent="0.25">
      <c r="A41" t="s">
        <v>94</v>
      </c>
      <c r="B41" s="108">
        <v>0</v>
      </c>
      <c r="E41" s="108" t="b">
        <f t="shared" si="4"/>
        <v>0</v>
      </c>
      <c r="G41" s="108" t="b">
        <f t="shared" si="0"/>
        <v>0</v>
      </c>
      <c r="I41" s="108" t="b">
        <f t="shared" si="1"/>
        <v>0</v>
      </c>
      <c r="K41" s="108" t="b">
        <f t="shared" si="2"/>
        <v>0</v>
      </c>
      <c r="M41" s="108" t="b">
        <f t="shared" si="3"/>
        <v>0</v>
      </c>
    </row>
    <row r="42" spans="1:13" x14ac:dyDescent="0.25">
      <c r="A42" t="s">
        <v>94</v>
      </c>
      <c r="B42" s="108">
        <v>0</v>
      </c>
      <c r="E42" s="108" t="b">
        <f t="shared" si="4"/>
        <v>0</v>
      </c>
      <c r="G42" s="108" t="b">
        <f t="shared" si="0"/>
        <v>0</v>
      </c>
      <c r="I42" s="108" t="b">
        <f t="shared" si="1"/>
        <v>0</v>
      </c>
      <c r="K42" s="108" t="b">
        <f t="shared" si="2"/>
        <v>0</v>
      </c>
      <c r="M42" s="108" t="b">
        <f t="shared" si="3"/>
        <v>0</v>
      </c>
    </row>
    <row r="43" spans="1:13" x14ac:dyDescent="0.25">
      <c r="A43" t="s">
        <v>92</v>
      </c>
      <c r="B43" s="108">
        <v>0.75</v>
      </c>
      <c r="E43" s="108">
        <f t="shared" si="4"/>
        <v>0.75</v>
      </c>
      <c r="G43" s="108" t="b">
        <f t="shared" si="0"/>
        <v>0</v>
      </c>
      <c r="I43" s="108" t="b">
        <f t="shared" si="1"/>
        <v>0</v>
      </c>
      <c r="K43" s="108" t="b">
        <f t="shared" si="2"/>
        <v>0</v>
      </c>
      <c r="M43" s="108" t="b">
        <f t="shared" si="3"/>
        <v>0</v>
      </c>
    </row>
    <row r="44" spans="1:13" x14ac:dyDescent="0.25">
      <c r="A44" t="s">
        <v>95</v>
      </c>
      <c r="B44" s="108">
        <v>0.83</v>
      </c>
      <c r="E44" s="108" t="b">
        <f t="shared" si="4"/>
        <v>0</v>
      </c>
      <c r="G44" s="108" t="b">
        <f t="shared" si="0"/>
        <v>0</v>
      </c>
      <c r="I44" s="108" t="b">
        <f t="shared" si="1"/>
        <v>0</v>
      </c>
      <c r="K44" s="108" t="b">
        <f t="shared" si="2"/>
        <v>0</v>
      </c>
      <c r="M44" s="108">
        <f t="shared" si="3"/>
        <v>0.83</v>
      </c>
    </row>
    <row r="45" spans="1:13" x14ac:dyDescent="0.25">
      <c r="A45" t="s">
        <v>94</v>
      </c>
      <c r="B45" s="108">
        <v>0</v>
      </c>
      <c r="E45" s="108" t="b">
        <f t="shared" si="4"/>
        <v>0</v>
      </c>
      <c r="G45" s="108" t="b">
        <f t="shared" si="0"/>
        <v>0</v>
      </c>
      <c r="I45" s="108" t="b">
        <f t="shared" si="1"/>
        <v>0</v>
      </c>
      <c r="K45" s="108" t="b">
        <f t="shared" si="2"/>
        <v>0</v>
      </c>
      <c r="M45" s="108" t="b">
        <f t="shared" si="3"/>
        <v>0</v>
      </c>
    </row>
    <row r="46" spans="1:13" x14ac:dyDescent="0.25">
      <c r="A46" t="s">
        <v>94</v>
      </c>
      <c r="B46" s="108">
        <v>0</v>
      </c>
      <c r="E46" s="108" t="b">
        <f t="shared" si="4"/>
        <v>0</v>
      </c>
      <c r="G46" s="108" t="b">
        <f t="shared" si="0"/>
        <v>0</v>
      </c>
      <c r="I46" s="108" t="b">
        <f t="shared" si="1"/>
        <v>0</v>
      </c>
      <c r="K46" s="108" t="b">
        <f t="shared" si="2"/>
        <v>0</v>
      </c>
      <c r="M46" s="108" t="b">
        <f t="shared" si="3"/>
        <v>0</v>
      </c>
    </row>
    <row r="47" spans="1:13" x14ac:dyDescent="0.25">
      <c r="A47" t="s">
        <v>91</v>
      </c>
      <c r="B47" s="108">
        <v>0.65</v>
      </c>
      <c r="E47" s="108" t="b">
        <f t="shared" si="4"/>
        <v>0</v>
      </c>
      <c r="G47" s="108" t="b">
        <f t="shared" si="0"/>
        <v>0</v>
      </c>
      <c r="I47" s="108">
        <f t="shared" si="1"/>
        <v>0.65</v>
      </c>
      <c r="K47" s="108" t="b">
        <f t="shared" si="2"/>
        <v>0</v>
      </c>
      <c r="M47" s="108" t="b">
        <f t="shared" si="3"/>
        <v>0</v>
      </c>
    </row>
    <row r="48" spans="1:13" x14ac:dyDescent="0.25">
      <c r="A48" t="s">
        <v>94</v>
      </c>
      <c r="B48" s="108">
        <v>0</v>
      </c>
      <c r="E48" s="108" t="b">
        <f t="shared" si="4"/>
        <v>0</v>
      </c>
      <c r="G48" s="108" t="b">
        <f t="shared" si="0"/>
        <v>0</v>
      </c>
      <c r="I48" s="108" t="b">
        <f t="shared" si="1"/>
        <v>0</v>
      </c>
      <c r="K48" s="108" t="b">
        <f t="shared" si="2"/>
        <v>0</v>
      </c>
      <c r="M48" s="108" t="b">
        <f t="shared" si="3"/>
        <v>0</v>
      </c>
    </row>
    <row r="49" spans="1:13" x14ac:dyDescent="0.25">
      <c r="A49" t="s">
        <v>94</v>
      </c>
      <c r="B49" s="108">
        <v>0</v>
      </c>
      <c r="E49" s="108" t="b">
        <f t="shared" si="4"/>
        <v>0</v>
      </c>
      <c r="G49" s="108" t="b">
        <f t="shared" si="0"/>
        <v>0</v>
      </c>
      <c r="I49" s="108" t="b">
        <f t="shared" si="1"/>
        <v>0</v>
      </c>
      <c r="K49" s="108" t="b">
        <f t="shared" si="2"/>
        <v>0</v>
      </c>
      <c r="M49" s="108" t="b">
        <f t="shared" si="3"/>
        <v>0</v>
      </c>
    </row>
    <row r="50" spans="1:13" x14ac:dyDescent="0.25">
      <c r="A50" t="s">
        <v>94</v>
      </c>
      <c r="B50" s="108">
        <v>0</v>
      </c>
      <c r="E50" s="108" t="b">
        <f t="shared" si="4"/>
        <v>0</v>
      </c>
      <c r="G50" s="108" t="b">
        <f t="shared" si="0"/>
        <v>0</v>
      </c>
      <c r="I50" s="108" t="b">
        <f t="shared" si="1"/>
        <v>0</v>
      </c>
      <c r="K50" s="108" t="b">
        <f t="shared" si="2"/>
        <v>0</v>
      </c>
      <c r="M50" s="108" t="b">
        <f t="shared" si="3"/>
        <v>0</v>
      </c>
    </row>
    <row r="51" spans="1:13" x14ac:dyDescent="0.25">
      <c r="A51" t="s">
        <v>91</v>
      </c>
      <c r="B51" s="108">
        <v>0.94</v>
      </c>
      <c r="E51" s="108" t="b">
        <f t="shared" si="4"/>
        <v>0</v>
      </c>
      <c r="G51" s="108" t="b">
        <f t="shared" si="0"/>
        <v>0</v>
      </c>
      <c r="I51" s="108">
        <f t="shared" si="1"/>
        <v>0.94</v>
      </c>
      <c r="K51" s="108" t="b">
        <f t="shared" si="2"/>
        <v>0</v>
      </c>
      <c r="M51" s="108" t="b">
        <f t="shared" si="3"/>
        <v>0</v>
      </c>
    </row>
    <row r="52" spans="1:13" x14ac:dyDescent="0.25">
      <c r="A52" t="s">
        <v>91</v>
      </c>
      <c r="B52" s="108">
        <v>0.65</v>
      </c>
      <c r="E52" s="108" t="b">
        <f t="shared" si="4"/>
        <v>0</v>
      </c>
      <c r="G52" s="108" t="b">
        <f t="shared" si="0"/>
        <v>0</v>
      </c>
      <c r="I52" s="108">
        <f t="shared" si="1"/>
        <v>0.65</v>
      </c>
      <c r="K52" s="108" t="b">
        <f t="shared" si="2"/>
        <v>0</v>
      </c>
      <c r="M52" s="108" t="b">
        <f t="shared" si="3"/>
        <v>0</v>
      </c>
    </row>
    <row r="53" spans="1:13" x14ac:dyDescent="0.25">
      <c r="A53" t="s">
        <v>94</v>
      </c>
      <c r="B53" s="108">
        <v>0</v>
      </c>
      <c r="E53" s="108" t="b">
        <f t="shared" si="4"/>
        <v>0</v>
      </c>
      <c r="G53" s="108" t="b">
        <f t="shared" si="0"/>
        <v>0</v>
      </c>
      <c r="I53" s="108" t="b">
        <f t="shared" si="1"/>
        <v>0</v>
      </c>
      <c r="K53" s="108" t="b">
        <f t="shared" si="2"/>
        <v>0</v>
      </c>
      <c r="M53" s="108" t="b">
        <f t="shared" si="3"/>
        <v>0</v>
      </c>
    </row>
    <row r="54" spans="1:13" x14ac:dyDescent="0.25">
      <c r="A54" t="s">
        <v>92</v>
      </c>
      <c r="B54" s="108">
        <v>0.92</v>
      </c>
      <c r="E54" s="108">
        <f t="shared" si="4"/>
        <v>0.92</v>
      </c>
      <c r="G54" s="108" t="b">
        <f t="shared" si="0"/>
        <v>0</v>
      </c>
      <c r="I54" s="108" t="b">
        <f t="shared" si="1"/>
        <v>0</v>
      </c>
      <c r="K54" s="108" t="b">
        <f t="shared" si="2"/>
        <v>0</v>
      </c>
      <c r="M54" s="108" t="b">
        <f t="shared" si="3"/>
        <v>0</v>
      </c>
    </row>
    <row r="55" spans="1:13" x14ac:dyDescent="0.25">
      <c r="A55" t="s">
        <v>95</v>
      </c>
      <c r="B55" s="108">
        <v>2.36</v>
      </c>
      <c r="E55" s="108" t="b">
        <f t="shared" si="4"/>
        <v>0</v>
      </c>
      <c r="G55" s="108" t="b">
        <f t="shared" si="0"/>
        <v>0</v>
      </c>
      <c r="I55" s="108" t="b">
        <f t="shared" si="1"/>
        <v>0</v>
      </c>
      <c r="K55" s="108" t="b">
        <f t="shared" si="2"/>
        <v>0</v>
      </c>
      <c r="M55" s="108">
        <f t="shared" si="3"/>
        <v>2.36</v>
      </c>
    </row>
    <row r="56" spans="1:13" x14ac:dyDescent="0.25">
      <c r="A56" t="s">
        <v>91</v>
      </c>
      <c r="B56" s="108">
        <v>0.9</v>
      </c>
      <c r="E56" s="108" t="b">
        <f t="shared" si="4"/>
        <v>0</v>
      </c>
      <c r="G56" s="108" t="b">
        <f t="shared" si="0"/>
        <v>0</v>
      </c>
      <c r="I56" s="108">
        <f t="shared" si="1"/>
        <v>0.9</v>
      </c>
      <c r="K56" s="108" t="b">
        <f t="shared" si="2"/>
        <v>0</v>
      </c>
      <c r="M56" s="108" t="b">
        <f t="shared" si="3"/>
        <v>0</v>
      </c>
    </row>
    <row r="57" spans="1:13" x14ac:dyDescent="0.25">
      <c r="A57" t="s">
        <v>93</v>
      </c>
      <c r="B57" s="108">
        <v>2.4900000000000002</v>
      </c>
      <c r="E57" s="108" t="b">
        <f t="shared" si="4"/>
        <v>0</v>
      </c>
      <c r="G57" s="108" t="b">
        <f t="shared" si="0"/>
        <v>0</v>
      </c>
      <c r="I57" s="108" t="b">
        <f t="shared" si="1"/>
        <v>0</v>
      </c>
      <c r="K57" s="108">
        <f t="shared" si="2"/>
        <v>2.4900000000000002</v>
      </c>
      <c r="M57" s="108" t="b">
        <f t="shared" si="3"/>
        <v>0</v>
      </c>
    </row>
    <row r="58" spans="1:13" x14ac:dyDescent="0.25">
      <c r="A58" t="s">
        <v>94</v>
      </c>
      <c r="B58" s="108">
        <v>0</v>
      </c>
      <c r="E58" s="108" t="b">
        <f t="shared" si="4"/>
        <v>0</v>
      </c>
      <c r="G58" s="108" t="b">
        <f t="shared" si="0"/>
        <v>0</v>
      </c>
      <c r="I58" s="108" t="b">
        <f t="shared" si="1"/>
        <v>0</v>
      </c>
      <c r="K58" s="108" t="b">
        <f t="shared" si="2"/>
        <v>0</v>
      </c>
      <c r="M58" s="108" t="b">
        <f t="shared" si="3"/>
        <v>0</v>
      </c>
    </row>
    <row r="59" spans="1:13" x14ac:dyDescent="0.25">
      <c r="A59" t="s">
        <v>92</v>
      </c>
      <c r="B59" s="108">
        <v>0.95</v>
      </c>
      <c r="E59" s="108">
        <f t="shared" si="4"/>
        <v>0.95</v>
      </c>
      <c r="G59" s="108" t="b">
        <f t="shared" si="0"/>
        <v>0</v>
      </c>
      <c r="I59" s="108" t="b">
        <f t="shared" si="1"/>
        <v>0</v>
      </c>
      <c r="K59" s="108" t="b">
        <f t="shared" si="2"/>
        <v>0</v>
      </c>
      <c r="M59" s="108" t="b">
        <f t="shared" si="3"/>
        <v>0</v>
      </c>
    </row>
    <row r="60" spans="1:13" x14ac:dyDescent="0.25">
      <c r="A60" t="s">
        <v>96</v>
      </c>
      <c r="B60" s="108">
        <v>1.46</v>
      </c>
      <c r="E60" s="108" t="b">
        <f t="shared" si="4"/>
        <v>0</v>
      </c>
      <c r="G60" s="108">
        <f t="shared" si="0"/>
        <v>1.46</v>
      </c>
      <c r="I60" s="108" t="b">
        <f t="shared" si="1"/>
        <v>0</v>
      </c>
      <c r="K60" s="108" t="b">
        <f t="shared" si="2"/>
        <v>0</v>
      </c>
      <c r="M60" s="108" t="b">
        <f t="shared" si="3"/>
        <v>0</v>
      </c>
    </row>
    <row r="61" spans="1:13" x14ac:dyDescent="0.25">
      <c r="A61" t="s">
        <v>94</v>
      </c>
      <c r="B61" s="108">
        <v>0</v>
      </c>
      <c r="E61" s="108" t="b">
        <f t="shared" si="4"/>
        <v>0</v>
      </c>
      <c r="G61" s="108" t="b">
        <f t="shared" si="0"/>
        <v>0</v>
      </c>
      <c r="I61" s="108" t="b">
        <f t="shared" si="1"/>
        <v>0</v>
      </c>
      <c r="K61" s="108" t="b">
        <f t="shared" si="2"/>
        <v>0</v>
      </c>
      <c r="M61" s="108" t="b">
        <f t="shared" si="3"/>
        <v>0</v>
      </c>
    </row>
    <row r="62" spans="1:13" x14ac:dyDescent="0.25">
      <c r="A62" t="s">
        <v>92</v>
      </c>
      <c r="B62" s="108">
        <v>0.98</v>
      </c>
      <c r="E62" s="108">
        <f t="shared" si="4"/>
        <v>0.98</v>
      </c>
      <c r="G62" s="108" t="b">
        <f t="shared" si="0"/>
        <v>0</v>
      </c>
      <c r="I62" s="108" t="b">
        <f t="shared" si="1"/>
        <v>0</v>
      </c>
      <c r="K62" s="108" t="b">
        <f t="shared" si="2"/>
        <v>0</v>
      </c>
      <c r="M62" s="108" t="b">
        <f t="shared" si="3"/>
        <v>0</v>
      </c>
    </row>
    <row r="63" spans="1:13" x14ac:dyDescent="0.25">
      <c r="A63" t="s">
        <v>91</v>
      </c>
      <c r="B63" s="108">
        <v>0.73</v>
      </c>
      <c r="E63" s="108" t="b">
        <f t="shared" si="4"/>
        <v>0</v>
      </c>
      <c r="G63" s="108" t="b">
        <f t="shared" si="0"/>
        <v>0</v>
      </c>
      <c r="I63" s="108">
        <f t="shared" si="1"/>
        <v>0.73</v>
      </c>
      <c r="K63" s="108" t="b">
        <f t="shared" si="2"/>
        <v>0</v>
      </c>
      <c r="M63" s="108" t="b">
        <f t="shared" si="3"/>
        <v>0</v>
      </c>
    </row>
    <row r="64" spans="1:13" x14ac:dyDescent="0.25">
      <c r="A64" t="s">
        <v>93</v>
      </c>
      <c r="B64" s="108">
        <v>2.35</v>
      </c>
      <c r="E64" s="108" t="b">
        <f t="shared" si="4"/>
        <v>0</v>
      </c>
      <c r="G64" s="108" t="b">
        <f t="shared" si="0"/>
        <v>0</v>
      </c>
      <c r="I64" s="108" t="b">
        <f t="shared" si="1"/>
        <v>0</v>
      </c>
      <c r="K64" s="108">
        <f t="shared" si="2"/>
        <v>2.35</v>
      </c>
      <c r="M64" s="108" t="b">
        <f t="shared" si="3"/>
        <v>0</v>
      </c>
    </row>
    <row r="65" spans="1:13" x14ac:dyDescent="0.25">
      <c r="A65" t="s">
        <v>95</v>
      </c>
      <c r="B65" s="108">
        <v>0.85</v>
      </c>
      <c r="E65" s="108" t="b">
        <f t="shared" si="4"/>
        <v>0</v>
      </c>
      <c r="G65" s="108" t="b">
        <f t="shared" si="0"/>
        <v>0</v>
      </c>
      <c r="I65" s="108" t="b">
        <f t="shared" si="1"/>
        <v>0</v>
      </c>
      <c r="K65" s="108" t="b">
        <f t="shared" si="2"/>
        <v>0</v>
      </c>
      <c r="M65" s="108">
        <f t="shared" si="3"/>
        <v>0.85</v>
      </c>
    </row>
    <row r="66" spans="1:13" x14ac:dyDescent="0.25">
      <c r="A66" t="s">
        <v>94</v>
      </c>
      <c r="B66" s="108">
        <v>0</v>
      </c>
      <c r="E66" s="108" t="b">
        <f t="shared" si="4"/>
        <v>0</v>
      </c>
      <c r="G66" s="108" t="b">
        <f t="shared" si="0"/>
        <v>0</v>
      </c>
      <c r="I66" s="108" t="b">
        <f t="shared" si="1"/>
        <v>0</v>
      </c>
      <c r="K66" s="108" t="b">
        <f t="shared" si="2"/>
        <v>0</v>
      </c>
      <c r="M66" s="108" t="b">
        <f t="shared" si="3"/>
        <v>0</v>
      </c>
    </row>
    <row r="67" spans="1:13" x14ac:dyDescent="0.25">
      <c r="A67" t="s">
        <v>93</v>
      </c>
      <c r="B67" s="108">
        <v>1.41</v>
      </c>
      <c r="E67" s="108" t="b">
        <f t="shared" ref="E67:E130" si="5">IF(A67="Coffee Only", B67)</f>
        <v>0</v>
      </c>
      <c r="G67" s="108" t="b">
        <f t="shared" ref="G67:G130" si="6">IF(A67="Food Only", B67)</f>
        <v>0</v>
      </c>
      <c r="I67" s="108" t="b">
        <f t="shared" ref="I67:I130" si="7">IF(A67="Specialty Drink Only", B67)</f>
        <v>0</v>
      </c>
      <c r="K67" s="108">
        <f t="shared" ref="K67:K130" si="8">IF(A67="Food + Coffee", B67)</f>
        <v>1.41</v>
      </c>
      <c r="M67" s="108" t="b">
        <f t="shared" ref="M67:M130" si="9">IF(A67="Food + Specialty Drink", B67)</f>
        <v>0</v>
      </c>
    </row>
    <row r="68" spans="1:13" x14ac:dyDescent="0.25">
      <c r="A68" t="s">
        <v>93</v>
      </c>
      <c r="B68" s="108">
        <v>1.3</v>
      </c>
      <c r="E68" s="108" t="b">
        <f t="shared" si="5"/>
        <v>0</v>
      </c>
      <c r="G68" s="108" t="b">
        <f t="shared" si="6"/>
        <v>0</v>
      </c>
      <c r="I68" s="108" t="b">
        <f t="shared" si="7"/>
        <v>0</v>
      </c>
      <c r="K68" s="108">
        <f t="shared" si="8"/>
        <v>1.3</v>
      </c>
      <c r="M68" s="108" t="b">
        <f t="shared" si="9"/>
        <v>0</v>
      </c>
    </row>
    <row r="69" spans="1:13" x14ac:dyDescent="0.25">
      <c r="A69" t="s">
        <v>94</v>
      </c>
      <c r="B69" s="108">
        <v>0</v>
      </c>
      <c r="E69" s="108" t="b">
        <f t="shared" si="5"/>
        <v>0</v>
      </c>
      <c r="G69" s="108" t="b">
        <f t="shared" si="6"/>
        <v>0</v>
      </c>
      <c r="I69" s="108" t="b">
        <f t="shared" si="7"/>
        <v>0</v>
      </c>
      <c r="K69" s="108" t="b">
        <f t="shared" si="8"/>
        <v>0</v>
      </c>
      <c r="M69" s="108" t="b">
        <f t="shared" si="9"/>
        <v>0</v>
      </c>
    </row>
    <row r="70" spans="1:13" x14ac:dyDescent="0.25">
      <c r="A70" t="s">
        <v>93</v>
      </c>
      <c r="B70" s="108">
        <v>1.93</v>
      </c>
      <c r="E70" s="108" t="b">
        <f t="shared" si="5"/>
        <v>0</v>
      </c>
      <c r="G70" s="108" t="b">
        <f t="shared" si="6"/>
        <v>0</v>
      </c>
      <c r="I70" s="108" t="b">
        <f t="shared" si="7"/>
        <v>0</v>
      </c>
      <c r="K70" s="108">
        <f t="shared" si="8"/>
        <v>1.93</v>
      </c>
      <c r="M70" s="108" t="b">
        <f t="shared" si="9"/>
        <v>0</v>
      </c>
    </row>
    <row r="71" spans="1:13" x14ac:dyDescent="0.25">
      <c r="A71" t="s">
        <v>94</v>
      </c>
      <c r="B71" s="108">
        <v>0</v>
      </c>
      <c r="E71" s="108" t="b">
        <f t="shared" si="5"/>
        <v>0</v>
      </c>
      <c r="G71" s="108" t="b">
        <f t="shared" si="6"/>
        <v>0</v>
      </c>
      <c r="I71" s="108" t="b">
        <f t="shared" si="7"/>
        <v>0</v>
      </c>
      <c r="K71" s="108" t="b">
        <f t="shared" si="8"/>
        <v>0</v>
      </c>
      <c r="M71" s="108" t="b">
        <f t="shared" si="9"/>
        <v>0</v>
      </c>
    </row>
    <row r="72" spans="1:13" x14ac:dyDescent="0.25">
      <c r="A72" t="s">
        <v>91</v>
      </c>
      <c r="B72" s="108">
        <v>0.95</v>
      </c>
      <c r="E72" s="108" t="b">
        <f t="shared" si="5"/>
        <v>0</v>
      </c>
      <c r="G72" s="108" t="b">
        <f t="shared" si="6"/>
        <v>0</v>
      </c>
      <c r="I72" s="108">
        <f t="shared" si="7"/>
        <v>0.95</v>
      </c>
      <c r="K72" s="108" t="b">
        <f t="shared" si="8"/>
        <v>0</v>
      </c>
      <c r="M72" s="108" t="b">
        <f t="shared" si="9"/>
        <v>0</v>
      </c>
    </row>
    <row r="73" spans="1:13" x14ac:dyDescent="0.25">
      <c r="A73" t="s">
        <v>94</v>
      </c>
      <c r="B73" s="108">
        <v>0</v>
      </c>
      <c r="E73" s="108" t="b">
        <f t="shared" si="5"/>
        <v>0</v>
      </c>
      <c r="G73" s="108" t="b">
        <f t="shared" si="6"/>
        <v>0</v>
      </c>
      <c r="I73" s="108" t="b">
        <f t="shared" si="7"/>
        <v>0</v>
      </c>
      <c r="K73" s="108" t="b">
        <f t="shared" si="8"/>
        <v>0</v>
      </c>
      <c r="M73" s="108" t="b">
        <f t="shared" si="9"/>
        <v>0</v>
      </c>
    </row>
    <row r="74" spans="1:13" x14ac:dyDescent="0.25">
      <c r="A74" t="s">
        <v>94</v>
      </c>
      <c r="B74" s="108">
        <v>0</v>
      </c>
      <c r="E74" s="108" t="b">
        <f t="shared" si="5"/>
        <v>0</v>
      </c>
      <c r="G74" s="108" t="b">
        <f t="shared" si="6"/>
        <v>0</v>
      </c>
      <c r="I74" s="108" t="b">
        <f t="shared" si="7"/>
        <v>0</v>
      </c>
      <c r="K74" s="108" t="b">
        <f t="shared" si="8"/>
        <v>0</v>
      </c>
      <c r="M74" s="108" t="b">
        <f t="shared" si="9"/>
        <v>0</v>
      </c>
    </row>
    <row r="75" spans="1:13" x14ac:dyDescent="0.25">
      <c r="A75" t="s">
        <v>94</v>
      </c>
      <c r="B75" s="108">
        <v>0</v>
      </c>
      <c r="E75" s="108" t="b">
        <f t="shared" si="5"/>
        <v>0</v>
      </c>
      <c r="G75" s="108" t="b">
        <f t="shared" si="6"/>
        <v>0</v>
      </c>
      <c r="I75" s="108" t="b">
        <f t="shared" si="7"/>
        <v>0</v>
      </c>
      <c r="K75" s="108" t="b">
        <f t="shared" si="8"/>
        <v>0</v>
      </c>
      <c r="M75" s="108" t="b">
        <f t="shared" si="9"/>
        <v>0</v>
      </c>
    </row>
    <row r="76" spans="1:13" x14ac:dyDescent="0.25">
      <c r="A76" t="s">
        <v>94</v>
      </c>
      <c r="B76" s="108">
        <v>0</v>
      </c>
      <c r="E76" s="108" t="b">
        <f t="shared" si="5"/>
        <v>0</v>
      </c>
      <c r="G76" s="108" t="b">
        <f t="shared" si="6"/>
        <v>0</v>
      </c>
      <c r="I76" s="108" t="b">
        <f t="shared" si="7"/>
        <v>0</v>
      </c>
      <c r="K76" s="108" t="b">
        <f t="shared" si="8"/>
        <v>0</v>
      </c>
      <c r="M76" s="108" t="b">
        <f t="shared" si="9"/>
        <v>0</v>
      </c>
    </row>
    <row r="77" spans="1:13" x14ac:dyDescent="0.25">
      <c r="A77" t="s">
        <v>95</v>
      </c>
      <c r="B77" s="108">
        <v>1.76</v>
      </c>
      <c r="E77" s="108" t="b">
        <f t="shared" si="5"/>
        <v>0</v>
      </c>
      <c r="G77" s="108" t="b">
        <f t="shared" si="6"/>
        <v>0</v>
      </c>
      <c r="I77" s="108" t="b">
        <f t="shared" si="7"/>
        <v>0</v>
      </c>
      <c r="K77" s="108" t="b">
        <f t="shared" si="8"/>
        <v>0</v>
      </c>
      <c r="M77" s="108">
        <f t="shared" si="9"/>
        <v>1.76</v>
      </c>
    </row>
    <row r="78" spans="1:13" x14ac:dyDescent="0.25">
      <c r="A78" t="s">
        <v>94</v>
      </c>
      <c r="B78" s="108">
        <v>0</v>
      </c>
      <c r="E78" s="108" t="b">
        <f t="shared" si="5"/>
        <v>0</v>
      </c>
      <c r="G78" s="108" t="b">
        <f t="shared" si="6"/>
        <v>0</v>
      </c>
      <c r="I78" s="108" t="b">
        <f t="shared" si="7"/>
        <v>0</v>
      </c>
      <c r="K78" s="108" t="b">
        <f t="shared" si="8"/>
        <v>0</v>
      </c>
      <c r="M78" s="108" t="b">
        <f t="shared" si="9"/>
        <v>0</v>
      </c>
    </row>
    <row r="79" spans="1:13" x14ac:dyDescent="0.25">
      <c r="A79" t="s">
        <v>94</v>
      </c>
      <c r="B79" s="108">
        <v>0</v>
      </c>
      <c r="E79" s="108" t="b">
        <f t="shared" si="5"/>
        <v>0</v>
      </c>
      <c r="G79" s="108" t="b">
        <f t="shared" si="6"/>
        <v>0</v>
      </c>
      <c r="I79" s="108" t="b">
        <f t="shared" si="7"/>
        <v>0</v>
      </c>
      <c r="K79" s="108" t="b">
        <f t="shared" si="8"/>
        <v>0</v>
      </c>
      <c r="M79" s="108" t="b">
        <f t="shared" si="9"/>
        <v>0</v>
      </c>
    </row>
    <row r="80" spans="1:13" x14ac:dyDescent="0.25">
      <c r="A80" t="s">
        <v>94</v>
      </c>
      <c r="B80" s="108">
        <v>0</v>
      </c>
      <c r="E80" s="108" t="b">
        <f t="shared" si="5"/>
        <v>0</v>
      </c>
      <c r="G80" s="108" t="b">
        <f t="shared" si="6"/>
        <v>0</v>
      </c>
      <c r="I80" s="108" t="b">
        <f t="shared" si="7"/>
        <v>0</v>
      </c>
      <c r="K80" s="108" t="b">
        <f t="shared" si="8"/>
        <v>0</v>
      </c>
      <c r="M80" s="108" t="b">
        <f t="shared" si="9"/>
        <v>0</v>
      </c>
    </row>
    <row r="81" spans="1:13" x14ac:dyDescent="0.25">
      <c r="A81" t="s">
        <v>94</v>
      </c>
      <c r="B81" s="108">
        <v>0</v>
      </c>
      <c r="E81" s="108" t="b">
        <f t="shared" si="5"/>
        <v>0</v>
      </c>
      <c r="G81" s="108" t="b">
        <f t="shared" si="6"/>
        <v>0</v>
      </c>
      <c r="I81" s="108" t="b">
        <f t="shared" si="7"/>
        <v>0</v>
      </c>
      <c r="K81" s="108" t="b">
        <f t="shared" si="8"/>
        <v>0</v>
      </c>
      <c r="M81" s="108" t="b">
        <f t="shared" si="9"/>
        <v>0</v>
      </c>
    </row>
    <row r="82" spans="1:13" x14ac:dyDescent="0.25">
      <c r="A82" t="s">
        <v>94</v>
      </c>
      <c r="B82" s="108">
        <v>0</v>
      </c>
      <c r="E82" s="108" t="b">
        <f t="shared" si="5"/>
        <v>0</v>
      </c>
      <c r="G82" s="108" t="b">
        <f t="shared" si="6"/>
        <v>0</v>
      </c>
      <c r="I82" s="108" t="b">
        <f t="shared" si="7"/>
        <v>0</v>
      </c>
      <c r="K82" s="108" t="b">
        <f t="shared" si="8"/>
        <v>0</v>
      </c>
      <c r="M82" s="108" t="b">
        <f t="shared" si="9"/>
        <v>0</v>
      </c>
    </row>
    <row r="83" spans="1:13" x14ac:dyDescent="0.25">
      <c r="A83" t="s">
        <v>94</v>
      </c>
      <c r="B83" s="108">
        <v>0</v>
      </c>
      <c r="E83" s="108" t="b">
        <f t="shared" si="5"/>
        <v>0</v>
      </c>
      <c r="G83" s="108" t="b">
        <f t="shared" si="6"/>
        <v>0</v>
      </c>
      <c r="I83" s="108" t="b">
        <f t="shared" si="7"/>
        <v>0</v>
      </c>
      <c r="K83" s="108" t="b">
        <f t="shared" si="8"/>
        <v>0</v>
      </c>
      <c r="M83" s="108" t="b">
        <f t="shared" si="9"/>
        <v>0</v>
      </c>
    </row>
    <row r="84" spans="1:13" x14ac:dyDescent="0.25">
      <c r="A84" t="s">
        <v>91</v>
      </c>
      <c r="B84" s="108">
        <v>0.77</v>
      </c>
      <c r="E84" s="108" t="b">
        <f t="shared" si="5"/>
        <v>0</v>
      </c>
      <c r="G84" s="108" t="b">
        <f t="shared" si="6"/>
        <v>0</v>
      </c>
      <c r="I84" s="108">
        <f t="shared" si="7"/>
        <v>0.77</v>
      </c>
      <c r="K84" s="108" t="b">
        <f t="shared" si="8"/>
        <v>0</v>
      </c>
      <c r="M84" s="108" t="b">
        <f t="shared" si="9"/>
        <v>0</v>
      </c>
    </row>
    <row r="85" spans="1:13" x14ac:dyDescent="0.25">
      <c r="A85" t="s">
        <v>94</v>
      </c>
      <c r="B85" s="108">
        <v>0</v>
      </c>
      <c r="E85" s="108" t="b">
        <f t="shared" si="5"/>
        <v>0</v>
      </c>
      <c r="G85" s="108" t="b">
        <f t="shared" si="6"/>
        <v>0</v>
      </c>
      <c r="I85" s="108" t="b">
        <f t="shared" si="7"/>
        <v>0</v>
      </c>
      <c r="K85" s="108" t="b">
        <f t="shared" si="8"/>
        <v>0</v>
      </c>
      <c r="M85" s="108" t="b">
        <f t="shared" si="9"/>
        <v>0</v>
      </c>
    </row>
    <row r="86" spans="1:13" x14ac:dyDescent="0.25">
      <c r="A86" t="s">
        <v>94</v>
      </c>
      <c r="B86" s="108">
        <v>0</v>
      </c>
      <c r="E86" s="108" t="b">
        <f t="shared" si="5"/>
        <v>0</v>
      </c>
      <c r="G86" s="108" t="b">
        <f t="shared" si="6"/>
        <v>0</v>
      </c>
      <c r="I86" s="108" t="b">
        <f t="shared" si="7"/>
        <v>0</v>
      </c>
      <c r="K86" s="108" t="b">
        <f t="shared" si="8"/>
        <v>0</v>
      </c>
      <c r="M86" s="108" t="b">
        <f t="shared" si="9"/>
        <v>0</v>
      </c>
    </row>
    <row r="87" spans="1:13" x14ac:dyDescent="0.25">
      <c r="A87" t="s">
        <v>94</v>
      </c>
      <c r="B87" s="108">
        <v>0</v>
      </c>
      <c r="E87" s="108" t="b">
        <f t="shared" si="5"/>
        <v>0</v>
      </c>
      <c r="G87" s="108" t="b">
        <f t="shared" si="6"/>
        <v>0</v>
      </c>
      <c r="I87" s="108" t="b">
        <f t="shared" si="7"/>
        <v>0</v>
      </c>
      <c r="K87" s="108" t="b">
        <f t="shared" si="8"/>
        <v>0</v>
      </c>
      <c r="M87" s="108" t="b">
        <f t="shared" si="9"/>
        <v>0</v>
      </c>
    </row>
    <row r="88" spans="1:13" x14ac:dyDescent="0.25">
      <c r="A88" t="s">
        <v>94</v>
      </c>
      <c r="B88" s="108">
        <v>0</v>
      </c>
      <c r="E88" s="108" t="b">
        <f t="shared" si="5"/>
        <v>0</v>
      </c>
      <c r="G88" s="108" t="b">
        <f t="shared" si="6"/>
        <v>0</v>
      </c>
      <c r="I88" s="108" t="b">
        <f t="shared" si="7"/>
        <v>0</v>
      </c>
      <c r="K88" s="108" t="b">
        <f t="shared" si="8"/>
        <v>0</v>
      </c>
      <c r="M88" s="108" t="b">
        <f t="shared" si="9"/>
        <v>0</v>
      </c>
    </row>
    <row r="89" spans="1:13" x14ac:dyDescent="0.25">
      <c r="A89" t="s">
        <v>96</v>
      </c>
      <c r="B89" s="108">
        <v>1.21</v>
      </c>
      <c r="E89" s="108" t="b">
        <f t="shared" si="5"/>
        <v>0</v>
      </c>
      <c r="G89" s="108">
        <f t="shared" si="6"/>
        <v>1.21</v>
      </c>
      <c r="I89" s="108" t="b">
        <f t="shared" si="7"/>
        <v>0</v>
      </c>
      <c r="K89" s="108" t="b">
        <f t="shared" si="8"/>
        <v>0</v>
      </c>
      <c r="M89" s="108" t="b">
        <f t="shared" si="9"/>
        <v>0</v>
      </c>
    </row>
    <row r="90" spans="1:13" x14ac:dyDescent="0.25">
      <c r="A90" t="s">
        <v>96</v>
      </c>
      <c r="B90" s="108">
        <v>2.08</v>
      </c>
      <c r="E90" s="108" t="b">
        <f t="shared" si="5"/>
        <v>0</v>
      </c>
      <c r="G90" s="108">
        <f t="shared" si="6"/>
        <v>2.08</v>
      </c>
      <c r="I90" s="108" t="b">
        <f t="shared" si="7"/>
        <v>0</v>
      </c>
      <c r="K90" s="108" t="b">
        <f t="shared" si="8"/>
        <v>0</v>
      </c>
      <c r="M90" s="108" t="b">
        <f t="shared" si="9"/>
        <v>0</v>
      </c>
    </row>
    <row r="91" spans="1:13" x14ac:dyDescent="0.25">
      <c r="A91" t="s">
        <v>94</v>
      </c>
      <c r="B91" s="108">
        <v>0</v>
      </c>
      <c r="E91" s="108" t="b">
        <f t="shared" si="5"/>
        <v>0</v>
      </c>
      <c r="G91" s="108" t="b">
        <f t="shared" si="6"/>
        <v>0</v>
      </c>
      <c r="I91" s="108" t="b">
        <f t="shared" si="7"/>
        <v>0</v>
      </c>
      <c r="K91" s="108" t="b">
        <f t="shared" si="8"/>
        <v>0</v>
      </c>
      <c r="M91" s="108" t="b">
        <f t="shared" si="9"/>
        <v>0</v>
      </c>
    </row>
    <row r="92" spans="1:13" x14ac:dyDescent="0.25">
      <c r="A92" t="s">
        <v>96</v>
      </c>
      <c r="B92" s="108">
        <v>1.77</v>
      </c>
      <c r="E92" s="108" t="b">
        <f t="shared" si="5"/>
        <v>0</v>
      </c>
      <c r="G92" s="108">
        <f t="shared" si="6"/>
        <v>1.77</v>
      </c>
      <c r="I92" s="108" t="b">
        <f t="shared" si="7"/>
        <v>0</v>
      </c>
      <c r="K92" s="108" t="b">
        <f t="shared" si="8"/>
        <v>0</v>
      </c>
      <c r="M92" s="108" t="b">
        <f t="shared" si="9"/>
        <v>0</v>
      </c>
    </row>
    <row r="93" spans="1:13" x14ac:dyDescent="0.25">
      <c r="A93" t="s">
        <v>93</v>
      </c>
      <c r="B93" s="108">
        <v>1.38</v>
      </c>
      <c r="E93" s="108" t="b">
        <f t="shared" si="5"/>
        <v>0</v>
      </c>
      <c r="G93" s="108" t="b">
        <f t="shared" si="6"/>
        <v>0</v>
      </c>
      <c r="I93" s="108" t="b">
        <f t="shared" si="7"/>
        <v>0</v>
      </c>
      <c r="K93" s="108">
        <f t="shared" si="8"/>
        <v>1.38</v>
      </c>
      <c r="M93" s="108" t="b">
        <f t="shared" si="9"/>
        <v>0</v>
      </c>
    </row>
    <row r="94" spans="1:13" x14ac:dyDescent="0.25">
      <c r="A94" t="s">
        <v>94</v>
      </c>
      <c r="B94" s="108">
        <v>0</v>
      </c>
      <c r="E94" s="108" t="b">
        <f t="shared" si="5"/>
        <v>0</v>
      </c>
      <c r="G94" s="108" t="b">
        <f t="shared" si="6"/>
        <v>0</v>
      </c>
      <c r="I94" s="108" t="b">
        <f t="shared" si="7"/>
        <v>0</v>
      </c>
      <c r="K94" s="108" t="b">
        <f t="shared" si="8"/>
        <v>0</v>
      </c>
      <c r="M94" s="108" t="b">
        <f t="shared" si="9"/>
        <v>0</v>
      </c>
    </row>
    <row r="95" spans="1:13" x14ac:dyDescent="0.25">
      <c r="A95" t="s">
        <v>94</v>
      </c>
      <c r="B95" s="108">
        <v>0</v>
      </c>
      <c r="E95" s="108" t="b">
        <f t="shared" si="5"/>
        <v>0</v>
      </c>
      <c r="G95" s="108" t="b">
        <f t="shared" si="6"/>
        <v>0</v>
      </c>
      <c r="I95" s="108" t="b">
        <f t="shared" si="7"/>
        <v>0</v>
      </c>
      <c r="K95" s="108" t="b">
        <f t="shared" si="8"/>
        <v>0</v>
      </c>
      <c r="M95" s="108" t="b">
        <f t="shared" si="9"/>
        <v>0</v>
      </c>
    </row>
    <row r="96" spans="1:13" x14ac:dyDescent="0.25">
      <c r="A96" t="s">
        <v>92</v>
      </c>
      <c r="B96" s="108">
        <v>0.8</v>
      </c>
      <c r="E96" s="108">
        <f t="shared" si="5"/>
        <v>0.8</v>
      </c>
      <c r="G96" s="108" t="b">
        <f t="shared" si="6"/>
        <v>0</v>
      </c>
      <c r="I96" s="108" t="b">
        <f t="shared" si="7"/>
        <v>0</v>
      </c>
      <c r="K96" s="108" t="b">
        <f t="shared" si="8"/>
        <v>0</v>
      </c>
      <c r="M96" s="108" t="b">
        <f t="shared" si="9"/>
        <v>0</v>
      </c>
    </row>
    <row r="97" spans="1:13" x14ac:dyDescent="0.25">
      <c r="A97" t="s">
        <v>95</v>
      </c>
      <c r="B97" s="108">
        <v>2.44</v>
      </c>
      <c r="E97" s="108" t="b">
        <f t="shared" si="5"/>
        <v>0</v>
      </c>
      <c r="G97" s="108" t="b">
        <f t="shared" si="6"/>
        <v>0</v>
      </c>
      <c r="I97" s="108" t="b">
        <f t="shared" si="7"/>
        <v>0</v>
      </c>
      <c r="K97" s="108" t="b">
        <f t="shared" si="8"/>
        <v>0</v>
      </c>
      <c r="M97" s="108">
        <f t="shared" si="9"/>
        <v>2.44</v>
      </c>
    </row>
    <row r="98" spans="1:13" x14ac:dyDescent="0.25">
      <c r="A98" t="s">
        <v>92</v>
      </c>
      <c r="B98" s="108">
        <v>0.84</v>
      </c>
      <c r="E98" s="108">
        <f t="shared" si="5"/>
        <v>0.84</v>
      </c>
      <c r="G98" s="108" t="b">
        <f t="shared" si="6"/>
        <v>0</v>
      </c>
      <c r="I98" s="108" t="b">
        <f t="shared" si="7"/>
        <v>0</v>
      </c>
      <c r="K98" s="108" t="b">
        <f t="shared" si="8"/>
        <v>0</v>
      </c>
      <c r="M98" s="108" t="b">
        <f t="shared" si="9"/>
        <v>0</v>
      </c>
    </row>
    <row r="99" spans="1:13" x14ac:dyDescent="0.25">
      <c r="A99" t="s">
        <v>94</v>
      </c>
      <c r="B99" s="108">
        <v>0</v>
      </c>
      <c r="E99" s="108" t="b">
        <f t="shared" si="5"/>
        <v>0</v>
      </c>
      <c r="G99" s="108" t="b">
        <f t="shared" si="6"/>
        <v>0</v>
      </c>
      <c r="I99" s="108" t="b">
        <f t="shared" si="7"/>
        <v>0</v>
      </c>
      <c r="K99" s="108" t="b">
        <f t="shared" si="8"/>
        <v>0</v>
      </c>
      <c r="M99" s="108" t="b">
        <f t="shared" si="9"/>
        <v>0</v>
      </c>
    </row>
    <row r="100" spans="1:13" x14ac:dyDescent="0.25">
      <c r="A100" t="s">
        <v>94</v>
      </c>
      <c r="B100" s="108">
        <v>0</v>
      </c>
      <c r="E100" s="108" t="b">
        <f t="shared" si="5"/>
        <v>0</v>
      </c>
      <c r="G100" s="108" t="b">
        <f t="shared" si="6"/>
        <v>0</v>
      </c>
      <c r="I100" s="108" t="b">
        <f t="shared" si="7"/>
        <v>0</v>
      </c>
      <c r="K100" s="108" t="b">
        <f t="shared" si="8"/>
        <v>0</v>
      </c>
      <c r="M100" s="108" t="b">
        <f t="shared" si="9"/>
        <v>0</v>
      </c>
    </row>
    <row r="101" spans="1:13" x14ac:dyDescent="0.25">
      <c r="A101" t="s">
        <v>94</v>
      </c>
      <c r="B101" s="108">
        <v>0</v>
      </c>
      <c r="E101" s="108" t="b">
        <f t="shared" si="5"/>
        <v>0</v>
      </c>
      <c r="G101" s="108" t="b">
        <f t="shared" si="6"/>
        <v>0</v>
      </c>
      <c r="I101" s="108" t="b">
        <f t="shared" si="7"/>
        <v>0</v>
      </c>
      <c r="K101" s="108" t="b">
        <f t="shared" si="8"/>
        <v>0</v>
      </c>
      <c r="M101" s="108" t="b">
        <f t="shared" si="9"/>
        <v>0</v>
      </c>
    </row>
    <row r="102" spans="1:13" x14ac:dyDescent="0.25">
      <c r="A102" t="s">
        <v>94</v>
      </c>
      <c r="B102" s="108">
        <v>0</v>
      </c>
      <c r="E102" s="108" t="b">
        <f t="shared" si="5"/>
        <v>0</v>
      </c>
      <c r="G102" s="108" t="b">
        <f t="shared" si="6"/>
        <v>0</v>
      </c>
      <c r="I102" s="108" t="b">
        <f t="shared" si="7"/>
        <v>0</v>
      </c>
      <c r="K102" s="108" t="b">
        <f t="shared" si="8"/>
        <v>0</v>
      </c>
      <c r="M102" s="108" t="b">
        <f t="shared" si="9"/>
        <v>0</v>
      </c>
    </row>
    <row r="103" spans="1:13" x14ac:dyDescent="0.25">
      <c r="A103" t="s">
        <v>94</v>
      </c>
      <c r="B103" s="108">
        <v>0</v>
      </c>
      <c r="E103" s="108" t="b">
        <f t="shared" si="5"/>
        <v>0</v>
      </c>
      <c r="G103" s="108" t="b">
        <f t="shared" si="6"/>
        <v>0</v>
      </c>
      <c r="I103" s="108" t="b">
        <f t="shared" si="7"/>
        <v>0</v>
      </c>
      <c r="K103" s="108" t="b">
        <f t="shared" si="8"/>
        <v>0</v>
      </c>
      <c r="M103" s="108" t="b">
        <f t="shared" si="9"/>
        <v>0</v>
      </c>
    </row>
    <row r="104" spans="1:13" x14ac:dyDescent="0.25">
      <c r="A104" t="s">
        <v>94</v>
      </c>
      <c r="B104" s="108">
        <v>0</v>
      </c>
      <c r="E104" s="108" t="b">
        <f t="shared" si="5"/>
        <v>0</v>
      </c>
      <c r="G104" s="108" t="b">
        <f t="shared" si="6"/>
        <v>0</v>
      </c>
      <c r="I104" s="108" t="b">
        <f t="shared" si="7"/>
        <v>0</v>
      </c>
      <c r="K104" s="108" t="b">
        <f t="shared" si="8"/>
        <v>0</v>
      </c>
      <c r="M104" s="108" t="b">
        <f t="shared" si="9"/>
        <v>0</v>
      </c>
    </row>
    <row r="105" spans="1:13" x14ac:dyDescent="0.25">
      <c r="A105" t="s">
        <v>95</v>
      </c>
      <c r="B105" s="108">
        <v>2.04</v>
      </c>
      <c r="E105" s="108" t="b">
        <f t="shared" si="5"/>
        <v>0</v>
      </c>
      <c r="G105" s="108" t="b">
        <f t="shared" si="6"/>
        <v>0</v>
      </c>
      <c r="I105" s="108" t="b">
        <f t="shared" si="7"/>
        <v>0</v>
      </c>
      <c r="K105" s="108" t="b">
        <f t="shared" si="8"/>
        <v>0</v>
      </c>
      <c r="M105" s="108">
        <f t="shared" si="9"/>
        <v>2.04</v>
      </c>
    </row>
    <row r="106" spans="1:13" x14ac:dyDescent="0.25">
      <c r="A106" t="s">
        <v>94</v>
      </c>
      <c r="B106" s="108">
        <v>0</v>
      </c>
      <c r="E106" s="108" t="b">
        <f t="shared" si="5"/>
        <v>0</v>
      </c>
      <c r="G106" s="108" t="b">
        <f t="shared" si="6"/>
        <v>0</v>
      </c>
      <c r="I106" s="108" t="b">
        <f t="shared" si="7"/>
        <v>0</v>
      </c>
      <c r="K106" s="108" t="b">
        <f t="shared" si="8"/>
        <v>0</v>
      </c>
      <c r="M106" s="108" t="b">
        <f t="shared" si="9"/>
        <v>0</v>
      </c>
    </row>
    <row r="107" spans="1:13" x14ac:dyDescent="0.25">
      <c r="A107" t="s">
        <v>94</v>
      </c>
      <c r="B107" s="108">
        <v>0</v>
      </c>
      <c r="E107" s="108" t="b">
        <f t="shared" si="5"/>
        <v>0</v>
      </c>
      <c r="G107" s="108" t="b">
        <f t="shared" si="6"/>
        <v>0</v>
      </c>
      <c r="I107" s="108" t="b">
        <f t="shared" si="7"/>
        <v>0</v>
      </c>
      <c r="K107" s="108" t="b">
        <f t="shared" si="8"/>
        <v>0</v>
      </c>
      <c r="M107" s="108" t="b">
        <f t="shared" si="9"/>
        <v>0</v>
      </c>
    </row>
    <row r="108" spans="1:13" x14ac:dyDescent="0.25">
      <c r="A108" t="s">
        <v>94</v>
      </c>
      <c r="B108" s="108">
        <v>0</v>
      </c>
      <c r="E108" s="108" t="b">
        <f t="shared" si="5"/>
        <v>0</v>
      </c>
      <c r="G108" s="108" t="b">
        <f t="shared" si="6"/>
        <v>0</v>
      </c>
      <c r="I108" s="108" t="b">
        <f t="shared" si="7"/>
        <v>0</v>
      </c>
      <c r="K108" s="108" t="b">
        <f t="shared" si="8"/>
        <v>0</v>
      </c>
      <c r="M108" s="108" t="b">
        <f t="shared" si="9"/>
        <v>0</v>
      </c>
    </row>
    <row r="109" spans="1:13" x14ac:dyDescent="0.25">
      <c r="A109" t="s">
        <v>94</v>
      </c>
      <c r="B109" s="108">
        <v>0</v>
      </c>
      <c r="E109" s="108" t="b">
        <f t="shared" si="5"/>
        <v>0</v>
      </c>
      <c r="G109" s="108" t="b">
        <f t="shared" si="6"/>
        <v>0</v>
      </c>
      <c r="I109" s="108" t="b">
        <f t="shared" si="7"/>
        <v>0</v>
      </c>
      <c r="K109" s="108" t="b">
        <f t="shared" si="8"/>
        <v>0</v>
      </c>
      <c r="M109" s="108" t="b">
        <f t="shared" si="9"/>
        <v>0</v>
      </c>
    </row>
    <row r="110" spans="1:13" x14ac:dyDescent="0.25">
      <c r="A110" t="s">
        <v>91</v>
      </c>
      <c r="B110" s="108">
        <v>0.56999999999999995</v>
      </c>
      <c r="E110" s="108" t="b">
        <f t="shared" si="5"/>
        <v>0</v>
      </c>
      <c r="G110" s="108" t="b">
        <f t="shared" si="6"/>
        <v>0</v>
      </c>
      <c r="I110" s="108">
        <f t="shared" si="7"/>
        <v>0.56999999999999995</v>
      </c>
      <c r="K110" s="108" t="b">
        <f t="shared" si="8"/>
        <v>0</v>
      </c>
      <c r="M110" s="108" t="b">
        <f t="shared" si="9"/>
        <v>0</v>
      </c>
    </row>
    <row r="111" spans="1:13" x14ac:dyDescent="0.25">
      <c r="A111" t="s">
        <v>94</v>
      </c>
      <c r="B111" s="108">
        <v>0</v>
      </c>
      <c r="E111" s="108" t="b">
        <f t="shared" si="5"/>
        <v>0</v>
      </c>
      <c r="G111" s="108" t="b">
        <f t="shared" si="6"/>
        <v>0</v>
      </c>
      <c r="I111" s="108" t="b">
        <f t="shared" si="7"/>
        <v>0</v>
      </c>
      <c r="K111" s="108" t="b">
        <f t="shared" si="8"/>
        <v>0</v>
      </c>
      <c r="M111" s="108" t="b">
        <f t="shared" si="9"/>
        <v>0</v>
      </c>
    </row>
    <row r="112" spans="1:13" x14ac:dyDescent="0.25">
      <c r="A112" t="s">
        <v>94</v>
      </c>
      <c r="B112" s="108">
        <v>0</v>
      </c>
      <c r="E112" s="108" t="b">
        <f t="shared" si="5"/>
        <v>0</v>
      </c>
      <c r="G112" s="108" t="b">
        <f t="shared" si="6"/>
        <v>0</v>
      </c>
      <c r="I112" s="108" t="b">
        <f t="shared" si="7"/>
        <v>0</v>
      </c>
      <c r="K112" s="108" t="b">
        <f t="shared" si="8"/>
        <v>0</v>
      </c>
      <c r="M112" s="108" t="b">
        <f t="shared" si="9"/>
        <v>0</v>
      </c>
    </row>
    <row r="113" spans="1:13" x14ac:dyDescent="0.25">
      <c r="A113" t="s">
        <v>94</v>
      </c>
      <c r="B113" s="108">
        <v>0</v>
      </c>
      <c r="E113" s="108" t="b">
        <f t="shared" si="5"/>
        <v>0</v>
      </c>
      <c r="G113" s="108" t="b">
        <f t="shared" si="6"/>
        <v>0</v>
      </c>
      <c r="I113" s="108" t="b">
        <f t="shared" si="7"/>
        <v>0</v>
      </c>
      <c r="K113" s="108" t="b">
        <f t="shared" si="8"/>
        <v>0</v>
      </c>
      <c r="M113" s="108" t="b">
        <f t="shared" si="9"/>
        <v>0</v>
      </c>
    </row>
    <row r="114" spans="1:13" x14ac:dyDescent="0.25">
      <c r="A114" t="s">
        <v>94</v>
      </c>
      <c r="B114" s="108">
        <v>0</v>
      </c>
      <c r="E114" s="108" t="b">
        <f t="shared" si="5"/>
        <v>0</v>
      </c>
      <c r="G114" s="108" t="b">
        <f t="shared" si="6"/>
        <v>0</v>
      </c>
      <c r="I114" s="108" t="b">
        <f t="shared" si="7"/>
        <v>0</v>
      </c>
      <c r="K114" s="108" t="b">
        <f t="shared" si="8"/>
        <v>0</v>
      </c>
      <c r="M114" s="108" t="b">
        <f t="shared" si="9"/>
        <v>0</v>
      </c>
    </row>
    <row r="115" spans="1:13" x14ac:dyDescent="0.25">
      <c r="A115" t="s">
        <v>94</v>
      </c>
      <c r="B115" s="108">
        <v>0</v>
      </c>
      <c r="E115" s="108" t="b">
        <f t="shared" si="5"/>
        <v>0</v>
      </c>
      <c r="G115" s="108" t="b">
        <f t="shared" si="6"/>
        <v>0</v>
      </c>
      <c r="I115" s="108" t="b">
        <f t="shared" si="7"/>
        <v>0</v>
      </c>
      <c r="K115" s="108" t="b">
        <f t="shared" si="8"/>
        <v>0</v>
      </c>
      <c r="M115" s="108" t="b">
        <f t="shared" si="9"/>
        <v>0</v>
      </c>
    </row>
    <row r="116" spans="1:13" x14ac:dyDescent="0.25">
      <c r="A116" t="s">
        <v>94</v>
      </c>
      <c r="B116" s="108">
        <v>0</v>
      </c>
      <c r="E116" s="108" t="b">
        <f t="shared" si="5"/>
        <v>0</v>
      </c>
      <c r="G116" s="108" t="b">
        <f t="shared" si="6"/>
        <v>0</v>
      </c>
      <c r="I116" s="108" t="b">
        <f t="shared" si="7"/>
        <v>0</v>
      </c>
      <c r="K116" s="108" t="b">
        <f t="shared" si="8"/>
        <v>0</v>
      </c>
      <c r="M116" s="108" t="b">
        <f t="shared" si="9"/>
        <v>0</v>
      </c>
    </row>
    <row r="117" spans="1:13" x14ac:dyDescent="0.25">
      <c r="A117" t="s">
        <v>94</v>
      </c>
      <c r="B117" s="108">
        <v>0</v>
      </c>
      <c r="E117" s="108" t="b">
        <f t="shared" si="5"/>
        <v>0</v>
      </c>
      <c r="G117" s="108" t="b">
        <f t="shared" si="6"/>
        <v>0</v>
      </c>
      <c r="I117" s="108" t="b">
        <f t="shared" si="7"/>
        <v>0</v>
      </c>
      <c r="K117" s="108" t="b">
        <f t="shared" si="8"/>
        <v>0</v>
      </c>
      <c r="M117" s="108" t="b">
        <f t="shared" si="9"/>
        <v>0</v>
      </c>
    </row>
    <row r="118" spans="1:13" x14ac:dyDescent="0.25">
      <c r="A118" t="s">
        <v>94</v>
      </c>
      <c r="B118" s="108">
        <v>0</v>
      </c>
      <c r="E118" s="108" t="b">
        <f t="shared" si="5"/>
        <v>0</v>
      </c>
      <c r="G118" s="108" t="b">
        <f t="shared" si="6"/>
        <v>0</v>
      </c>
      <c r="I118" s="108" t="b">
        <f t="shared" si="7"/>
        <v>0</v>
      </c>
      <c r="K118" s="108" t="b">
        <f t="shared" si="8"/>
        <v>0</v>
      </c>
      <c r="M118" s="108" t="b">
        <f t="shared" si="9"/>
        <v>0</v>
      </c>
    </row>
    <row r="119" spans="1:13" x14ac:dyDescent="0.25">
      <c r="A119" t="s">
        <v>94</v>
      </c>
      <c r="B119" s="108">
        <v>0</v>
      </c>
      <c r="E119" s="108" t="b">
        <f t="shared" si="5"/>
        <v>0</v>
      </c>
      <c r="G119" s="108" t="b">
        <f t="shared" si="6"/>
        <v>0</v>
      </c>
      <c r="I119" s="108" t="b">
        <f t="shared" si="7"/>
        <v>0</v>
      </c>
      <c r="K119" s="108" t="b">
        <f t="shared" si="8"/>
        <v>0</v>
      </c>
      <c r="M119" s="108" t="b">
        <f t="shared" si="9"/>
        <v>0</v>
      </c>
    </row>
    <row r="120" spans="1:13" x14ac:dyDescent="0.25">
      <c r="A120" t="s">
        <v>94</v>
      </c>
      <c r="B120" s="108">
        <v>0</v>
      </c>
      <c r="E120" s="108" t="b">
        <f t="shared" si="5"/>
        <v>0</v>
      </c>
      <c r="G120" s="108" t="b">
        <f t="shared" si="6"/>
        <v>0</v>
      </c>
      <c r="I120" s="108" t="b">
        <f t="shared" si="7"/>
        <v>0</v>
      </c>
      <c r="K120" s="108" t="b">
        <f t="shared" si="8"/>
        <v>0</v>
      </c>
      <c r="M120" s="108" t="b">
        <f t="shared" si="9"/>
        <v>0</v>
      </c>
    </row>
    <row r="121" spans="1:13" x14ac:dyDescent="0.25">
      <c r="A121" t="s">
        <v>94</v>
      </c>
      <c r="B121" s="108">
        <v>0</v>
      </c>
      <c r="E121" s="108" t="b">
        <f t="shared" si="5"/>
        <v>0</v>
      </c>
      <c r="G121" s="108" t="b">
        <f t="shared" si="6"/>
        <v>0</v>
      </c>
      <c r="I121" s="108" t="b">
        <f t="shared" si="7"/>
        <v>0</v>
      </c>
      <c r="K121" s="108" t="b">
        <f t="shared" si="8"/>
        <v>0</v>
      </c>
      <c r="M121" s="108" t="b">
        <f t="shared" si="9"/>
        <v>0</v>
      </c>
    </row>
    <row r="122" spans="1:13" x14ac:dyDescent="0.25">
      <c r="A122" t="s">
        <v>94</v>
      </c>
      <c r="B122" s="108">
        <v>0</v>
      </c>
      <c r="E122" s="108" t="b">
        <f t="shared" si="5"/>
        <v>0</v>
      </c>
      <c r="G122" s="108" t="b">
        <f t="shared" si="6"/>
        <v>0</v>
      </c>
      <c r="I122" s="108" t="b">
        <f t="shared" si="7"/>
        <v>0</v>
      </c>
      <c r="K122" s="108" t="b">
        <f t="shared" si="8"/>
        <v>0</v>
      </c>
      <c r="M122" s="108" t="b">
        <f t="shared" si="9"/>
        <v>0</v>
      </c>
    </row>
    <row r="123" spans="1:13" x14ac:dyDescent="0.25">
      <c r="A123" t="s">
        <v>94</v>
      </c>
      <c r="B123" s="108">
        <v>0</v>
      </c>
      <c r="E123" s="108" t="b">
        <f t="shared" si="5"/>
        <v>0</v>
      </c>
      <c r="G123" s="108" t="b">
        <f t="shared" si="6"/>
        <v>0</v>
      </c>
      <c r="I123" s="108" t="b">
        <f t="shared" si="7"/>
        <v>0</v>
      </c>
      <c r="K123" s="108" t="b">
        <f t="shared" si="8"/>
        <v>0</v>
      </c>
      <c r="M123" s="108" t="b">
        <f t="shared" si="9"/>
        <v>0</v>
      </c>
    </row>
    <row r="124" spans="1:13" x14ac:dyDescent="0.25">
      <c r="A124" t="s">
        <v>94</v>
      </c>
      <c r="B124" s="108">
        <v>0</v>
      </c>
      <c r="E124" s="108" t="b">
        <f t="shared" si="5"/>
        <v>0</v>
      </c>
      <c r="G124" s="108" t="b">
        <f t="shared" si="6"/>
        <v>0</v>
      </c>
      <c r="I124" s="108" t="b">
        <f t="shared" si="7"/>
        <v>0</v>
      </c>
      <c r="K124" s="108" t="b">
        <f t="shared" si="8"/>
        <v>0</v>
      </c>
      <c r="M124" s="108" t="b">
        <f t="shared" si="9"/>
        <v>0</v>
      </c>
    </row>
    <row r="125" spans="1:13" x14ac:dyDescent="0.25">
      <c r="A125" t="s">
        <v>94</v>
      </c>
      <c r="B125" s="108">
        <v>0</v>
      </c>
      <c r="E125" s="108" t="b">
        <f t="shared" si="5"/>
        <v>0</v>
      </c>
      <c r="G125" s="108" t="b">
        <f t="shared" si="6"/>
        <v>0</v>
      </c>
      <c r="I125" s="108" t="b">
        <f t="shared" si="7"/>
        <v>0</v>
      </c>
      <c r="K125" s="108" t="b">
        <f t="shared" si="8"/>
        <v>0</v>
      </c>
      <c r="M125" s="108" t="b">
        <f t="shared" si="9"/>
        <v>0</v>
      </c>
    </row>
    <row r="126" spans="1:13" x14ac:dyDescent="0.25">
      <c r="A126" t="s">
        <v>94</v>
      </c>
      <c r="B126" s="108">
        <v>0</v>
      </c>
      <c r="E126" s="108" t="b">
        <f t="shared" si="5"/>
        <v>0</v>
      </c>
      <c r="G126" s="108" t="b">
        <f t="shared" si="6"/>
        <v>0</v>
      </c>
      <c r="I126" s="108" t="b">
        <f t="shared" si="7"/>
        <v>0</v>
      </c>
      <c r="K126" s="108" t="b">
        <f t="shared" si="8"/>
        <v>0</v>
      </c>
      <c r="M126" s="108" t="b">
        <f t="shared" si="9"/>
        <v>0</v>
      </c>
    </row>
    <row r="127" spans="1:13" x14ac:dyDescent="0.25">
      <c r="A127" t="s">
        <v>94</v>
      </c>
      <c r="B127" s="108">
        <v>0</v>
      </c>
      <c r="E127" s="108" t="b">
        <f t="shared" si="5"/>
        <v>0</v>
      </c>
      <c r="G127" s="108" t="b">
        <f t="shared" si="6"/>
        <v>0</v>
      </c>
      <c r="I127" s="108" t="b">
        <f t="shared" si="7"/>
        <v>0</v>
      </c>
      <c r="K127" s="108" t="b">
        <f t="shared" si="8"/>
        <v>0</v>
      </c>
      <c r="M127" s="108" t="b">
        <f t="shared" si="9"/>
        <v>0</v>
      </c>
    </row>
    <row r="128" spans="1:13" x14ac:dyDescent="0.25">
      <c r="A128" t="s">
        <v>94</v>
      </c>
      <c r="B128" s="108">
        <v>0</v>
      </c>
      <c r="E128" s="108" t="b">
        <f t="shared" si="5"/>
        <v>0</v>
      </c>
      <c r="G128" s="108" t="b">
        <f t="shared" si="6"/>
        <v>0</v>
      </c>
      <c r="I128" s="108" t="b">
        <f t="shared" si="7"/>
        <v>0</v>
      </c>
      <c r="K128" s="108" t="b">
        <f t="shared" si="8"/>
        <v>0</v>
      </c>
      <c r="M128" s="108" t="b">
        <f t="shared" si="9"/>
        <v>0</v>
      </c>
    </row>
    <row r="129" spans="1:13" x14ac:dyDescent="0.25">
      <c r="A129" t="s">
        <v>94</v>
      </c>
      <c r="B129" s="108">
        <v>0</v>
      </c>
      <c r="E129" s="108" t="b">
        <f t="shared" si="5"/>
        <v>0</v>
      </c>
      <c r="G129" s="108" t="b">
        <f t="shared" si="6"/>
        <v>0</v>
      </c>
      <c r="I129" s="108" t="b">
        <f t="shared" si="7"/>
        <v>0</v>
      </c>
      <c r="K129" s="108" t="b">
        <f t="shared" si="8"/>
        <v>0</v>
      </c>
      <c r="M129" s="108" t="b">
        <f t="shared" si="9"/>
        <v>0</v>
      </c>
    </row>
    <row r="130" spans="1:13" x14ac:dyDescent="0.25">
      <c r="A130" t="s">
        <v>94</v>
      </c>
      <c r="B130" s="108">
        <v>0</v>
      </c>
      <c r="E130" s="108" t="b">
        <f t="shared" si="5"/>
        <v>0</v>
      </c>
      <c r="G130" s="108" t="b">
        <f t="shared" si="6"/>
        <v>0</v>
      </c>
      <c r="I130" s="108" t="b">
        <f t="shared" si="7"/>
        <v>0</v>
      </c>
      <c r="K130" s="108" t="b">
        <f t="shared" si="8"/>
        <v>0</v>
      </c>
      <c r="M130" s="108" t="b">
        <f t="shared" si="9"/>
        <v>0</v>
      </c>
    </row>
    <row r="131" spans="1:13" x14ac:dyDescent="0.25">
      <c r="A131" t="s">
        <v>94</v>
      </c>
      <c r="B131" s="108">
        <v>0</v>
      </c>
      <c r="E131" s="108" t="b">
        <f t="shared" ref="E131:E194" si="10">IF(A131="Coffee Only", B131)</f>
        <v>0</v>
      </c>
      <c r="G131" s="108" t="b">
        <f t="shared" ref="G131:G194" si="11">IF(A131="Food Only", B131)</f>
        <v>0</v>
      </c>
      <c r="I131" s="108" t="b">
        <f t="shared" ref="I131:I194" si="12">IF(A131="Specialty Drink Only", B131)</f>
        <v>0</v>
      </c>
      <c r="K131" s="108" t="b">
        <f t="shared" ref="K131:K194" si="13">IF(A131="Food + Coffee", B131)</f>
        <v>0</v>
      </c>
      <c r="M131" s="108" t="b">
        <f t="shared" ref="M131:M194" si="14">IF(A131="Food + Specialty Drink", B131)</f>
        <v>0</v>
      </c>
    </row>
    <row r="132" spans="1:13" x14ac:dyDescent="0.25">
      <c r="A132" t="s">
        <v>94</v>
      </c>
      <c r="B132" s="108">
        <v>0</v>
      </c>
      <c r="E132" s="108" t="b">
        <f t="shared" si="10"/>
        <v>0</v>
      </c>
      <c r="G132" s="108" t="b">
        <f t="shared" si="11"/>
        <v>0</v>
      </c>
      <c r="I132" s="108" t="b">
        <f t="shared" si="12"/>
        <v>0</v>
      </c>
      <c r="K132" s="108" t="b">
        <f t="shared" si="13"/>
        <v>0</v>
      </c>
      <c r="M132" s="108" t="b">
        <f t="shared" si="14"/>
        <v>0</v>
      </c>
    </row>
    <row r="133" spans="1:13" x14ac:dyDescent="0.25">
      <c r="A133" t="s">
        <v>94</v>
      </c>
      <c r="B133" s="108">
        <v>0</v>
      </c>
      <c r="E133" s="108" t="b">
        <f t="shared" si="10"/>
        <v>0</v>
      </c>
      <c r="G133" s="108" t="b">
        <f t="shared" si="11"/>
        <v>0</v>
      </c>
      <c r="I133" s="108" t="b">
        <f t="shared" si="12"/>
        <v>0</v>
      </c>
      <c r="K133" s="108" t="b">
        <f t="shared" si="13"/>
        <v>0</v>
      </c>
      <c r="M133" s="108" t="b">
        <f t="shared" si="14"/>
        <v>0</v>
      </c>
    </row>
    <row r="134" spans="1:13" x14ac:dyDescent="0.25">
      <c r="A134" t="s">
        <v>95</v>
      </c>
      <c r="B134" s="108">
        <v>2.16</v>
      </c>
      <c r="E134" s="108" t="b">
        <f t="shared" si="10"/>
        <v>0</v>
      </c>
      <c r="G134" s="108" t="b">
        <f t="shared" si="11"/>
        <v>0</v>
      </c>
      <c r="I134" s="108" t="b">
        <f t="shared" si="12"/>
        <v>0</v>
      </c>
      <c r="K134" s="108" t="b">
        <f t="shared" si="13"/>
        <v>0</v>
      </c>
      <c r="M134" s="108">
        <f t="shared" si="14"/>
        <v>2.16</v>
      </c>
    </row>
    <row r="135" spans="1:13" x14ac:dyDescent="0.25">
      <c r="A135" t="s">
        <v>95</v>
      </c>
      <c r="B135" s="108">
        <v>2.14</v>
      </c>
      <c r="E135" s="108" t="b">
        <f t="shared" si="10"/>
        <v>0</v>
      </c>
      <c r="G135" s="108" t="b">
        <f t="shared" si="11"/>
        <v>0</v>
      </c>
      <c r="I135" s="108" t="b">
        <f t="shared" si="12"/>
        <v>0</v>
      </c>
      <c r="K135" s="108" t="b">
        <f t="shared" si="13"/>
        <v>0</v>
      </c>
      <c r="M135" s="108">
        <f t="shared" si="14"/>
        <v>2.14</v>
      </c>
    </row>
    <row r="136" spans="1:13" x14ac:dyDescent="0.25">
      <c r="A136" t="s">
        <v>93</v>
      </c>
      <c r="B136" s="108">
        <v>0.75</v>
      </c>
      <c r="E136" s="108" t="b">
        <f t="shared" si="10"/>
        <v>0</v>
      </c>
      <c r="G136" s="108" t="b">
        <f t="shared" si="11"/>
        <v>0</v>
      </c>
      <c r="I136" s="108" t="b">
        <f t="shared" si="12"/>
        <v>0</v>
      </c>
      <c r="K136" s="108">
        <f t="shared" si="13"/>
        <v>0.75</v>
      </c>
      <c r="M136" s="108" t="b">
        <f t="shared" si="14"/>
        <v>0</v>
      </c>
    </row>
    <row r="137" spans="1:13" x14ac:dyDescent="0.25">
      <c r="A137" t="s">
        <v>91</v>
      </c>
      <c r="B137" s="108">
        <v>0.7</v>
      </c>
      <c r="E137" s="108" t="b">
        <f t="shared" si="10"/>
        <v>0</v>
      </c>
      <c r="G137" s="108" t="b">
        <f t="shared" si="11"/>
        <v>0</v>
      </c>
      <c r="I137" s="108">
        <f t="shared" si="12"/>
        <v>0.7</v>
      </c>
      <c r="K137" s="108" t="b">
        <f t="shared" si="13"/>
        <v>0</v>
      </c>
      <c r="M137" s="108" t="b">
        <f t="shared" si="14"/>
        <v>0</v>
      </c>
    </row>
    <row r="138" spans="1:13" x14ac:dyDescent="0.25">
      <c r="A138" t="s">
        <v>91</v>
      </c>
      <c r="B138" s="108">
        <v>0.97</v>
      </c>
      <c r="E138" s="108" t="b">
        <f t="shared" si="10"/>
        <v>0</v>
      </c>
      <c r="G138" s="108" t="b">
        <f t="shared" si="11"/>
        <v>0</v>
      </c>
      <c r="I138" s="108">
        <f t="shared" si="12"/>
        <v>0.97</v>
      </c>
      <c r="K138" s="108" t="b">
        <f t="shared" si="13"/>
        <v>0</v>
      </c>
      <c r="M138" s="108" t="b">
        <f t="shared" si="14"/>
        <v>0</v>
      </c>
    </row>
    <row r="139" spans="1:13" x14ac:dyDescent="0.25">
      <c r="A139" t="s">
        <v>95</v>
      </c>
      <c r="B139" s="108">
        <v>2.4700000000000002</v>
      </c>
      <c r="E139" s="108" t="b">
        <f t="shared" si="10"/>
        <v>0</v>
      </c>
      <c r="G139" s="108" t="b">
        <f t="shared" si="11"/>
        <v>0</v>
      </c>
      <c r="I139" s="108" t="b">
        <f t="shared" si="12"/>
        <v>0</v>
      </c>
      <c r="K139" s="108" t="b">
        <f t="shared" si="13"/>
        <v>0</v>
      </c>
      <c r="M139" s="108">
        <f t="shared" si="14"/>
        <v>2.4700000000000002</v>
      </c>
    </row>
    <row r="140" spans="1:13" x14ac:dyDescent="0.25">
      <c r="A140" t="s">
        <v>96</v>
      </c>
      <c r="B140" s="108">
        <v>1.05</v>
      </c>
      <c r="E140" s="108" t="b">
        <f t="shared" si="10"/>
        <v>0</v>
      </c>
      <c r="G140" s="108">
        <f t="shared" si="11"/>
        <v>1.05</v>
      </c>
      <c r="I140" s="108" t="b">
        <f t="shared" si="12"/>
        <v>0</v>
      </c>
      <c r="K140" s="108" t="b">
        <f t="shared" si="13"/>
        <v>0</v>
      </c>
      <c r="M140" s="108" t="b">
        <f t="shared" si="14"/>
        <v>0</v>
      </c>
    </row>
    <row r="141" spans="1:13" x14ac:dyDescent="0.25">
      <c r="A141" t="s">
        <v>95</v>
      </c>
      <c r="B141" s="108">
        <v>1.61</v>
      </c>
      <c r="E141" s="108" t="b">
        <f t="shared" si="10"/>
        <v>0</v>
      </c>
      <c r="G141" s="108" t="b">
        <f t="shared" si="11"/>
        <v>0</v>
      </c>
      <c r="I141" s="108" t="b">
        <f t="shared" si="12"/>
        <v>0</v>
      </c>
      <c r="K141" s="108" t="b">
        <f t="shared" si="13"/>
        <v>0</v>
      </c>
      <c r="M141" s="108">
        <f t="shared" si="14"/>
        <v>1.61</v>
      </c>
    </row>
    <row r="142" spans="1:13" x14ac:dyDescent="0.25">
      <c r="A142" t="s">
        <v>93</v>
      </c>
      <c r="B142" s="108">
        <v>1.71</v>
      </c>
      <c r="E142" s="108" t="b">
        <f t="shared" si="10"/>
        <v>0</v>
      </c>
      <c r="G142" s="108" t="b">
        <f t="shared" si="11"/>
        <v>0</v>
      </c>
      <c r="I142" s="108" t="b">
        <f t="shared" si="12"/>
        <v>0</v>
      </c>
      <c r="K142" s="108">
        <f t="shared" si="13"/>
        <v>1.71</v>
      </c>
      <c r="M142" s="108" t="b">
        <f t="shared" si="14"/>
        <v>0</v>
      </c>
    </row>
    <row r="143" spans="1:13" x14ac:dyDescent="0.25">
      <c r="A143" t="s">
        <v>96</v>
      </c>
      <c r="B143" s="108">
        <v>1.72</v>
      </c>
      <c r="E143" s="108" t="b">
        <f t="shared" si="10"/>
        <v>0</v>
      </c>
      <c r="G143" s="108">
        <f t="shared" si="11"/>
        <v>1.72</v>
      </c>
      <c r="I143" s="108" t="b">
        <f t="shared" si="12"/>
        <v>0</v>
      </c>
      <c r="K143" s="108" t="b">
        <f t="shared" si="13"/>
        <v>0</v>
      </c>
      <c r="M143" s="108" t="b">
        <f t="shared" si="14"/>
        <v>0</v>
      </c>
    </row>
    <row r="144" spans="1:13" x14ac:dyDescent="0.25">
      <c r="A144" t="s">
        <v>92</v>
      </c>
      <c r="B144" s="108">
        <v>0.85</v>
      </c>
      <c r="E144" s="108">
        <f t="shared" si="10"/>
        <v>0.85</v>
      </c>
      <c r="G144" s="108" t="b">
        <f t="shared" si="11"/>
        <v>0</v>
      </c>
      <c r="I144" s="108" t="b">
        <f t="shared" si="12"/>
        <v>0</v>
      </c>
      <c r="K144" s="108" t="b">
        <f t="shared" si="13"/>
        <v>0</v>
      </c>
      <c r="M144" s="108" t="b">
        <f t="shared" si="14"/>
        <v>0</v>
      </c>
    </row>
    <row r="145" spans="1:13" x14ac:dyDescent="0.25">
      <c r="A145" t="s">
        <v>91</v>
      </c>
      <c r="B145" s="108">
        <v>0.56000000000000005</v>
      </c>
      <c r="E145" s="108" t="b">
        <f t="shared" si="10"/>
        <v>0</v>
      </c>
      <c r="G145" s="108" t="b">
        <f t="shared" si="11"/>
        <v>0</v>
      </c>
      <c r="I145" s="108">
        <f t="shared" si="12"/>
        <v>0.56000000000000005</v>
      </c>
      <c r="K145" s="108" t="b">
        <f t="shared" si="13"/>
        <v>0</v>
      </c>
      <c r="M145" s="108" t="b">
        <f t="shared" si="14"/>
        <v>0</v>
      </c>
    </row>
    <row r="146" spans="1:13" x14ac:dyDescent="0.25">
      <c r="A146" t="s">
        <v>95</v>
      </c>
      <c r="B146" s="108">
        <v>1.78</v>
      </c>
      <c r="E146" s="108" t="b">
        <f t="shared" si="10"/>
        <v>0</v>
      </c>
      <c r="G146" s="108" t="b">
        <f t="shared" si="11"/>
        <v>0</v>
      </c>
      <c r="I146" s="108" t="b">
        <f t="shared" si="12"/>
        <v>0</v>
      </c>
      <c r="K146" s="108" t="b">
        <f t="shared" si="13"/>
        <v>0</v>
      </c>
      <c r="M146" s="108">
        <f t="shared" si="14"/>
        <v>1.78</v>
      </c>
    </row>
    <row r="147" spans="1:13" x14ac:dyDescent="0.25">
      <c r="A147" t="s">
        <v>95</v>
      </c>
      <c r="B147" s="108">
        <v>1.85</v>
      </c>
      <c r="E147" s="108" t="b">
        <f t="shared" si="10"/>
        <v>0</v>
      </c>
      <c r="G147" s="108" t="b">
        <f t="shared" si="11"/>
        <v>0</v>
      </c>
      <c r="I147" s="108" t="b">
        <f t="shared" si="12"/>
        <v>0</v>
      </c>
      <c r="K147" s="108" t="b">
        <f t="shared" si="13"/>
        <v>0</v>
      </c>
      <c r="M147" s="108">
        <f t="shared" si="14"/>
        <v>1.85</v>
      </c>
    </row>
    <row r="148" spans="1:13" x14ac:dyDescent="0.25">
      <c r="A148" t="s">
        <v>93</v>
      </c>
      <c r="B148" s="108">
        <v>0.94</v>
      </c>
      <c r="E148" s="108" t="b">
        <f t="shared" si="10"/>
        <v>0</v>
      </c>
      <c r="G148" s="108" t="b">
        <f t="shared" si="11"/>
        <v>0</v>
      </c>
      <c r="I148" s="108" t="b">
        <f t="shared" si="12"/>
        <v>0</v>
      </c>
      <c r="K148" s="108">
        <f t="shared" si="13"/>
        <v>0.94</v>
      </c>
      <c r="M148" s="108" t="b">
        <f t="shared" si="14"/>
        <v>0</v>
      </c>
    </row>
    <row r="149" spans="1:13" x14ac:dyDescent="0.25">
      <c r="A149" t="s">
        <v>91</v>
      </c>
      <c r="B149" s="108">
        <v>0.94</v>
      </c>
      <c r="E149" s="108" t="b">
        <f t="shared" si="10"/>
        <v>0</v>
      </c>
      <c r="G149" s="108" t="b">
        <f t="shared" si="11"/>
        <v>0</v>
      </c>
      <c r="I149" s="108">
        <f t="shared" si="12"/>
        <v>0.94</v>
      </c>
      <c r="K149" s="108" t="b">
        <f t="shared" si="13"/>
        <v>0</v>
      </c>
      <c r="M149" s="108" t="b">
        <f t="shared" si="14"/>
        <v>0</v>
      </c>
    </row>
    <row r="150" spans="1:13" x14ac:dyDescent="0.25">
      <c r="A150" t="s">
        <v>95</v>
      </c>
      <c r="B150" s="108">
        <v>2.0499999999999998</v>
      </c>
      <c r="E150" s="108" t="b">
        <f t="shared" si="10"/>
        <v>0</v>
      </c>
      <c r="G150" s="108" t="b">
        <f t="shared" si="11"/>
        <v>0</v>
      </c>
      <c r="I150" s="108" t="b">
        <f t="shared" si="12"/>
        <v>0</v>
      </c>
      <c r="K150" s="108" t="b">
        <f t="shared" si="13"/>
        <v>0</v>
      </c>
      <c r="M150" s="108">
        <f t="shared" si="14"/>
        <v>2.0499999999999998</v>
      </c>
    </row>
    <row r="151" spans="1:13" x14ac:dyDescent="0.25">
      <c r="A151" t="s">
        <v>91</v>
      </c>
      <c r="B151" s="108">
        <v>0.72</v>
      </c>
      <c r="E151" s="108" t="b">
        <f t="shared" si="10"/>
        <v>0</v>
      </c>
      <c r="G151" s="108" t="b">
        <f t="shared" si="11"/>
        <v>0</v>
      </c>
      <c r="I151" s="108">
        <f t="shared" si="12"/>
        <v>0.72</v>
      </c>
      <c r="K151" s="108" t="b">
        <f t="shared" si="13"/>
        <v>0</v>
      </c>
      <c r="M151" s="108" t="b">
        <f t="shared" si="14"/>
        <v>0</v>
      </c>
    </row>
    <row r="152" spans="1:13" x14ac:dyDescent="0.25">
      <c r="A152" t="s">
        <v>91</v>
      </c>
      <c r="B152" s="108">
        <v>0.92</v>
      </c>
      <c r="E152" s="108" t="b">
        <f t="shared" si="10"/>
        <v>0</v>
      </c>
      <c r="G152" s="108" t="b">
        <f t="shared" si="11"/>
        <v>0</v>
      </c>
      <c r="I152" s="108">
        <f t="shared" si="12"/>
        <v>0.92</v>
      </c>
      <c r="K152" s="108" t="b">
        <f t="shared" si="13"/>
        <v>0</v>
      </c>
      <c r="M152" s="108" t="b">
        <f t="shared" si="14"/>
        <v>0</v>
      </c>
    </row>
    <row r="153" spans="1:13" x14ac:dyDescent="0.25">
      <c r="A153" t="s">
        <v>96</v>
      </c>
      <c r="B153" s="108">
        <v>1.53</v>
      </c>
      <c r="E153" s="108" t="b">
        <f t="shared" si="10"/>
        <v>0</v>
      </c>
      <c r="G153" s="108">
        <f t="shared" si="11"/>
        <v>1.53</v>
      </c>
      <c r="I153" s="108" t="b">
        <f t="shared" si="12"/>
        <v>0</v>
      </c>
      <c r="K153" s="108" t="b">
        <f t="shared" si="13"/>
        <v>0</v>
      </c>
      <c r="M153" s="108" t="b">
        <f t="shared" si="14"/>
        <v>0</v>
      </c>
    </row>
    <row r="154" spans="1:13" x14ac:dyDescent="0.25">
      <c r="A154" t="s">
        <v>93</v>
      </c>
      <c r="B154" s="108">
        <v>1.79</v>
      </c>
      <c r="E154" s="108" t="b">
        <f t="shared" si="10"/>
        <v>0</v>
      </c>
      <c r="G154" s="108" t="b">
        <f t="shared" si="11"/>
        <v>0</v>
      </c>
      <c r="I154" s="108" t="b">
        <f t="shared" si="12"/>
        <v>0</v>
      </c>
      <c r="K154" s="108">
        <f t="shared" si="13"/>
        <v>1.79</v>
      </c>
      <c r="M154" s="108" t="b">
        <f t="shared" si="14"/>
        <v>0</v>
      </c>
    </row>
    <row r="155" spans="1:13" x14ac:dyDescent="0.25">
      <c r="A155" t="s">
        <v>92</v>
      </c>
      <c r="B155" s="108">
        <v>0.92</v>
      </c>
      <c r="E155" s="108">
        <f t="shared" si="10"/>
        <v>0.92</v>
      </c>
      <c r="G155" s="108" t="b">
        <f t="shared" si="11"/>
        <v>0</v>
      </c>
      <c r="I155" s="108" t="b">
        <f t="shared" si="12"/>
        <v>0</v>
      </c>
      <c r="K155" s="108" t="b">
        <f t="shared" si="13"/>
        <v>0</v>
      </c>
      <c r="M155" s="108" t="b">
        <f t="shared" si="14"/>
        <v>0</v>
      </c>
    </row>
    <row r="156" spans="1:13" x14ac:dyDescent="0.25">
      <c r="A156" t="s">
        <v>92</v>
      </c>
      <c r="B156" s="108">
        <v>0.59</v>
      </c>
      <c r="E156" s="108">
        <f t="shared" si="10"/>
        <v>0.59</v>
      </c>
      <c r="G156" s="108" t="b">
        <f t="shared" si="11"/>
        <v>0</v>
      </c>
      <c r="I156" s="108" t="b">
        <f t="shared" si="12"/>
        <v>0</v>
      </c>
      <c r="K156" s="108" t="b">
        <f t="shared" si="13"/>
        <v>0</v>
      </c>
      <c r="M156" s="108" t="b">
        <f t="shared" si="14"/>
        <v>0</v>
      </c>
    </row>
    <row r="157" spans="1:13" x14ac:dyDescent="0.25">
      <c r="A157" t="s">
        <v>93</v>
      </c>
      <c r="B157" s="108">
        <v>2.11</v>
      </c>
      <c r="E157" s="108" t="b">
        <f t="shared" si="10"/>
        <v>0</v>
      </c>
      <c r="G157" s="108" t="b">
        <f t="shared" si="11"/>
        <v>0</v>
      </c>
      <c r="I157" s="108" t="b">
        <f t="shared" si="12"/>
        <v>0</v>
      </c>
      <c r="K157" s="108">
        <f t="shared" si="13"/>
        <v>2.11</v>
      </c>
      <c r="M157" s="108" t="b">
        <f t="shared" si="14"/>
        <v>0</v>
      </c>
    </row>
    <row r="158" spans="1:13" x14ac:dyDescent="0.25">
      <c r="A158" t="s">
        <v>91</v>
      </c>
      <c r="B158" s="108">
        <v>0.92</v>
      </c>
      <c r="E158" s="108" t="b">
        <f t="shared" si="10"/>
        <v>0</v>
      </c>
      <c r="G158" s="108" t="b">
        <f t="shared" si="11"/>
        <v>0</v>
      </c>
      <c r="I158" s="108">
        <f t="shared" si="12"/>
        <v>0.92</v>
      </c>
      <c r="K158" s="108" t="b">
        <f t="shared" si="13"/>
        <v>0</v>
      </c>
      <c r="M158" s="108" t="b">
        <f t="shared" si="14"/>
        <v>0</v>
      </c>
    </row>
    <row r="159" spans="1:13" x14ac:dyDescent="0.25">
      <c r="A159" t="s">
        <v>92</v>
      </c>
      <c r="B159" s="108">
        <v>0.9</v>
      </c>
      <c r="E159" s="108">
        <f t="shared" si="10"/>
        <v>0.9</v>
      </c>
      <c r="G159" s="108" t="b">
        <f t="shared" si="11"/>
        <v>0</v>
      </c>
      <c r="I159" s="108" t="b">
        <f t="shared" si="12"/>
        <v>0</v>
      </c>
      <c r="K159" s="108" t="b">
        <f t="shared" si="13"/>
        <v>0</v>
      </c>
      <c r="M159" s="108" t="b">
        <f t="shared" si="14"/>
        <v>0</v>
      </c>
    </row>
    <row r="160" spans="1:13" x14ac:dyDescent="0.25">
      <c r="A160" t="s">
        <v>95</v>
      </c>
      <c r="B160" s="108">
        <v>2.39</v>
      </c>
      <c r="E160" s="108" t="b">
        <f t="shared" si="10"/>
        <v>0</v>
      </c>
      <c r="G160" s="108" t="b">
        <f t="shared" si="11"/>
        <v>0</v>
      </c>
      <c r="I160" s="108" t="b">
        <f t="shared" si="12"/>
        <v>0</v>
      </c>
      <c r="K160" s="108" t="b">
        <f t="shared" si="13"/>
        <v>0</v>
      </c>
      <c r="M160" s="108">
        <f t="shared" si="14"/>
        <v>2.39</v>
      </c>
    </row>
    <row r="161" spans="1:13" x14ac:dyDescent="0.25">
      <c r="A161" t="s">
        <v>96</v>
      </c>
      <c r="B161" s="108">
        <v>2.38</v>
      </c>
      <c r="E161" s="108" t="b">
        <f t="shared" si="10"/>
        <v>0</v>
      </c>
      <c r="G161" s="108">
        <f t="shared" si="11"/>
        <v>2.38</v>
      </c>
      <c r="I161" s="108" t="b">
        <f t="shared" si="12"/>
        <v>0</v>
      </c>
      <c r="K161" s="108" t="b">
        <f t="shared" si="13"/>
        <v>0</v>
      </c>
      <c r="M161" s="108" t="b">
        <f t="shared" si="14"/>
        <v>0</v>
      </c>
    </row>
    <row r="162" spans="1:13" x14ac:dyDescent="0.25">
      <c r="A162" t="s">
        <v>96</v>
      </c>
      <c r="B162" s="108">
        <v>1</v>
      </c>
      <c r="E162" s="108" t="b">
        <f t="shared" si="10"/>
        <v>0</v>
      </c>
      <c r="G162" s="108">
        <f t="shared" si="11"/>
        <v>1</v>
      </c>
      <c r="I162" s="108" t="b">
        <f t="shared" si="12"/>
        <v>0</v>
      </c>
      <c r="K162" s="108" t="b">
        <f t="shared" si="13"/>
        <v>0</v>
      </c>
      <c r="M162" s="108" t="b">
        <f t="shared" si="14"/>
        <v>0</v>
      </c>
    </row>
    <row r="163" spans="1:13" x14ac:dyDescent="0.25">
      <c r="A163" t="s">
        <v>95</v>
      </c>
      <c r="B163" s="108">
        <v>2.19</v>
      </c>
      <c r="E163" s="108" t="b">
        <f t="shared" si="10"/>
        <v>0</v>
      </c>
      <c r="G163" s="108" t="b">
        <f t="shared" si="11"/>
        <v>0</v>
      </c>
      <c r="I163" s="108" t="b">
        <f t="shared" si="12"/>
        <v>0</v>
      </c>
      <c r="K163" s="108" t="b">
        <f t="shared" si="13"/>
        <v>0</v>
      </c>
      <c r="M163" s="108">
        <f t="shared" si="14"/>
        <v>2.19</v>
      </c>
    </row>
    <row r="164" spans="1:13" x14ac:dyDescent="0.25">
      <c r="A164" t="s">
        <v>94</v>
      </c>
      <c r="B164" s="108">
        <v>0</v>
      </c>
      <c r="E164" s="108" t="b">
        <f t="shared" si="10"/>
        <v>0</v>
      </c>
      <c r="G164" s="108" t="b">
        <f t="shared" si="11"/>
        <v>0</v>
      </c>
      <c r="I164" s="108" t="b">
        <f t="shared" si="12"/>
        <v>0</v>
      </c>
      <c r="K164" s="108" t="b">
        <f t="shared" si="13"/>
        <v>0</v>
      </c>
      <c r="M164" s="108" t="b">
        <f t="shared" si="14"/>
        <v>0</v>
      </c>
    </row>
    <row r="165" spans="1:13" x14ac:dyDescent="0.25">
      <c r="A165" t="s">
        <v>93</v>
      </c>
      <c r="B165" s="108">
        <v>2.19</v>
      </c>
      <c r="E165" s="108" t="b">
        <f t="shared" si="10"/>
        <v>0</v>
      </c>
      <c r="G165" s="108" t="b">
        <f t="shared" si="11"/>
        <v>0</v>
      </c>
      <c r="I165" s="108" t="b">
        <f t="shared" si="12"/>
        <v>0</v>
      </c>
      <c r="K165" s="108">
        <f t="shared" si="13"/>
        <v>2.19</v>
      </c>
      <c r="M165" s="108" t="b">
        <f t="shared" si="14"/>
        <v>0</v>
      </c>
    </row>
    <row r="166" spans="1:13" x14ac:dyDescent="0.25">
      <c r="A166" t="s">
        <v>91</v>
      </c>
      <c r="B166" s="108">
        <v>0.64</v>
      </c>
      <c r="E166" s="108" t="b">
        <f t="shared" si="10"/>
        <v>0</v>
      </c>
      <c r="G166" s="108" t="b">
        <f t="shared" si="11"/>
        <v>0</v>
      </c>
      <c r="I166" s="108">
        <f t="shared" si="12"/>
        <v>0.64</v>
      </c>
      <c r="K166" s="108" t="b">
        <f t="shared" si="13"/>
        <v>0</v>
      </c>
      <c r="M166" s="108" t="b">
        <f t="shared" si="14"/>
        <v>0</v>
      </c>
    </row>
    <row r="167" spans="1:13" x14ac:dyDescent="0.25">
      <c r="A167" t="s">
        <v>94</v>
      </c>
      <c r="B167" s="108">
        <v>0</v>
      </c>
      <c r="E167" s="108" t="b">
        <f t="shared" si="10"/>
        <v>0</v>
      </c>
      <c r="G167" s="108" t="b">
        <f t="shared" si="11"/>
        <v>0</v>
      </c>
      <c r="I167" s="108" t="b">
        <f t="shared" si="12"/>
        <v>0</v>
      </c>
      <c r="K167" s="108" t="b">
        <f t="shared" si="13"/>
        <v>0</v>
      </c>
      <c r="M167" s="108" t="b">
        <f t="shared" si="14"/>
        <v>0</v>
      </c>
    </row>
    <row r="168" spans="1:13" x14ac:dyDescent="0.25">
      <c r="A168" t="s">
        <v>94</v>
      </c>
      <c r="B168" s="108">
        <v>0</v>
      </c>
      <c r="E168" s="108" t="b">
        <f t="shared" si="10"/>
        <v>0</v>
      </c>
      <c r="G168" s="108" t="b">
        <f t="shared" si="11"/>
        <v>0</v>
      </c>
      <c r="I168" s="108" t="b">
        <f t="shared" si="12"/>
        <v>0</v>
      </c>
      <c r="K168" s="108" t="b">
        <f t="shared" si="13"/>
        <v>0</v>
      </c>
      <c r="M168" s="108" t="b">
        <f t="shared" si="14"/>
        <v>0</v>
      </c>
    </row>
    <row r="169" spans="1:13" x14ac:dyDescent="0.25">
      <c r="A169" t="s">
        <v>95</v>
      </c>
      <c r="B169" s="108">
        <v>0.82</v>
      </c>
      <c r="E169" s="108" t="b">
        <f t="shared" si="10"/>
        <v>0</v>
      </c>
      <c r="G169" s="108" t="b">
        <f t="shared" si="11"/>
        <v>0</v>
      </c>
      <c r="I169" s="108" t="b">
        <f t="shared" si="12"/>
        <v>0</v>
      </c>
      <c r="K169" s="108" t="b">
        <f t="shared" si="13"/>
        <v>0</v>
      </c>
      <c r="M169" s="108">
        <f t="shared" si="14"/>
        <v>0.82</v>
      </c>
    </row>
    <row r="170" spans="1:13" x14ac:dyDescent="0.25">
      <c r="A170" t="s">
        <v>96</v>
      </c>
      <c r="B170" s="108">
        <v>0.89</v>
      </c>
      <c r="E170" s="108" t="b">
        <f t="shared" si="10"/>
        <v>0</v>
      </c>
      <c r="G170" s="108">
        <f t="shared" si="11"/>
        <v>0.89</v>
      </c>
      <c r="I170" s="108" t="b">
        <f t="shared" si="12"/>
        <v>0</v>
      </c>
      <c r="K170" s="108" t="b">
        <f t="shared" si="13"/>
        <v>0</v>
      </c>
      <c r="M170" s="108" t="b">
        <f t="shared" si="14"/>
        <v>0</v>
      </c>
    </row>
    <row r="171" spans="1:13" x14ac:dyDescent="0.25">
      <c r="A171" t="s">
        <v>93</v>
      </c>
      <c r="B171" s="108">
        <v>2.27</v>
      </c>
      <c r="E171" s="108" t="b">
        <f t="shared" si="10"/>
        <v>0</v>
      </c>
      <c r="G171" s="108" t="b">
        <f t="shared" si="11"/>
        <v>0</v>
      </c>
      <c r="I171" s="108" t="b">
        <f t="shared" si="12"/>
        <v>0</v>
      </c>
      <c r="K171" s="108">
        <f t="shared" si="13"/>
        <v>2.27</v>
      </c>
      <c r="M171" s="108" t="b">
        <f t="shared" si="14"/>
        <v>0</v>
      </c>
    </row>
    <row r="172" spans="1:13" x14ac:dyDescent="0.25">
      <c r="A172" t="s">
        <v>91</v>
      </c>
      <c r="B172" s="108">
        <v>0.79</v>
      </c>
      <c r="E172" s="108" t="b">
        <f t="shared" si="10"/>
        <v>0</v>
      </c>
      <c r="G172" s="108" t="b">
        <f t="shared" si="11"/>
        <v>0</v>
      </c>
      <c r="I172" s="108">
        <f t="shared" si="12"/>
        <v>0.79</v>
      </c>
      <c r="K172" s="108" t="b">
        <f t="shared" si="13"/>
        <v>0</v>
      </c>
      <c r="M172" s="108" t="b">
        <f t="shared" si="14"/>
        <v>0</v>
      </c>
    </row>
    <row r="173" spans="1:13" x14ac:dyDescent="0.25">
      <c r="A173" t="s">
        <v>96</v>
      </c>
      <c r="B173" s="108">
        <v>1.42</v>
      </c>
      <c r="E173" s="108" t="b">
        <f t="shared" si="10"/>
        <v>0</v>
      </c>
      <c r="G173" s="108">
        <f t="shared" si="11"/>
        <v>1.42</v>
      </c>
      <c r="I173" s="108" t="b">
        <f t="shared" si="12"/>
        <v>0</v>
      </c>
      <c r="K173" s="108" t="b">
        <f t="shared" si="13"/>
        <v>0</v>
      </c>
      <c r="M173" s="108" t="b">
        <f t="shared" si="14"/>
        <v>0</v>
      </c>
    </row>
    <row r="174" spans="1:13" x14ac:dyDescent="0.25">
      <c r="A174" t="s">
        <v>91</v>
      </c>
      <c r="B174" s="108">
        <v>0.52</v>
      </c>
      <c r="E174" s="108" t="b">
        <f t="shared" si="10"/>
        <v>0</v>
      </c>
      <c r="G174" s="108" t="b">
        <f t="shared" si="11"/>
        <v>0</v>
      </c>
      <c r="I174" s="108">
        <f t="shared" si="12"/>
        <v>0.52</v>
      </c>
      <c r="K174" s="108" t="b">
        <f t="shared" si="13"/>
        <v>0</v>
      </c>
      <c r="M174" s="108" t="b">
        <f t="shared" si="14"/>
        <v>0</v>
      </c>
    </row>
    <row r="175" spans="1:13" x14ac:dyDescent="0.25">
      <c r="A175" t="s">
        <v>94</v>
      </c>
      <c r="B175" s="108">
        <v>0</v>
      </c>
      <c r="E175" s="108" t="b">
        <f t="shared" si="10"/>
        <v>0</v>
      </c>
      <c r="G175" s="108" t="b">
        <f t="shared" si="11"/>
        <v>0</v>
      </c>
      <c r="I175" s="108" t="b">
        <f t="shared" si="12"/>
        <v>0</v>
      </c>
      <c r="K175" s="108" t="b">
        <f t="shared" si="13"/>
        <v>0</v>
      </c>
      <c r="M175" s="108" t="b">
        <f t="shared" si="14"/>
        <v>0</v>
      </c>
    </row>
    <row r="176" spans="1:13" x14ac:dyDescent="0.25">
      <c r="A176" t="s">
        <v>94</v>
      </c>
      <c r="B176" s="108">
        <v>0</v>
      </c>
      <c r="E176" s="108" t="b">
        <f t="shared" si="10"/>
        <v>0</v>
      </c>
      <c r="G176" s="108" t="b">
        <f t="shared" si="11"/>
        <v>0</v>
      </c>
      <c r="I176" s="108" t="b">
        <f t="shared" si="12"/>
        <v>0</v>
      </c>
      <c r="K176" s="108" t="b">
        <f t="shared" si="13"/>
        <v>0</v>
      </c>
      <c r="M176" s="108" t="b">
        <f t="shared" si="14"/>
        <v>0</v>
      </c>
    </row>
    <row r="177" spans="1:13" x14ac:dyDescent="0.25">
      <c r="A177" t="s">
        <v>91</v>
      </c>
      <c r="B177" s="108">
        <v>0.63</v>
      </c>
      <c r="E177" s="108" t="b">
        <f t="shared" si="10"/>
        <v>0</v>
      </c>
      <c r="G177" s="108" t="b">
        <f t="shared" si="11"/>
        <v>0</v>
      </c>
      <c r="I177" s="108">
        <f t="shared" si="12"/>
        <v>0.63</v>
      </c>
      <c r="K177" s="108" t="b">
        <f t="shared" si="13"/>
        <v>0</v>
      </c>
      <c r="M177" s="108" t="b">
        <f t="shared" si="14"/>
        <v>0</v>
      </c>
    </row>
    <row r="178" spans="1:13" x14ac:dyDescent="0.25">
      <c r="A178" t="s">
        <v>96</v>
      </c>
      <c r="B178" s="108">
        <v>2.3199999999999998</v>
      </c>
      <c r="E178" s="108" t="b">
        <f t="shared" si="10"/>
        <v>0</v>
      </c>
      <c r="G178" s="108">
        <f t="shared" si="11"/>
        <v>2.3199999999999998</v>
      </c>
      <c r="I178" s="108" t="b">
        <f t="shared" si="12"/>
        <v>0</v>
      </c>
      <c r="K178" s="108" t="b">
        <f t="shared" si="13"/>
        <v>0</v>
      </c>
      <c r="M178" s="108" t="b">
        <f t="shared" si="14"/>
        <v>0</v>
      </c>
    </row>
    <row r="179" spans="1:13" x14ac:dyDescent="0.25">
      <c r="A179" t="s">
        <v>95</v>
      </c>
      <c r="B179" s="108">
        <v>1.36</v>
      </c>
      <c r="E179" s="108" t="b">
        <f t="shared" si="10"/>
        <v>0</v>
      </c>
      <c r="G179" s="108" t="b">
        <f t="shared" si="11"/>
        <v>0</v>
      </c>
      <c r="I179" s="108" t="b">
        <f t="shared" si="12"/>
        <v>0</v>
      </c>
      <c r="K179" s="108" t="b">
        <f t="shared" si="13"/>
        <v>0</v>
      </c>
      <c r="M179" s="108">
        <f t="shared" si="14"/>
        <v>1.36</v>
      </c>
    </row>
    <row r="180" spans="1:13" x14ac:dyDescent="0.25">
      <c r="A180" t="s">
        <v>93</v>
      </c>
      <c r="B180" s="108">
        <v>1.2</v>
      </c>
      <c r="E180" s="108" t="b">
        <f t="shared" si="10"/>
        <v>0</v>
      </c>
      <c r="G180" s="108" t="b">
        <f t="shared" si="11"/>
        <v>0</v>
      </c>
      <c r="I180" s="108" t="b">
        <f t="shared" si="12"/>
        <v>0</v>
      </c>
      <c r="K180" s="108">
        <f t="shared" si="13"/>
        <v>1.2</v>
      </c>
      <c r="M180" s="108" t="b">
        <f t="shared" si="14"/>
        <v>0</v>
      </c>
    </row>
    <row r="181" spans="1:13" x14ac:dyDescent="0.25">
      <c r="A181" t="s">
        <v>91</v>
      </c>
      <c r="B181" s="108">
        <v>0.72</v>
      </c>
      <c r="E181" s="108" t="b">
        <f t="shared" si="10"/>
        <v>0</v>
      </c>
      <c r="G181" s="108" t="b">
        <f t="shared" si="11"/>
        <v>0</v>
      </c>
      <c r="I181" s="108">
        <f t="shared" si="12"/>
        <v>0.72</v>
      </c>
      <c r="K181" s="108" t="b">
        <f t="shared" si="13"/>
        <v>0</v>
      </c>
      <c r="M181" s="108" t="b">
        <f t="shared" si="14"/>
        <v>0</v>
      </c>
    </row>
    <row r="182" spans="1:13" x14ac:dyDescent="0.25">
      <c r="A182" t="s">
        <v>91</v>
      </c>
      <c r="B182" s="108">
        <v>0.63</v>
      </c>
      <c r="E182" s="108" t="b">
        <f t="shared" si="10"/>
        <v>0</v>
      </c>
      <c r="G182" s="108" t="b">
        <f t="shared" si="11"/>
        <v>0</v>
      </c>
      <c r="I182" s="108">
        <f t="shared" si="12"/>
        <v>0.63</v>
      </c>
      <c r="K182" s="108" t="b">
        <f t="shared" si="13"/>
        <v>0</v>
      </c>
      <c r="M182" s="108" t="b">
        <f t="shared" si="14"/>
        <v>0</v>
      </c>
    </row>
    <row r="183" spans="1:13" x14ac:dyDescent="0.25">
      <c r="A183" t="s">
        <v>93</v>
      </c>
      <c r="B183" s="108">
        <v>1.93</v>
      </c>
      <c r="E183" s="108" t="b">
        <f t="shared" si="10"/>
        <v>0</v>
      </c>
      <c r="G183" s="108" t="b">
        <f t="shared" si="11"/>
        <v>0</v>
      </c>
      <c r="I183" s="108" t="b">
        <f t="shared" si="12"/>
        <v>0</v>
      </c>
      <c r="K183" s="108">
        <f t="shared" si="13"/>
        <v>1.93</v>
      </c>
      <c r="M183" s="108" t="b">
        <f t="shared" si="14"/>
        <v>0</v>
      </c>
    </row>
    <row r="184" spans="1:13" x14ac:dyDescent="0.25">
      <c r="A184" t="s">
        <v>93</v>
      </c>
      <c r="B184" s="108">
        <v>1.62</v>
      </c>
      <c r="E184" s="108" t="b">
        <f t="shared" si="10"/>
        <v>0</v>
      </c>
      <c r="G184" s="108" t="b">
        <f t="shared" si="11"/>
        <v>0</v>
      </c>
      <c r="I184" s="108" t="b">
        <f t="shared" si="12"/>
        <v>0</v>
      </c>
      <c r="K184" s="108">
        <f t="shared" si="13"/>
        <v>1.62</v>
      </c>
      <c r="M184" s="108" t="b">
        <f t="shared" si="14"/>
        <v>0</v>
      </c>
    </row>
    <row r="185" spans="1:13" x14ac:dyDescent="0.25">
      <c r="A185" t="s">
        <v>96</v>
      </c>
      <c r="B185" s="108">
        <v>1.72</v>
      </c>
      <c r="E185" s="108" t="b">
        <f t="shared" si="10"/>
        <v>0</v>
      </c>
      <c r="G185" s="108">
        <f t="shared" si="11"/>
        <v>1.72</v>
      </c>
      <c r="I185" s="108" t="b">
        <f t="shared" si="12"/>
        <v>0</v>
      </c>
      <c r="K185" s="108" t="b">
        <f t="shared" si="13"/>
        <v>0</v>
      </c>
      <c r="M185" s="108" t="b">
        <f t="shared" si="14"/>
        <v>0</v>
      </c>
    </row>
    <row r="186" spans="1:13" x14ac:dyDescent="0.25">
      <c r="A186" t="s">
        <v>96</v>
      </c>
      <c r="B186" s="108">
        <v>0.98</v>
      </c>
      <c r="E186" s="108" t="b">
        <f t="shared" si="10"/>
        <v>0</v>
      </c>
      <c r="G186" s="108">
        <f t="shared" si="11"/>
        <v>0.98</v>
      </c>
      <c r="I186" s="108" t="b">
        <f t="shared" si="12"/>
        <v>0</v>
      </c>
      <c r="K186" s="108" t="b">
        <f t="shared" si="13"/>
        <v>0</v>
      </c>
      <c r="M186" s="108" t="b">
        <f t="shared" si="14"/>
        <v>0</v>
      </c>
    </row>
    <row r="187" spans="1:13" x14ac:dyDescent="0.25">
      <c r="A187" t="s">
        <v>91</v>
      </c>
      <c r="B187" s="108">
        <v>0.6</v>
      </c>
      <c r="E187" s="108" t="b">
        <f t="shared" si="10"/>
        <v>0</v>
      </c>
      <c r="G187" s="108" t="b">
        <f t="shared" si="11"/>
        <v>0</v>
      </c>
      <c r="I187" s="108">
        <f t="shared" si="12"/>
        <v>0.6</v>
      </c>
      <c r="K187" s="108" t="b">
        <f t="shared" si="13"/>
        <v>0</v>
      </c>
      <c r="M187" s="108" t="b">
        <f t="shared" si="14"/>
        <v>0</v>
      </c>
    </row>
    <row r="188" spans="1:13" x14ac:dyDescent="0.25">
      <c r="A188" t="s">
        <v>92</v>
      </c>
      <c r="B188" s="108">
        <v>0.95</v>
      </c>
      <c r="E188" s="108">
        <f t="shared" si="10"/>
        <v>0.95</v>
      </c>
      <c r="G188" s="108" t="b">
        <f t="shared" si="11"/>
        <v>0</v>
      </c>
      <c r="I188" s="108" t="b">
        <f t="shared" si="12"/>
        <v>0</v>
      </c>
      <c r="K188" s="108" t="b">
        <f t="shared" si="13"/>
        <v>0</v>
      </c>
      <c r="M188" s="108" t="b">
        <f t="shared" si="14"/>
        <v>0</v>
      </c>
    </row>
    <row r="189" spans="1:13" x14ac:dyDescent="0.25">
      <c r="A189" t="s">
        <v>92</v>
      </c>
      <c r="B189" s="108">
        <v>0.92</v>
      </c>
      <c r="E189" s="108">
        <f t="shared" si="10"/>
        <v>0.92</v>
      </c>
      <c r="G189" s="108" t="b">
        <f t="shared" si="11"/>
        <v>0</v>
      </c>
      <c r="I189" s="108" t="b">
        <f t="shared" si="12"/>
        <v>0</v>
      </c>
      <c r="K189" s="108" t="b">
        <f t="shared" si="13"/>
        <v>0</v>
      </c>
      <c r="M189" s="108" t="b">
        <f t="shared" si="14"/>
        <v>0</v>
      </c>
    </row>
    <row r="190" spans="1:13" x14ac:dyDescent="0.25">
      <c r="A190" t="s">
        <v>95</v>
      </c>
      <c r="B190" s="108">
        <v>1.05</v>
      </c>
      <c r="E190" s="108" t="b">
        <f t="shared" si="10"/>
        <v>0</v>
      </c>
      <c r="G190" s="108" t="b">
        <f t="shared" si="11"/>
        <v>0</v>
      </c>
      <c r="I190" s="108" t="b">
        <f t="shared" si="12"/>
        <v>0</v>
      </c>
      <c r="K190" s="108" t="b">
        <f t="shared" si="13"/>
        <v>0</v>
      </c>
      <c r="M190" s="108">
        <f t="shared" si="14"/>
        <v>1.05</v>
      </c>
    </row>
    <row r="191" spans="1:13" x14ac:dyDescent="0.25">
      <c r="A191" t="s">
        <v>94</v>
      </c>
      <c r="B191" s="108">
        <v>0</v>
      </c>
      <c r="E191" s="108" t="b">
        <f t="shared" si="10"/>
        <v>0</v>
      </c>
      <c r="G191" s="108" t="b">
        <f t="shared" si="11"/>
        <v>0</v>
      </c>
      <c r="I191" s="108" t="b">
        <f t="shared" si="12"/>
        <v>0</v>
      </c>
      <c r="K191" s="108" t="b">
        <f t="shared" si="13"/>
        <v>0</v>
      </c>
      <c r="M191" s="108" t="b">
        <f t="shared" si="14"/>
        <v>0</v>
      </c>
    </row>
    <row r="192" spans="1:13" x14ac:dyDescent="0.25">
      <c r="A192" t="s">
        <v>94</v>
      </c>
      <c r="B192" s="108">
        <v>0</v>
      </c>
      <c r="E192" s="108" t="b">
        <f t="shared" si="10"/>
        <v>0</v>
      </c>
      <c r="G192" s="108" t="b">
        <f t="shared" si="11"/>
        <v>0</v>
      </c>
      <c r="I192" s="108" t="b">
        <f t="shared" si="12"/>
        <v>0</v>
      </c>
      <c r="K192" s="108" t="b">
        <f t="shared" si="13"/>
        <v>0</v>
      </c>
      <c r="M192" s="108" t="b">
        <f t="shared" si="14"/>
        <v>0</v>
      </c>
    </row>
    <row r="193" spans="1:13" x14ac:dyDescent="0.25">
      <c r="A193" t="s">
        <v>95</v>
      </c>
      <c r="B193" s="108">
        <v>1.61</v>
      </c>
      <c r="E193" s="108" t="b">
        <f t="shared" si="10"/>
        <v>0</v>
      </c>
      <c r="G193" s="108" t="b">
        <f t="shared" si="11"/>
        <v>0</v>
      </c>
      <c r="I193" s="108" t="b">
        <f t="shared" si="12"/>
        <v>0</v>
      </c>
      <c r="K193" s="108" t="b">
        <f t="shared" si="13"/>
        <v>0</v>
      </c>
      <c r="M193" s="108">
        <f t="shared" si="14"/>
        <v>1.61</v>
      </c>
    </row>
    <row r="194" spans="1:13" x14ac:dyDescent="0.25">
      <c r="A194" t="s">
        <v>91</v>
      </c>
      <c r="B194" s="108">
        <v>0.66</v>
      </c>
      <c r="E194" s="108" t="b">
        <f t="shared" si="10"/>
        <v>0</v>
      </c>
      <c r="G194" s="108" t="b">
        <f t="shared" si="11"/>
        <v>0</v>
      </c>
      <c r="I194" s="108">
        <f t="shared" si="12"/>
        <v>0.66</v>
      </c>
      <c r="K194" s="108" t="b">
        <f t="shared" si="13"/>
        <v>0</v>
      </c>
      <c r="M194" s="108" t="b">
        <f t="shared" si="14"/>
        <v>0</v>
      </c>
    </row>
    <row r="195" spans="1:13" x14ac:dyDescent="0.25">
      <c r="A195" t="s">
        <v>91</v>
      </c>
      <c r="B195" s="108">
        <v>0.67</v>
      </c>
      <c r="E195" s="108" t="b">
        <f t="shared" ref="E195:E258" si="15">IF(A195="Coffee Only", B195)</f>
        <v>0</v>
      </c>
      <c r="G195" s="108" t="b">
        <f t="shared" ref="G195:G258" si="16">IF(A195="Food Only", B195)</f>
        <v>0</v>
      </c>
      <c r="I195" s="108">
        <f t="shared" ref="I195:I258" si="17">IF(A195="Specialty Drink Only", B195)</f>
        <v>0.67</v>
      </c>
      <c r="K195" s="108" t="b">
        <f t="shared" ref="K195:K258" si="18">IF(A195="Food + Coffee", B195)</f>
        <v>0</v>
      </c>
      <c r="M195" s="108" t="b">
        <f t="shared" ref="M195:M258" si="19">IF(A195="Food + Specialty Drink", B195)</f>
        <v>0</v>
      </c>
    </row>
    <row r="196" spans="1:13" x14ac:dyDescent="0.25">
      <c r="A196" t="s">
        <v>93</v>
      </c>
      <c r="B196" s="108">
        <v>2.1800000000000002</v>
      </c>
      <c r="E196" s="108" t="b">
        <f t="shared" si="15"/>
        <v>0</v>
      </c>
      <c r="G196" s="108" t="b">
        <f t="shared" si="16"/>
        <v>0</v>
      </c>
      <c r="I196" s="108" t="b">
        <f t="shared" si="17"/>
        <v>0</v>
      </c>
      <c r="K196" s="108">
        <f t="shared" si="18"/>
        <v>2.1800000000000002</v>
      </c>
      <c r="M196" s="108" t="b">
        <f t="shared" si="19"/>
        <v>0</v>
      </c>
    </row>
    <row r="197" spans="1:13" x14ac:dyDescent="0.25">
      <c r="A197" t="s">
        <v>94</v>
      </c>
      <c r="B197" s="108">
        <v>0</v>
      </c>
      <c r="E197" s="108" t="b">
        <f t="shared" si="15"/>
        <v>0</v>
      </c>
      <c r="G197" s="108" t="b">
        <f t="shared" si="16"/>
        <v>0</v>
      </c>
      <c r="I197" s="108" t="b">
        <f t="shared" si="17"/>
        <v>0</v>
      </c>
      <c r="K197" s="108" t="b">
        <f t="shared" si="18"/>
        <v>0</v>
      </c>
      <c r="M197" s="108" t="b">
        <f t="shared" si="19"/>
        <v>0</v>
      </c>
    </row>
    <row r="198" spans="1:13" x14ac:dyDescent="0.25">
      <c r="A198" t="s">
        <v>91</v>
      </c>
      <c r="B198" s="108">
        <v>0.67</v>
      </c>
      <c r="E198" s="108" t="b">
        <f t="shared" si="15"/>
        <v>0</v>
      </c>
      <c r="G198" s="108" t="b">
        <f t="shared" si="16"/>
        <v>0</v>
      </c>
      <c r="I198" s="108">
        <f t="shared" si="17"/>
        <v>0.67</v>
      </c>
      <c r="K198" s="108" t="b">
        <f t="shared" si="18"/>
        <v>0</v>
      </c>
      <c r="M198" s="108" t="b">
        <f t="shared" si="19"/>
        <v>0</v>
      </c>
    </row>
    <row r="199" spans="1:13" x14ac:dyDescent="0.25">
      <c r="A199" t="s">
        <v>92</v>
      </c>
      <c r="B199" s="108">
        <v>0.56999999999999995</v>
      </c>
      <c r="E199" s="108">
        <f t="shared" si="15"/>
        <v>0.56999999999999995</v>
      </c>
      <c r="G199" s="108" t="b">
        <f t="shared" si="16"/>
        <v>0</v>
      </c>
      <c r="I199" s="108" t="b">
        <f t="shared" si="17"/>
        <v>0</v>
      </c>
      <c r="K199" s="108" t="b">
        <f t="shared" si="18"/>
        <v>0</v>
      </c>
      <c r="M199" s="108" t="b">
        <f t="shared" si="19"/>
        <v>0</v>
      </c>
    </row>
    <row r="200" spans="1:13" x14ac:dyDescent="0.25">
      <c r="A200" t="s">
        <v>94</v>
      </c>
      <c r="B200" s="108">
        <v>0</v>
      </c>
      <c r="E200" s="108" t="b">
        <f t="shared" si="15"/>
        <v>0</v>
      </c>
      <c r="G200" s="108" t="b">
        <f t="shared" si="16"/>
        <v>0</v>
      </c>
      <c r="I200" s="108" t="b">
        <f t="shared" si="17"/>
        <v>0</v>
      </c>
      <c r="K200" s="108" t="b">
        <f t="shared" si="18"/>
        <v>0</v>
      </c>
      <c r="M200" s="108" t="b">
        <f t="shared" si="19"/>
        <v>0</v>
      </c>
    </row>
    <row r="201" spans="1:13" x14ac:dyDescent="0.25">
      <c r="A201" t="s">
        <v>92</v>
      </c>
      <c r="B201" s="108">
        <v>0.64</v>
      </c>
      <c r="E201" s="108">
        <f t="shared" si="15"/>
        <v>0.64</v>
      </c>
      <c r="G201" s="108" t="b">
        <f t="shared" si="16"/>
        <v>0</v>
      </c>
      <c r="I201" s="108" t="b">
        <f t="shared" si="17"/>
        <v>0</v>
      </c>
      <c r="K201" s="108" t="b">
        <f t="shared" si="18"/>
        <v>0</v>
      </c>
      <c r="M201" s="108" t="b">
        <f t="shared" si="19"/>
        <v>0</v>
      </c>
    </row>
    <row r="202" spans="1:13" x14ac:dyDescent="0.25">
      <c r="A202" t="s">
        <v>94</v>
      </c>
      <c r="B202" s="108">
        <v>0</v>
      </c>
      <c r="E202" s="108" t="b">
        <f t="shared" si="15"/>
        <v>0</v>
      </c>
      <c r="G202" s="108" t="b">
        <f t="shared" si="16"/>
        <v>0</v>
      </c>
      <c r="I202" s="108" t="b">
        <f t="shared" si="17"/>
        <v>0</v>
      </c>
      <c r="K202" s="108" t="b">
        <f t="shared" si="18"/>
        <v>0</v>
      </c>
      <c r="M202" s="108" t="b">
        <f t="shared" si="19"/>
        <v>0</v>
      </c>
    </row>
    <row r="203" spans="1:13" x14ac:dyDescent="0.25">
      <c r="A203" t="s">
        <v>91</v>
      </c>
      <c r="B203" s="108">
        <v>0.53</v>
      </c>
      <c r="E203" s="108" t="b">
        <f t="shared" si="15"/>
        <v>0</v>
      </c>
      <c r="G203" s="108" t="b">
        <f t="shared" si="16"/>
        <v>0</v>
      </c>
      <c r="I203" s="108">
        <f t="shared" si="17"/>
        <v>0.53</v>
      </c>
      <c r="K203" s="108" t="b">
        <f t="shared" si="18"/>
        <v>0</v>
      </c>
      <c r="M203" s="108" t="b">
        <f t="shared" si="19"/>
        <v>0</v>
      </c>
    </row>
    <row r="204" spans="1:13" x14ac:dyDescent="0.25">
      <c r="A204" t="s">
        <v>91</v>
      </c>
      <c r="B204" s="108">
        <v>0.86</v>
      </c>
      <c r="E204" s="108" t="b">
        <f t="shared" si="15"/>
        <v>0</v>
      </c>
      <c r="G204" s="108" t="b">
        <f t="shared" si="16"/>
        <v>0</v>
      </c>
      <c r="I204" s="108">
        <f t="shared" si="17"/>
        <v>0.86</v>
      </c>
      <c r="K204" s="108" t="b">
        <f t="shared" si="18"/>
        <v>0</v>
      </c>
      <c r="M204" s="108" t="b">
        <f t="shared" si="19"/>
        <v>0</v>
      </c>
    </row>
    <row r="205" spans="1:13" x14ac:dyDescent="0.25">
      <c r="A205" t="s">
        <v>93</v>
      </c>
      <c r="B205" s="108">
        <v>1.82</v>
      </c>
      <c r="E205" s="108" t="b">
        <f t="shared" si="15"/>
        <v>0</v>
      </c>
      <c r="G205" s="108" t="b">
        <f t="shared" si="16"/>
        <v>0</v>
      </c>
      <c r="I205" s="108" t="b">
        <f t="shared" si="17"/>
        <v>0</v>
      </c>
      <c r="K205" s="108">
        <f t="shared" si="18"/>
        <v>1.82</v>
      </c>
      <c r="M205" s="108" t="b">
        <f t="shared" si="19"/>
        <v>0</v>
      </c>
    </row>
    <row r="206" spans="1:13" x14ac:dyDescent="0.25">
      <c r="A206" t="s">
        <v>91</v>
      </c>
      <c r="B206" s="108">
        <v>0.79</v>
      </c>
      <c r="E206" s="108" t="b">
        <f t="shared" si="15"/>
        <v>0</v>
      </c>
      <c r="G206" s="108" t="b">
        <f t="shared" si="16"/>
        <v>0</v>
      </c>
      <c r="I206" s="108">
        <f t="shared" si="17"/>
        <v>0.79</v>
      </c>
      <c r="K206" s="108" t="b">
        <f t="shared" si="18"/>
        <v>0</v>
      </c>
      <c r="M206" s="108" t="b">
        <f t="shared" si="19"/>
        <v>0</v>
      </c>
    </row>
    <row r="207" spans="1:13" x14ac:dyDescent="0.25">
      <c r="A207" t="s">
        <v>95</v>
      </c>
      <c r="B207" s="108">
        <v>2.1800000000000002</v>
      </c>
      <c r="E207" s="108" t="b">
        <f t="shared" si="15"/>
        <v>0</v>
      </c>
      <c r="G207" s="108" t="b">
        <f t="shared" si="16"/>
        <v>0</v>
      </c>
      <c r="I207" s="108" t="b">
        <f t="shared" si="17"/>
        <v>0</v>
      </c>
      <c r="K207" s="108" t="b">
        <f t="shared" si="18"/>
        <v>0</v>
      </c>
      <c r="M207" s="108">
        <f t="shared" si="19"/>
        <v>2.1800000000000002</v>
      </c>
    </row>
    <row r="208" spans="1:13" x14ac:dyDescent="0.25">
      <c r="A208" t="s">
        <v>94</v>
      </c>
      <c r="B208" s="108">
        <v>0</v>
      </c>
      <c r="E208" s="108" t="b">
        <f t="shared" si="15"/>
        <v>0</v>
      </c>
      <c r="G208" s="108" t="b">
        <f t="shared" si="16"/>
        <v>0</v>
      </c>
      <c r="I208" s="108" t="b">
        <f t="shared" si="17"/>
        <v>0</v>
      </c>
      <c r="K208" s="108" t="b">
        <f t="shared" si="18"/>
        <v>0</v>
      </c>
      <c r="M208" s="108" t="b">
        <f t="shared" si="19"/>
        <v>0</v>
      </c>
    </row>
    <row r="209" spans="1:13" x14ac:dyDescent="0.25">
      <c r="A209" t="s">
        <v>95</v>
      </c>
      <c r="B209" s="108">
        <v>1.96</v>
      </c>
      <c r="E209" s="108" t="b">
        <f t="shared" si="15"/>
        <v>0</v>
      </c>
      <c r="G209" s="108" t="b">
        <f t="shared" si="16"/>
        <v>0</v>
      </c>
      <c r="I209" s="108" t="b">
        <f t="shared" si="17"/>
        <v>0</v>
      </c>
      <c r="K209" s="108" t="b">
        <f t="shared" si="18"/>
        <v>0</v>
      </c>
      <c r="M209" s="108">
        <f t="shared" si="19"/>
        <v>1.96</v>
      </c>
    </row>
    <row r="210" spans="1:13" x14ac:dyDescent="0.25">
      <c r="A210" t="s">
        <v>95</v>
      </c>
      <c r="B210" s="108">
        <v>0.94</v>
      </c>
      <c r="E210" s="108" t="b">
        <f t="shared" si="15"/>
        <v>0</v>
      </c>
      <c r="G210" s="108" t="b">
        <f t="shared" si="16"/>
        <v>0</v>
      </c>
      <c r="I210" s="108" t="b">
        <f t="shared" si="17"/>
        <v>0</v>
      </c>
      <c r="K210" s="108" t="b">
        <f t="shared" si="18"/>
        <v>0</v>
      </c>
      <c r="M210" s="108">
        <f t="shared" si="19"/>
        <v>0.94</v>
      </c>
    </row>
    <row r="211" spans="1:13" x14ac:dyDescent="0.25">
      <c r="A211" t="s">
        <v>94</v>
      </c>
      <c r="B211" s="108">
        <v>0</v>
      </c>
      <c r="E211" s="108" t="b">
        <f t="shared" si="15"/>
        <v>0</v>
      </c>
      <c r="G211" s="108" t="b">
        <f t="shared" si="16"/>
        <v>0</v>
      </c>
      <c r="I211" s="108" t="b">
        <f t="shared" si="17"/>
        <v>0</v>
      </c>
      <c r="K211" s="108" t="b">
        <f t="shared" si="18"/>
        <v>0</v>
      </c>
      <c r="M211" s="108" t="b">
        <f t="shared" si="19"/>
        <v>0</v>
      </c>
    </row>
    <row r="212" spans="1:13" x14ac:dyDescent="0.25">
      <c r="A212" t="s">
        <v>94</v>
      </c>
      <c r="B212" s="108">
        <v>0</v>
      </c>
      <c r="E212" s="108" t="b">
        <f t="shared" si="15"/>
        <v>0</v>
      </c>
      <c r="G212" s="108" t="b">
        <f t="shared" si="16"/>
        <v>0</v>
      </c>
      <c r="I212" s="108" t="b">
        <f t="shared" si="17"/>
        <v>0</v>
      </c>
      <c r="K212" s="108" t="b">
        <f t="shared" si="18"/>
        <v>0</v>
      </c>
      <c r="M212" s="108" t="b">
        <f t="shared" si="19"/>
        <v>0</v>
      </c>
    </row>
    <row r="213" spans="1:13" x14ac:dyDescent="0.25">
      <c r="A213" t="s">
        <v>91</v>
      </c>
      <c r="B213" s="108">
        <v>0.92</v>
      </c>
      <c r="E213" s="108" t="b">
        <f t="shared" si="15"/>
        <v>0</v>
      </c>
      <c r="G213" s="108" t="b">
        <f t="shared" si="16"/>
        <v>0</v>
      </c>
      <c r="I213" s="108">
        <f t="shared" si="17"/>
        <v>0.92</v>
      </c>
      <c r="K213" s="108" t="b">
        <f t="shared" si="18"/>
        <v>0</v>
      </c>
      <c r="M213" s="108" t="b">
        <f t="shared" si="19"/>
        <v>0</v>
      </c>
    </row>
    <row r="214" spans="1:13" x14ac:dyDescent="0.25">
      <c r="A214" t="s">
        <v>94</v>
      </c>
      <c r="B214" s="108">
        <v>0</v>
      </c>
      <c r="E214" s="108" t="b">
        <f t="shared" si="15"/>
        <v>0</v>
      </c>
      <c r="G214" s="108" t="b">
        <f t="shared" si="16"/>
        <v>0</v>
      </c>
      <c r="I214" s="108" t="b">
        <f t="shared" si="17"/>
        <v>0</v>
      </c>
      <c r="K214" s="108" t="b">
        <f t="shared" si="18"/>
        <v>0</v>
      </c>
      <c r="M214" s="108" t="b">
        <f t="shared" si="19"/>
        <v>0</v>
      </c>
    </row>
    <row r="215" spans="1:13" x14ac:dyDescent="0.25">
      <c r="A215" t="s">
        <v>94</v>
      </c>
      <c r="B215" s="108">
        <v>0</v>
      </c>
      <c r="E215" s="108" t="b">
        <f t="shared" si="15"/>
        <v>0</v>
      </c>
      <c r="G215" s="108" t="b">
        <f t="shared" si="16"/>
        <v>0</v>
      </c>
      <c r="I215" s="108" t="b">
        <f t="shared" si="17"/>
        <v>0</v>
      </c>
      <c r="K215" s="108" t="b">
        <f t="shared" si="18"/>
        <v>0</v>
      </c>
      <c r="M215" s="108" t="b">
        <f t="shared" si="19"/>
        <v>0</v>
      </c>
    </row>
    <row r="216" spans="1:13" x14ac:dyDescent="0.25">
      <c r="A216" t="s">
        <v>95</v>
      </c>
      <c r="B216" s="108">
        <v>2.29</v>
      </c>
      <c r="E216" s="108" t="b">
        <f t="shared" si="15"/>
        <v>0</v>
      </c>
      <c r="G216" s="108" t="b">
        <f t="shared" si="16"/>
        <v>0</v>
      </c>
      <c r="I216" s="108" t="b">
        <f t="shared" si="17"/>
        <v>0</v>
      </c>
      <c r="K216" s="108" t="b">
        <f t="shared" si="18"/>
        <v>0</v>
      </c>
      <c r="M216" s="108">
        <f t="shared" si="19"/>
        <v>2.29</v>
      </c>
    </row>
    <row r="217" spans="1:13" x14ac:dyDescent="0.25">
      <c r="A217" t="s">
        <v>94</v>
      </c>
      <c r="B217" s="108">
        <v>0</v>
      </c>
      <c r="E217" s="108" t="b">
        <f t="shared" si="15"/>
        <v>0</v>
      </c>
      <c r="G217" s="108" t="b">
        <f t="shared" si="16"/>
        <v>0</v>
      </c>
      <c r="I217" s="108" t="b">
        <f t="shared" si="17"/>
        <v>0</v>
      </c>
      <c r="K217" s="108" t="b">
        <f t="shared" si="18"/>
        <v>0</v>
      </c>
      <c r="M217" s="108" t="b">
        <f t="shared" si="19"/>
        <v>0</v>
      </c>
    </row>
    <row r="218" spans="1:13" x14ac:dyDescent="0.25">
      <c r="A218" t="s">
        <v>94</v>
      </c>
      <c r="B218" s="108">
        <v>0</v>
      </c>
      <c r="E218" s="108" t="b">
        <f t="shared" si="15"/>
        <v>0</v>
      </c>
      <c r="G218" s="108" t="b">
        <f t="shared" si="16"/>
        <v>0</v>
      </c>
      <c r="I218" s="108" t="b">
        <f t="shared" si="17"/>
        <v>0</v>
      </c>
      <c r="K218" s="108" t="b">
        <f t="shared" si="18"/>
        <v>0</v>
      </c>
      <c r="M218" s="108" t="b">
        <f t="shared" si="19"/>
        <v>0</v>
      </c>
    </row>
    <row r="219" spans="1:13" x14ac:dyDescent="0.25">
      <c r="A219" t="s">
        <v>94</v>
      </c>
      <c r="B219" s="108">
        <v>0</v>
      </c>
      <c r="E219" s="108" t="b">
        <f t="shared" si="15"/>
        <v>0</v>
      </c>
      <c r="G219" s="108" t="b">
        <f t="shared" si="16"/>
        <v>0</v>
      </c>
      <c r="I219" s="108" t="b">
        <f t="shared" si="17"/>
        <v>0</v>
      </c>
      <c r="K219" s="108" t="b">
        <f t="shared" si="18"/>
        <v>0</v>
      </c>
      <c r="M219" s="108" t="b">
        <f t="shared" si="19"/>
        <v>0</v>
      </c>
    </row>
    <row r="220" spans="1:13" x14ac:dyDescent="0.25">
      <c r="A220" t="s">
        <v>91</v>
      </c>
      <c r="B220" s="108">
        <v>0.99</v>
      </c>
      <c r="E220" s="108" t="b">
        <f t="shared" si="15"/>
        <v>0</v>
      </c>
      <c r="G220" s="108" t="b">
        <f t="shared" si="16"/>
        <v>0</v>
      </c>
      <c r="I220" s="108">
        <f t="shared" si="17"/>
        <v>0.99</v>
      </c>
      <c r="K220" s="108" t="b">
        <f t="shared" si="18"/>
        <v>0</v>
      </c>
      <c r="M220" s="108" t="b">
        <f t="shared" si="19"/>
        <v>0</v>
      </c>
    </row>
    <row r="221" spans="1:13" x14ac:dyDescent="0.25">
      <c r="A221" t="s">
        <v>96</v>
      </c>
      <c r="B221" s="108">
        <v>1.41</v>
      </c>
      <c r="E221" s="108" t="b">
        <f t="shared" si="15"/>
        <v>0</v>
      </c>
      <c r="G221" s="108">
        <f t="shared" si="16"/>
        <v>1.41</v>
      </c>
      <c r="I221" s="108" t="b">
        <f t="shared" si="17"/>
        <v>0</v>
      </c>
      <c r="K221" s="108" t="b">
        <f t="shared" si="18"/>
        <v>0</v>
      </c>
      <c r="M221" s="108" t="b">
        <f t="shared" si="19"/>
        <v>0</v>
      </c>
    </row>
    <row r="222" spans="1:13" x14ac:dyDescent="0.25">
      <c r="A222" t="s">
        <v>94</v>
      </c>
      <c r="B222" s="108">
        <v>0</v>
      </c>
      <c r="E222" s="108" t="b">
        <f t="shared" si="15"/>
        <v>0</v>
      </c>
      <c r="G222" s="108" t="b">
        <f t="shared" si="16"/>
        <v>0</v>
      </c>
      <c r="I222" s="108" t="b">
        <f t="shared" si="17"/>
        <v>0</v>
      </c>
      <c r="K222" s="108" t="b">
        <f t="shared" si="18"/>
        <v>0</v>
      </c>
      <c r="M222" s="108" t="b">
        <f t="shared" si="19"/>
        <v>0</v>
      </c>
    </row>
    <row r="223" spans="1:13" x14ac:dyDescent="0.25">
      <c r="A223" t="s">
        <v>91</v>
      </c>
      <c r="B223" s="108">
        <v>0.56000000000000005</v>
      </c>
      <c r="E223" s="108" t="b">
        <f t="shared" si="15"/>
        <v>0</v>
      </c>
      <c r="G223" s="108" t="b">
        <f t="shared" si="16"/>
        <v>0</v>
      </c>
      <c r="I223" s="108">
        <f t="shared" si="17"/>
        <v>0.56000000000000005</v>
      </c>
      <c r="K223" s="108" t="b">
        <f t="shared" si="18"/>
        <v>0</v>
      </c>
      <c r="M223" s="108" t="b">
        <f t="shared" si="19"/>
        <v>0</v>
      </c>
    </row>
    <row r="224" spans="1:13" x14ac:dyDescent="0.25">
      <c r="A224" t="s">
        <v>92</v>
      </c>
      <c r="B224" s="108">
        <v>0.56000000000000005</v>
      </c>
      <c r="E224" s="108">
        <f t="shared" si="15"/>
        <v>0.56000000000000005</v>
      </c>
      <c r="G224" s="108" t="b">
        <f t="shared" si="16"/>
        <v>0</v>
      </c>
      <c r="I224" s="108" t="b">
        <f t="shared" si="17"/>
        <v>0</v>
      </c>
      <c r="K224" s="108" t="b">
        <f t="shared" si="18"/>
        <v>0</v>
      </c>
      <c r="M224" s="108" t="b">
        <f t="shared" si="19"/>
        <v>0</v>
      </c>
    </row>
    <row r="225" spans="1:13" x14ac:dyDescent="0.25">
      <c r="A225" t="s">
        <v>94</v>
      </c>
      <c r="B225" s="108">
        <v>0</v>
      </c>
      <c r="E225" s="108" t="b">
        <f t="shared" si="15"/>
        <v>0</v>
      </c>
      <c r="G225" s="108" t="b">
        <f t="shared" si="16"/>
        <v>0</v>
      </c>
      <c r="I225" s="108" t="b">
        <f t="shared" si="17"/>
        <v>0</v>
      </c>
      <c r="K225" s="108" t="b">
        <f t="shared" si="18"/>
        <v>0</v>
      </c>
      <c r="M225" s="108" t="b">
        <f t="shared" si="19"/>
        <v>0</v>
      </c>
    </row>
    <row r="226" spans="1:13" x14ac:dyDescent="0.25">
      <c r="A226" t="s">
        <v>94</v>
      </c>
      <c r="B226" s="108">
        <v>0</v>
      </c>
      <c r="E226" s="108" t="b">
        <f t="shared" si="15"/>
        <v>0</v>
      </c>
      <c r="G226" s="108" t="b">
        <f t="shared" si="16"/>
        <v>0</v>
      </c>
      <c r="I226" s="108" t="b">
        <f t="shared" si="17"/>
        <v>0</v>
      </c>
      <c r="K226" s="108" t="b">
        <f t="shared" si="18"/>
        <v>0</v>
      </c>
      <c r="M226" s="108" t="b">
        <f t="shared" si="19"/>
        <v>0</v>
      </c>
    </row>
    <row r="227" spans="1:13" x14ac:dyDescent="0.25">
      <c r="A227" t="s">
        <v>94</v>
      </c>
      <c r="B227" s="108">
        <v>0</v>
      </c>
      <c r="E227" s="108" t="b">
        <f t="shared" si="15"/>
        <v>0</v>
      </c>
      <c r="G227" s="108" t="b">
        <f t="shared" si="16"/>
        <v>0</v>
      </c>
      <c r="I227" s="108" t="b">
        <f t="shared" si="17"/>
        <v>0</v>
      </c>
      <c r="K227" s="108" t="b">
        <f t="shared" si="18"/>
        <v>0</v>
      </c>
      <c r="M227" s="108" t="b">
        <f t="shared" si="19"/>
        <v>0</v>
      </c>
    </row>
    <row r="228" spans="1:13" x14ac:dyDescent="0.25">
      <c r="A228" t="s">
        <v>96</v>
      </c>
      <c r="B228" s="108">
        <v>1.63</v>
      </c>
      <c r="E228" s="108" t="b">
        <f t="shared" si="15"/>
        <v>0</v>
      </c>
      <c r="G228" s="108">
        <f t="shared" si="16"/>
        <v>1.63</v>
      </c>
      <c r="I228" s="108" t="b">
        <f t="shared" si="17"/>
        <v>0</v>
      </c>
      <c r="K228" s="108" t="b">
        <f t="shared" si="18"/>
        <v>0</v>
      </c>
      <c r="M228" s="108" t="b">
        <f t="shared" si="19"/>
        <v>0</v>
      </c>
    </row>
    <row r="229" spans="1:13" x14ac:dyDescent="0.25">
      <c r="A229" t="s">
        <v>91</v>
      </c>
      <c r="B229" s="108">
        <v>0.93</v>
      </c>
      <c r="E229" s="108" t="b">
        <f t="shared" si="15"/>
        <v>0</v>
      </c>
      <c r="G229" s="108" t="b">
        <f t="shared" si="16"/>
        <v>0</v>
      </c>
      <c r="I229" s="108">
        <f t="shared" si="17"/>
        <v>0.93</v>
      </c>
      <c r="K229" s="108" t="b">
        <f t="shared" si="18"/>
        <v>0</v>
      </c>
      <c r="M229" s="108" t="b">
        <f t="shared" si="19"/>
        <v>0</v>
      </c>
    </row>
    <row r="230" spans="1:13" x14ac:dyDescent="0.25">
      <c r="A230" t="s">
        <v>95</v>
      </c>
      <c r="B230" s="108">
        <v>0.77</v>
      </c>
      <c r="E230" s="108" t="b">
        <f t="shared" si="15"/>
        <v>0</v>
      </c>
      <c r="G230" s="108" t="b">
        <f t="shared" si="16"/>
        <v>0</v>
      </c>
      <c r="I230" s="108" t="b">
        <f t="shared" si="17"/>
        <v>0</v>
      </c>
      <c r="K230" s="108" t="b">
        <f t="shared" si="18"/>
        <v>0</v>
      </c>
      <c r="M230" s="108">
        <f t="shared" si="19"/>
        <v>0.77</v>
      </c>
    </row>
    <row r="231" spans="1:13" x14ac:dyDescent="0.25">
      <c r="A231" t="s">
        <v>93</v>
      </c>
      <c r="B231" s="108">
        <v>1.06</v>
      </c>
      <c r="E231" s="108" t="b">
        <f t="shared" si="15"/>
        <v>0</v>
      </c>
      <c r="G231" s="108" t="b">
        <f t="shared" si="16"/>
        <v>0</v>
      </c>
      <c r="I231" s="108" t="b">
        <f t="shared" si="17"/>
        <v>0</v>
      </c>
      <c r="K231" s="108">
        <f t="shared" si="18"/>
        <v>1.06</v>
      </c>
      <c r="M231" s="108" t="b">
        <f t="shared" si="19"/>
        <v>0</v>
      </c>
    </row>
    <row r="232" spans="1:13" x14ac:dyDescent="0.25">
      <c r="A232" t="s">
        <v>94</v>
      </c>
      <c r="B232" s="108">
        <v>0</v>
      </c>
      <c r="E232" s="108" t="b">
        <f t="shared" si="15"/>
        <v>0</v>
      </c>
      <c r="G232" s="108" t="b">
        <f t="shared" si="16"/>
        <v>0</v>
      </c>
      <c r="I232" s="108" t="b">
        <f t="shared" si="17"/>
        <v>0</v>
      </c>
      <c r="K232" s="108" t="b">
        <f t="shared" si="18"/>
        <v>0</v>
      </c>
      <c r="M232" s="108" t="b">
        <f t="shared" si="19"/>
        <v>0</v>
      </c>
    </row>
    <row r="233" spans="1:13" x14ac:dyDescent="0.25">
      <c r="A233" t="s">
        <v>95</v>
      </c>
      <c r="B233" s="108">
        <v>1.24</v>
      </c>
      <c r="E233" s="108" t="b">
        <f t="shared" si="15"/>
        <v>0</v>
      </c>
      <c r="G233" s="108" t="b">
        <f t="shared" si="16"/>
        <v>0</v>
      </c>
      <c r="I233" s="108" t="b">
        <f t="shared" si="17"/>
        <v>0</v>
      </c>
      <c r="K233" s="108" t="b">
        <f t="shared" si="18"/>
        <v>0</v>
      </c>
      <c r="M233" s="108">
        <f t="shared" si="19"/>
        <v>1.24</v>
      </c>
    </row>
    <row r="234" spans="1:13" x14ac:dyDescent="0.25">
      <c r="A234" t="s">
        <v>94</v>
      </c>
      <c r="B234" s="108">
        <v>0</v>
      </c>
      <c r="E234" s="108" t="b">
        <f t="shared" si="15"/>
        <v>0</v>
      </c>
      <c r="G234" s="108" t="b">
        <f t="shared" si="16"/>
        <v>0</v>
      </c>
      <c r="I234" s="108" t="b">
        <f t="shared" si="17"/>
        <v>0</v>
      </c>
      <c r="K234" s="108" t="b">
        <f t="shared" si="18"/>
        <v>0</v>
      </c>
      <c r="M234" s="108" t="b">
        <f t="shared" si="19"/>
        <v>0</v>
      </c>
    </row>
    <row r="235" spans="1:13" x14ac:dyDescent="0.25">
      <c r="A235" t="s">
        <v>96</v>
      </c>
      <c r="B235" s="108">
        <v>1.43</v>
      </c>
      <c r="E235" s="108" t="b">
        <f t="shared" si="15"/>
        <v>0</v>
      </c>
      <c r="G235" s="108">
        <f t="shared" si="16"/>
        <v>1.43</v>
      </c>
      <c r="I235" s="108" t="b">
        <f t="shared" si="17"/>
        <v>0</v>
      </c>
      <c r="K235" s="108" t="b">
        <f t="shared" si="18"/>
        <v>0</v>
      </c>
      <c r="M235" s="108" t="b">
        <f t="shared" si="19"/>
        <v>0</v>
      </c>
    </row>
    <row r="236" spans="1:13" x14ac:dyDescent="0.25">
      <c r="A236" t="s">
        <v>94</v>
      </c>
      <c r="B236" s="108">
        <v>0</v>
      </c>
      <c r="E236" s="108" t="b">
        <f t="shared" si="15"/>
        <v>0</v>
      </c>
      <c r="G236" s="108" t="b">
        <f t="shared" si="16"/>
        <v>0</v>
      </c>
      <c r="I236" s="108" t="b">
        <f t="shared" si="17"/>
        <v>0</v>
      </c>
      <c r="K236" s="108" t="b">
        <f t="shared" si="18"/>
        <v>0</v>
      </c>
      <c r="M236" s="108" t="b">
        <f t="shared" si="19"/>
        <v>0</v>
      </c>
    </row>
    <row r="237" spans="1:13" x14ac:dyDescent="0.25">
      <c r="A237" t="s">
        <v>93</v>
      </c>
      <c r="B237" s="108">
        <v>0.84</v>
      </c>
      <c r="E237" s="108" t="b">
        <f t="shared" si="15"/>
        <v>0</v>
      </c>
      <c r="G237" s="108" t="b">
        <f t="shared" si="16"/>
        <v>0</v>
      </c>
      <c r="I237" s="108" t="b">
        <f t="shared" si="17"/>
        <v>0</v>
      </c>
      <c r="K237" s="108">
        <f t="shared" si="18"/>
        <v>0.84</v>
      </c>
      <c r="M237" s="108" t="b">
        <f t="shared" si="19"/>
        <v>0</v>
      </c>
    </row>
    <row r="238" spans="1:13" x14ac:dyDescent="0.25">
      <c r="A238" t="s">
        <v>96</v>
      </c>
      <c r="B238" s="108">
        <v>1.37</v>
      </c>
      <c r="E238" s="108" t="b">
        <f t="shared" si="15"/>
        <v>0</v>
      </c>
      <c r="G238" s="108">
        <f t="shared" si="16"/>
        <v>1.37</v>
      </c>
      <c r="I238" s="108" t="b">
        <f t="shared" si="17"/>
        <v>0</v>
      </c>
      <c r="K238" s="108" t="b">
        <f t="shared" si="18"/>
        <v>0</v>
      </c>
      <c r="M238" s="108" t="b">
        <f t="shared" si="19"/>
        <v>0</v>
      </c>
    </row>
    <row r="239" spans="1:13" x14ac:dyDescent="0.25">
      <c r="A239" t="s">
        <v>94</v>
      </c>
      <c r="B239" s="108">
        <v>0</v>
      </c>
      <c r="E239" s="108" t="b">
        <f t="shared" si="15"/>
        <v>0</v>
      </c>
      <c r="G239" s="108" t="b">
        <f t="shared" si="16"/>
        <v>0</v>
      </c>
      <c r="I239" s="108" t="b">
        <f t="shared" si="17"/>
        <v>0</v>
      </c>
      <c r="K239" s="108" t="b">
        <f t="shared" si="18"/>
        <v>0</v>
      </c>
      <c r="M239" s="108" t="b">
        <f t="shared" si="19"/>
        <v>0</v>
      </c>
    </row>
    <row r="240" spans="1:13" x14ac:dyDescent="0.25">
      <c r="A240" t="s">
        <v>96</v>
      </c>
      <c r="B240" s="108">
        <v>0.79</v>
      </c>
      <c r="E240" s="108" t="b">
        <f t="shared" si="15"/>
        <v>0</v>
      </c>
      <c r="G240" s="108">
        <f t="shared" si="16"/>
        <v>0.79</v>
      </c>
      <c r="I240" s="108" t="b">
        <f t="shared" si="17"/>
        <v>0</v>
      </c>
      <c r="K240" s="108" t="b">
        <f t="shared" si="18"/>
        <v>0</v>
      </c>
      <c r="M240" s="108" t="b">
        <f t="shared" si="19"/>
        <v>0</v>
      </c>
    </row>
    <row r="241" spans="1:13" x14ac:dyDescent="0.25">
      <c r="A241" t="s">
        <v>94</v>
      </c>
      <c r="B241" s="108">
        <v>0</v>
      </c>
      <c r="E241" s="108" t="b">
        <f t="shared" si="15"/>
        <v>0</v>
      </c>
      <c r="G241" s="108" t="b">
        <f t="shared" si="16"/>
        <v>0</v>
      </c>
      <c r="I241" s="108" t="b">
        <f t="shared" si="17"/>
        <v>0</v>
      </c>
      <c r="K241" s="108" t="b">
        <f t="shared" si="18"/>
        <v>0</v>
      </c>
      <c r="M241" s="108" t="b">
        <f t="shared" si="19"/>
        <v>0</v>
      </c>
    </row>
    <row r="242" spans="1:13" x14ac:dyDescent="0.25">
      <c r="A242" t="s">
        <v>94</v>
      </c>
      <c r="B242" s="108">
        <v>0</v>
      </c>
      <c r="E242" s="108" t="b">
        <f t="shared" si="15"/>
        <v>0</v>
      </c>
      <c r="G242" s="108" t="b">
        <f t="shared" si="16"/>
        <v>0</v>
      </c>
      <c r="I242" s="108" t="b">
        <f t="shared" si="17"/>
        <v>0</v>
      </c>
      <c r="K242" s="108" t="b">
        <f t="shared" si="18"/>
        <v>0</v>
      </c>
      <c r="M242" s="108" t="b">
        <f t="shared" si="19"/>
        <v>0</v>
      </c>
    </row>
    <row r="243" spans="1:13" x14ac:dyDescent="0.25">
      <c r="A243" t="s">
        <v>94</v>
      </c>
      <c r="B243" s="108">
        <v>0</v>
      </c>
      <c r="E243" s="108" t="b">
        <f t="shared" si="15"/>
        <v>0</v>
      </c>
      <c r="G243" s="108" t="b">
        <f t="shared" si="16"/>
        <v>0</v>
      </c>
      <c r="I243" s="108" t="b">
        <f t="shared" si="17"/>
        <v>0</v>
      </c>
      <c r="K243" s="108" t="b">
        <f t="shared" si="18"/>
        <v>0</v>
      </c>
      <c r="M243" s="108" t="b">
        <f t="shared" si="19"/>
        <v>0</v>
      </c>
    </row>
    <row r="244" spans="1:13" x14ac:dyDescent="0.25">
      <c r="A244" t="s">
        <v>94</v>
      </c>
      <c r="B244" s="108">
        <v>0</v>
      </c>
      <c r="E244" s="108" t="b">
        <f t="shared" si="15"/>
        <v>0</v>
      </c>
      <c r="G244" s="108" t="b">
        <f t="shared" si="16"/>
        <v>0</v>
      </c>
      <c r="I244" s="108" t="b">
        <f t="shared" si="17"/>
        <v>0</v>
      </c>
      <c r="K244" s="108" t="b">
        <f t="shared" si="18"/>
        <v>0</v>
      </c>
      <c r="M244" s="108" t="b">
        <f t="shared" si="19"/>
        <v>0</v>
      </c>
    </row>
    <row r="245" spans="1:13" x14ac:dyDescent="0.25">
      <c r="A245" t="s">
        <v>96</v>
      </c>
      <c r="B245" s="108">
        <v>1.06</v>
      </c>
      <c r="E245" s="108" t="b">
        <f t="shared" si="15"/>
        <v>0</v>
      </c>
      <c r="G245" s="108">
        <f t="shared" si="16"/>
        <v>1.06</v>
      </c>
      <c r="I245" s="108" t="b">
        <f t="shared" si="17"/>
        <v>0</v>
      </c>
      <c r="K245" s="108" t="b">
        <f t="shared" si="18"/>
        <v>0</v>
      </c>
      <c r="M245" s="108" t="b">
        <f t="shared" si="19"/>
        <v>0</v>
      </c>
    </row>
    <row r="246" spans="1:13" x14ac:dyDescent="0.25">
      <c r="A246" t="s">
        <v>91</v>
      </c>
      <c r="B246" s="108">
        <v>0.86</v>
      </c>
      <c r="E246" s="108" t="b">
        <f t="shared" si="15"/>
        <v>0</v>
      </c>
      <c r="G246" s="108" t="b">
        <f t="shared" si="16"/>
        <v>0</v>
      </c>
      <c r="I246" s="108">
        <f t="shared" si="17"/>
        <v>0.86</v>
      </c>
      <c r="K246" s="108" t="b">
        <f t="shared" si="18"/>
        <v>0</v>
      </c>
      <c r="M246" s="108" t="b">
        <f t="shared" si="19"/>
        <v>0</v>
      </c>
    </row>
    <row r="247" spans="1:13" x14ac:dyDescent="0.25">
      <c r="A247" t="s">
        <v>94</v>
      </c>
      <c r="B247" s="108">
        <v>0</v>
      </c>
      <c r="E247" s="108" t="b">
        <f t="shared" si="15"/>
        <v>0</v>
      </c>
      <c r="G247" s="108" t="b">
        <f t="shared" si="16"/>
        <v>0</v>
      </c>
      <c r="I247" s="108" t="b">
        <f t="shared" si="17"/>
        <v>0</v>
      </c>
      <c r="K247" s="108" t="b">
        <f t="shared" si="18"/>
        <v>0</v>
      </c>
      <c r="M247" s="108" t="b">
        <f t="shared" si="19"/>
        <v>0</v>
      </c>
    </row>
    <row r="248" spans="1:13" x14ac:dyDescent="0.25">
      <c r="A248" t="s">
        <v>94</v>
      </c>
      <c r="B248" s="108">
        <v>0</v>
      </c>
      <c r="E248" s="108" t="b">
        <f t="shared" si="15"/>
        <v>0</v>
      </c>
      <c r="G248" s="108" t="b">
        <f t="shared" si="16"/>
        <v>0</v>
      </c>
      <c r="I248" s="108" t="b">
        <f t="shared" si="17"/>
        <v>0</v>
      </c>
      <c r="K248" s="108" t="b">
        <f t="shared" si="18"/>
        <v>0</v>
      </c>
      <c r="M248" s="108" t="b">
        <f t="shared" si="19"/>
        <v>0</v>
      </c>
    </row>
    <row r="249" spans="1:13" x14ac:dyDescent="0.25">
      <c r="A249" t="s">
        <v>93</v>
      </c>
      <c r="B249" s="108">
        <v>1.48</v>
      </c>
      <c r="E249" s="108" t="b">
        <f t="shared" si="15"/>
        <v>0</v>
      </c>
      <c r="G249" s="108" t="b">
        <f t="shared" si="16"/>
        <v>0</v>
      </c>
      <c r="I249" s="108" t="b">
        <f t="shared" si="17"/>
        <v>0</v>
      </c>
      <c r="K249" s="108">
        <f t="shared" si="18"/>
        <v>1.48</v>
      </c>
      <c r="M249" s="108" t="b">
        <f t="shared" si="19"/>
        <v>0</v>
      </c>
    </row>
    <row r="250" spans="1:13" x14ac:dyDescent="0.25">
      <c r="A250" t="s">
        <v>94</v>
      </c>
      <c r="B250" s="108">
        <v>0</v>
      </c>
      <c r="E250" s="108" t="b">
        <f t="shared" si="15"/>
        <v>0</v>
      </c>
      <c r="G250" s="108" t="b">
        <f t="shared" si="16"/>
        <v>0</v>
      </c>
      <c r="I250" s="108" t="b">
        <f t="shared" si="17"/>
        <v>0</v>
      </c>
      <c r="K250" s="108" t="b">
        <f t="shared" si="18"/>
        <v>0</v>
      </c>
      <c r="M250" s="108" t="b">
        <f t="shared" si="19"/>
        <v>0</v>
      </c>
    </row>
    <row r="251" spans="1:13" x14ac:dyDescent="0.25">
      <c r="A251" t="s">
        <v>92</v>
      </c>
      <c r="B251" s="108">
        <v>0.67</v>
      </c>
      <c r="E251" s="108">
        <f t="shared" si="15"/>
        <v>0.67</v>
      </c>
      <c r="G251" s="108" t="b">
        <f t="shared" si="16"/>
        <v>0</v>
      </c>
      <c r="I251" s="108" t="b">
        <f t="shared" si="17"/>
        <v>0</v>
      </c>
      <c r="K251" s="108" t="b">
        <f t="shared" si="18"/>
        <v>0</v>
      </c>
      <c r="M251" s="108" t="b">
        <f t="shared" si="19"/>
        <v>0</v>
      </c>
    </row>
    <row r="252" spans="1:13" x14ac:dyDescent="0.25">
      <c r="A252" t="s">
        <v>94</v>
      </c>
      <c r="B252" s="108">
        <v>0</v>
      </c>
      <c r="E252" s="108" t="b">
        <f t="shared" si="15"/>
        <v>0</v>
      </c>
      <c r="G252" s="108" t="b">
        <f t="shared" si="16"/>
        <v>0</v>
      </c>
      <c r="I252" s="108" t="b">
        <f t="shared" si="17"/>
        <v>0</v>
      </c>
      <c r="K252" s="108" t="b">
        <f t="shared" si="18"/>
        <v>0</v>
      </c>
      <c r="M252" s="108" t="b">
        <f t="shared" si="19"/>
        <v>0</v>
      </c>
    </row>
    <row r="253" spans="1:13" x14ac:dyDescent="0.25">
      <c r="A253" t="s">
        <v>94</v>
      </c>
      <c r="B253" s="108">
        <v>0</v>
      </c>
      <c r="E253" s="108" t="b">
        <f t="shared" si="15"/>
        <v>0</v>
      </c>
      <c r="G253" s="108" t="b">
        <f t="shared" si="16"/>
        <v>0</v>
      </c>
      <c r="I253" s="108" t="b">
        <f t="shared" si="17"/>
        <v>0</v>
      </c>
      <c r="K253" s="108" t="b">
        <f t="shared" si="18"/>
        <v>0</v>
      </c>
      <c r="M253" s="108" t="b">
        <f t="shared" si="19"/>
        <v>0</v>
      </c>
    </row>
    <row r="254" spans="1:13" x14ac:dyDescent="0.25">
      <c r="A254" t="s">
        <v>96</v>
      </c>
      <c r="B254" s="108">
        <v>0.89</v>
      </c>
      <c r="E254" s="108" t="b">
        <f t="shared" si="15"/>
        <v>0</v>
      </c>
      <c r="G254" s="108">
        <f t="shared" si="16"/>
        <v>0.89</v>
      </c>
      <c r="I254" s="108" t="b">
        <f t="shared" si="17"/>
        <v>0</v>
      </c>
      <c r="K254" s="108" t="b">
        <f t="shared" si="18"/>
        <v>0</v>
      </c>
      <c r="M254" s="108" t="b">
        <f t="shared" si="19"/>
        <v>0</v>
      </c>
    </row>
    <row r="255" spans="1:13" x14ac:dyDescent="0.25">
      <c r="A255" t="s">
        <v>94</v>
      </c>
      <c r="B255" s="108">
        <v>0</v>
      </c>
      <c r="E255" s="108" t="b">
        <f t="shared" si="15"/>
        <v>0</v>
      </c>
      <c r="G255" s="108" t="b">
        <f t="shared" si="16"/>
        <v>0</v>
      </c>
      <c r="I255" s="108" t="b">
        <f t="shared" si="17"/>
        <v>0</v>
      </c>
      <c r="K255" s="108" t="b">
        <f t="shared" si="18"/>
        <v>0</v>
      </c>
      <c r="M255" s="108" t="b">
        <f t="shared" si="19"/>
        <v>0</v>
      </c>
    </row>
    <row r="256" spans="1:13" x14ac:dyDescent="0.25">
      <c r="A256" t="s">
        <v>94</v>
      </c>
      <c r="B256" s="108">
        <v>0</v>
      </c>
      <c r="E256" s="108" t="b">
        <f t="shared" si="15"/>
        <v>0</v>
      </c>
      <c r="G256" s="108" t="b">
        <f t="shared" si="16"/>
        <v>0</v>
      </c>
      <c r="I256" s="108" t="b">
        <f t="shared" si="17"/>
        <v>0</v>
      </c>
      <c r="K256" s="108" t="b">
        <f t="shared" si="18"/>
        <v>0</v>
      </c>
      <c r="M256" s="108" t="b">
        <f t="shared" si="19"/>
        <v>0</v>
      </c>
    </row>
    <row r="257" spans="1:13" x14ac:dyDescent="0.25">
      <c r="A257" t="s">
        <v>92</v>
      </c>
      <c r="B257" s="108">
        <v>0.77</v>
      </c>
      <c r="E257" s="108">
        <f t="shared" si="15"/>
        <v>0.77</v>
      </c>
      <c r="G257" s="108" t="b">
        <f t="shared" si="16"/>
        <v>0</v>
      </c>
      <c r="I257" s="108" t="b">
        <f t="shared" si="17"/>
        <v>0</v>
      </c>
      <c r="K257" s="108" t="b">
        <f t="shared" si="18"/>
        <v>0</v>
      </c>
      <c r="M257" s="108" t="b">
        <f t="shared" si="19"/>
        <v>0</v>
      </c>
    </row>
    <row r="258" spans="1:13" x14ac:dyDescent="0.25">
      <c r="A258" t="s">
        <v>94</v>
      </c>
      <c r="B258" s="108">
        <v>0</v>
      </c>
      <c r="E258" s="108" t="b">
        <f t="shared" si="15"/>
        <v>0</v>
      </c>
      <c r="G258" s="108" t="b">
        <f t="shared" si="16"/>
        <v>0</v>
      </c>
      <c r="I258" s="108" t="b">
        <f t="shared" si="17"/>
        <v>0</v>
      </c>
      <c r="K258" s="108" t="b">
        <f t="shared" si="18"/>
        <v>0</v>
      </c>
      <c r="M258" s="108" t="b">
        <f t="shared" si="19"/>
        <v>0</v>
      </c>
    </row>
    <row r="259" spans="1:13" x14ac:dyDescent="0.25">
      <c r="A259" t="s">
        <v>91</v>
      </c>
      <c r="B259" s="108">
        <v>0.61</v>
      </c>
      <c r="E259" s="108" t="b">
        <f t="shared" ref="E259:E322" si="20">IF(A259="Coffee Only", B259)</f>
        <v>0</v>
      </c>
      <c r="G259" s="108" t="b">
        <f t="shared" ref="G259:G322" si="21">IF(A259="Food Only", B259)</f>
        <v>0</v>
      </c>
      <c r="I259" s="108">
        <f t="shared" ref="I259:I322" si="22">IF(A259="Specialty Drink Only", B259)</f>
        <v>0.61</v>
      </c>
      <c r="K259" s="108" t="b">
        <f t="shared" ref="K259:K322" si="23">IF(A259="Food + Coffee", B259)</f>
        <v>0</v>
      </c>
      <c r="M259" s="108" t="b">
        <f t="shared" ref="M259:M322" si="24">IF(A259="Food + Specialty Drink", B259)</f>
        <v>0</v>
      </c>
    </row>
    <row r="260" spans="1:13" x14ac:dyDescent="0.25">
      <c r="A260" t="s">
        <v>94</v>
      </c>
      <c r="B260" s="108">
        <v>0</v>
      </c>
      <c r="E260" s="108" t="b">
        <f t="shared" si="20"/>
        <v>0</v>
      </c>
      <c r="G260" s="108" t="b">
        <f t="shared" si="21"/>
        <v>0</v>
      </c>
      <c r="I260" s="108" t="b">
        <f t="shared" si="22"/>
        <v>0</v>
      </c>
      <c r="K260" s="108" t="b">
        <f t="shared" si="23"/>
        <v>0</v>
      </c>
      <c r="M260" s="108" t="b">
        <f t="shared" si="24"/>
        <v>0</v>
      </c>
    </row>
    <row r="261" spans="1:13" x14ac:dyDescent="0.25">
      <c r="A261" t="s">
        <v>94</v>
      </c>
      <c r="B261" s="108">
        <v>0</v>
      </c>
      <c r="E261" s="108" t="b">
        <f t="shared" si="20"/>
        <v>0</v>
      </c>
      <c r="G261" s="108" t="b">
        <f t="shared" si="21"/>
        <v>0</v>
      </c>
      <c r="I261" s="108" t="b">
        <f t="shared" si="22"/>
        <v>0</v>
      </c>
      <c r="K261" s="108" t="b">
        <f t="shared" si="23"/>
        <v>0</v>
      </c>
      <c r="M261" s="108" t="b">
        <f t="shared" si="24"/>
        <v>0</v>
      </c>
    </row>
    <row r="262" spans="1:13" x14ac:dyDescent="0.25">
      <c r="A262" t="s">
        <v>94</v>
      </c>
      <c r="B262" s="108">
        <v>0</v>
      </c>
      <c r="E262" s="108" t="b">
        <f t="shared" si="20"/>
        <v>0</v>
      </c>
      <c r="G262" s="108" t="b">
        <f t="shared" si="21"/>
        <v>0</v>
      </c>
      <c r="I262" s="108" t="b">
        <f t="shared" si="22"/>
        <v>0</v>
      </c>
      <c r="K262" s="108" t="b">
        <f t="shared" si="23"/>
        <v>0</v>
      </c>
      <c r="M262" s="108" t="b">
        <f t="shared" si="24"/>
        <v>0</v>
      </c>
    </row>
    <row r="263" spans="1:13" x14ac:dyDescent="0.25">
      <c r="A263" t="s">
        <v>94</v>
      </c>
      <c r="B263" s="108">
        <v>0</v>
      </c>
      <c r="E263" s="108" t="b">
        <f t="shared" si="20"/>
        <v>0</v>
      </c>
      <c r="G263" s="108" t="b">
        <f t="shared" si="21"/>
        <v>0</v>
      </c>
      <c r="I263" s="108" t="b">
        <f t="shared" si="22"/>
        <v>0</v>
      </c>
      <c r="K263" s="108" t="b">
        <f t="shared" si="23"/>
        <v>0</v>
      </c>
      <c r="M263" s="108" t="b">
        <f t="shared" si="24"/>
        <v>0</v>
      </c>
    </row>
    <row r="264" spans="1:13" x14ac:dyDescent="0.25">
      <c r="A264" t="s">
        <v>94</v>
      </c>
      <c r="B264" s="108">
        <v>0</v>
      </c>
      <c r="E264" s="108" t="b">
        <f t="shared" si="20"/>
        <v>0</v>
      </c>
      <c r="G264" s="108" t="b">
        <f t="shared" si="21"/>
        <v>0</v>
      </c>
      <c r="I264" s="108" t="b">
        <f t="shared" si="22"/>
        <v>0</v>
      </c>
      <c r="K264" s="108" t="b">
        <f t="shared" si="23"/>
        <v>0</v>
      </c>
      <c r="M264" s="108" t="b">
        <f t="shared" si="24"/>
        <v>0</v>
      </c>
    </row>
    <row r="265" spans="1:13" x14ac:dyDescent="0.25">
      <c r="A265" t="s">
        <v>94</v>
      </c>
      <c r="B265" s="108">
        <v>0</v>
      </c>
      <c r="E265" s="108" t="b">
        <f t="shared" si="20"/>
        <v>0</v>
      </c>
      <c r="G265" s="108" t="b">
        <f t="shared" si="21"/>
        <v>0</v>
      </c>
      <c r="I265" s="108" t="b">
        <f t="shared" si="22"/>
        <v>0</v>
      </c>
      <c r="K265" s="108" t="b">
        <f t="shared" si="23"/>
        <v>0</v>
      </c>
      <c r="M265" s="108" t="b">
        <f t="shared" si="24"/>
        <v>0</v>
      </c>
    </row>
    <row r="266" spans="1:13" x14ac:dyDescent="0.25">
      <c r="A266" t="s">
        <v>95</v>
      </c>
      <c r="B266" s="108">
        <v>1.65</v>
      </c>
      <c r="E266" s="108" t="b">
        <f t="shared" si="20"/>
        <v>0</v>
      </c>
      <c r="G266" s="108" t="b">
        <f t="shared" si="21"/>
        <v>0</v>
      </c>
      <c r="I266" s="108" t="b">
        <f t="shared" si="22"/>
        <v>0</v>
      </c>
      <c r="K266" s="108" t="b">
        <f t="shared" si="23"/>
        <v>0</v>
      </c>
      <c r="M266" s="108">
        <f t="shared" si="24"/>
        <v>1.65</v>
      </c>
    </row>
    <row r="267" spans="1:13" x14ac:dyDescent="0.25">
      <c r="A267" t="s">
        <v>94</v>
      </c>
      <c r="B267" s="108">
        <v>0</v>
      </c>
      <c r="E267" s="108" t="b">
        <f t="shared" si="20"/>
        <v>0</v>
      </c>
      <c r="G267" s="108" t="b">
        <f t="shared" si="21"/>
        <v>0</v>
      </c>
      <c r="I267" s="108" t="b">
        <f t="shared" si="22"/>
        <v>0</v>
      </c>
      <c r="K267" s="108" t="b">
        <f t="shared" si="23"/>
        <v>0</v>
      </c>
      <c r="M267" s="108" t="b">
        <f t="shared" si="24"/>
        <v>0</v>
      </c>
    </row>
    <row r="268" spans="1:13" x14ac:dyDescent="0.25">
      <c r="A268" t="s">
        <v>94</v>
      </c>
      <c r="B268" s="108">
        <v>0</v>
      </c>
      <c r="E268" s="108" t="b">
        <f t="shared" si="20"/>
        <v>0</v>
      </c>
      <c r="G268" s="108" t="b">
        <f t="shared" si="21"/>
        <v>0</v>
      </c>
      <c r="I268" s="108" t="b">
        <f t="shared" si="22"/>
        <v>0</v>
      </c>
      <c r="K268" s="108" t="b">
        <f t="shared" si="23"/>
        <v>0</v>
      </c>
      <c r="M268" s="108" t="b">
        <f t="shared" si="24"/>
        <v>0</v>
      </c>
    </row>
    <row r="269" spans="1:13" x14ac:dyDescent="0.25">
      <c r="A269" t="s">
        <v>94</v>
      </c>
      <c r="B269" s="108">
        <v>0</v>
      </c>
      <c r="E269" s="108" t="b">
        <f t="shared" si="20"/>
        <v>0</v>
      </c>
      <c r="G269" s="108" t="b">
        <f t="shared" si="21"/>
        <v>0</v>
      </c>
      <c r="I269" s="108" t="b">
        <f t="shared" si="22"/>
        <v>0</v>
      </c>
      <c r="K269" s="108" t="b">
        <f t="shared" si="23"/>
        <v>0</v>
      </c>
      <c r="M269" s="108" t="b">
        <f t="shared" si="24"/>
        <v>0</v>
      </c>
    </row>
    <row r="270" spans="1:13" x14ac:dyDescent="0.25">
      <c r="A270" t="s">
        <v>95</v>
      </c>
      <c r="B270" s="108">
        <v>1.22</v>
      </c>
      <c r="E270" s="108" t="b">
        <f t="shared" si="20"/>
        <v>0</v>
      </c>
      <c r="G270" s="108" t="b">
        <f t="shared" si="21"/>
        <v>0</v>
      </c>
      <c r="I270" s="108" t="b">
        <f t="shared" si="22"/>
        <v>0</v>
      </c>
      <c r="K270" s="108" t="b">
        <f t="shared" si="23"/>
        <v>0</v>
      </c>
      <c r="M270" s="108">
        <f t="shared" si="24"/>
        <v>1.22</v>
      </c>
    </row>
    <row r="271" spans="1:13" x14ac:dyDescent="0.25">
      <c r="A271" t="s">
        <v>94</v>
      </c>
      <c r="B271" s="108">
        <v>0</v>
      </c>
      <c r="E271" s="108" t="b">
        <f t="shared" si="20"/>
        <v>0</v>
      </c>
      <c r="G271" s="108" t="b">
        <f t="shared" si="21"/>
        <v>0</v>
      </c>
      <c r="I271" s="108" t="b">
        <f t="shared" si="22"/>
        <v>0</v>
      </c>
      <c r="K271" s="108" t="b">
        <f t="shared" si="23"/>
        <v>0</v>
      </c>
      <c r="M271" s="108" t="b">
        <f t="shared" si="24"/>
        <v>0</v>
      </c>
    </row>
    <row r="272" spans="1:13" x14ac:dyDescent="0.25">
      <c r="A272" t="s">
        <v>94</v>
      </c>
      <c r="B272" s="108">
        <v>0</v>
      </c>
      <c r="E272" s="108" t="b">
        <f t="shared" si="20"/>
        <v>0</v>
      </c>
      <c r="G272" s="108" t="b">
        <f t="shared" si="21"/>
        <v>0</v>
      </c>
      <c r="I272" s="108" t="b">
        <f t="shared" si="22"/>
        <v>0</v>
      </c>
      <c r="K272" s="108" t="b">
        <f t="shared" si="23"/>
        <v>0</v>
      </c>
      <c r="M272" s="108" t="b">
        <f t="shared" si="24"/>
        <v>0</v>
      </c>
    </row>
    <row r="273" spans="1:13" x14ac:dyDescent="0.25">
      <c r="A273" t="s">
        <v>94</v>
      </c>
      <c r="B273" s="108">
        <v>0</v>
      </c>
      <c r="E273" s="108" t="b">
        <f t="shared" si="20"/>
        <v>0</v>
      </c>
      <c r="G273" s="108" t="b">
        <f t="shared" si="21"/>
        <v>0</v>
      </c>
      <c r="I273" s="108" t="b">
        <f t="shared" si="22"/>
        <v>0</v>
      </c>
      <c r="K273" s="108" t="b">
        <f t="shared" si="23"/>
        <v>0</v>
      </c>
      <c r="M273" s="108" t="b">
        <f t="shared" si="24"/>
        <v>0</v>
      </c>
    </row>
    <row r="274" spans="1:13" x14ac:dyDescent="0.25">
      <c r="A274" t="s">
        <v>94</v>
      </c>
      <c r="B274" s="108">
        <v>0</v>
      </c>
      <c r="E274" s="108" t="b">
        <f t="shared" si="20"/>
        <v>0</v>
      </c>
      <c r="G274" s="108" t="b">
        <f t="shared" si="21"/>
        <v>0</v>
      </c>
      <c r="I274" s="108" t="b">
        <f t="shared" si="22"/>
        <v>0</v>
      </c>
      <c r="K274" s="108" t="b">
        <f t="shared" si="23"/>
        <v>0</v>
      </c>
      <c r="M274" s="108" t="b">
        <f t="shared" si="24"/>
        <v>0</v>
      </c>
    </row>
    <row r="275" spans="1:13" x14ac:dyDescent="0.25">
      <c r="A275" t="s">
        <v>94</v>
      </c>
      <c r="B275" s="108">
        <v>0</v>
      </c>
      <c r="E275" s="108" t="b">
        <f t="shared" si="20"/>
        <v>0</v>
      </c>
      <c r="G275" s="108" t="b">
        <f t="shared" si="21"/>
        <v>0</v>
      </c>
      <c r="I275" s="108" t="b">
        <f t="shared" si="22"/>
        <v>0</v>
      </c>
      <c r="K275" s="108" t="b">
        <f t="shared" si="23"/>
        <v>0</v>
      </c>
      <c r="M275" s="108" t="b">
        <f t="shared" si="24"/>
        <v>0</v>
      </c>
    </row>
    <row r="276" spans="1:13" x14ac:dyDescent="0.25">
      <c r="A276" t="s">
        <v>94</v>
      </c>
      <c r="B276" s="108">
        <v>0</v>
      </c>
      <c r="E276" s="108" t="b">
        <f t="shared" si="20"/>
        <v>0</v>
      </c>
      <c r="G276" s="108" t="b">
        <f t="shared" si="21"/>
        <v>0</v>
      </c>
      <c r="I276" s="108" t="b">
        <f t="shared" si="22"/>
        <v>0</v>
      </c>
      <c r="K276" s="108" t="b">
        <f t="shared" si="23"/>
        <v>0</v>
      </c>
      <c r="M276" s="108" t="b">
        <f t="shared" si="24"/>
        <v>0</v>
      </c>
    </row>
    <row r="277" spans="1:13" x14ac:dyDescent="0.25">
      <c r="A277" t="s">
        <v>94</v>
      </c>
      <c r="B277" s="108">
        <v>0</v>
      </c>
      <c r="E277" s="108" t="b">
        <f t="shared" si="20"/>
        <v>0</v>
      </c>
      <c r="G277" s="108" t="b">
        <f t="shared" si="21"/>
        <v>0</v>
      </c>
      <c r="I277" s="108" t="b">
        <f t="shared" si="22"/>
        <v>0</v>
      </c>
      <c r="K277" s="108" t="b">
        <f t="shared" si="23"/>
        <v>0</v>
      </c>
      <c r="M277" s="108" t="b">
        <f t="shared" si="24"/>
        <v>0</v>
      </c>
    </row>
    <row r="278" spans="1:13" x14ac:dyDescent="0.25">
      <c r="A278" t="s">
        <v>93</v>
      </c>
      <c r="B278" s="108">
        <v>1.87</v>
      </c>
      <c r="E278" s="108" t="b">
        <f t="shared" si="20"/>
        <v>0</v>
      </c>
      <c r="G278" s="108" t="b">
        <f t="shared" si="21"/>
        <v>0</v>
      </c>
      <c r="I278" s="108" t="b">
        <f t="shared" si="22"/>
        <v>0</v>
      </c>
      <c r="K278" s="108">
        <f t="shared" si="23"/>
        <v>1.87</v>
      </c>
      <c r="M278" s="108" t="b">
        <f t="shared" si="24"/>
        <v>0</v>
      </c>
    </row>
    <row r="279" spans="1:13" x14ac:dyDescent="0.25">
      <c r="A279" t="s">
        <v>94</v>
      </c>
      <c r="B279" s="108">
        <v>0</v>
      </c>
      <c r="E279" s="108" t="b">
        <f t="shared" si="20"/>
        <v>0</v>
      </c>
      <c r="G279" s="108" t="b">
        <f t="shared" si="21"/>
        <v>0</v>
      </c>
      <c r="I279" s="108" t="b">
        <f t="shared" si="22"/>
        <v>0</v>
      </c>
      <c r="K279" s="108" t="b">
        <f t="shared" si="23"/>
        <v>0</v>
      </c>
      <c r="M279" s="108" t="b">
        <f t="shared" si="24"/>
        <v>0</v>
      </c>
    </row>
    <row r="280" spans="1:13" x14ac:dyDescent="0.25">
      <c r="A280" t="s">
        <v>95</v>
      </c>
      <c r="B280" s="108">
        <v>1.67</v>
      </c>
      <c r="E280" s="108" t="b">
        <f t="shared" si="20"/>
        <v>0</v>
      </c>
      <c r="G280" s="108" t="b">
        <f t="shared" si="21"/>
        <v>0</v>
      </c>
      <c r="I280" s="108" t="b">
        <f t="shared" si="22"/>
        <v>0</v>
      </c>
      <c r="K280" s="108" t="b">
        <f t="shared" si="23"/>
        <v>0</v>
      </c>
      <c r="M280" s="108">
        <f t="shared" si="24"/>
        <v>1.67</v>
      </c>
    </row>
    <row r="281" spans="1:13" x14ac:dyDescent="0.25">
      <c r="A281" t="s">
        <v>94</v>
      </c>
      <c r="B281" s="108">
        <v>0</v>
      </c>
      <c r="E281" s="108" t="b">
        <f t="shared" si="20"/>
        <v>0</v>
      </c>
      <c r="G281" s="108" t="b">
        <f t="shared" si="21"/>
        <v>0</v>
      </c>
      <c r="I281" s="108" t="b">
        <f t="shared" si="22"/>
        <v>0</v>
      </c>
      <c r="K281" s="108" t="b">
        <f t="shared" si="23"/>
        <v>0</v>
      </c>
      <c r="M281" s="108" t="b">
        <f t="shared" si="24"/>
        <v>0</v>
      </c>
    </row>
    <row r="282" spans="1:13" x14ac:dyDescent="0.25">
      <c r="A282" t="s">
        <v>94</v>
      </c>
      <c r="B282" s="108">
        <v>0</v>
      </c>
      <c r="E282" s="108" t="b">
        <f t="shared" si="20"/>
        <v>0</v>
      </c>
      <c r="G282" s="108" t="b">
        <f t="shared" si="21"/>
        <v>0</v>
      </c>
      <c r="I282" s="108" t="b">
        <f t="shared" si="22"/>
        <v>0</v>
      </c>
      <c r="K282" s="108" t="b">
        <f t="shared" si="23"/>
        <v>0</v>
      </c>
      <c r="M282" s="108" t="b">
        <f t="shared" si="24"/>
        <v>0</v>
      </c>
    </row>
    <row r="283" spans="1:13" x14ac:dyDescent="0.25">
      <c r="A283" t="s">
        <v>94</v>
      </c>
      <c r="B283" s="108">
        <v>0</v>
      </c>
      <c r="E283" s="108" t="b">
        <f t="shared" si="20"/>
        <v>0</v>
      </c>
      <c r="G283" s="108" t="b">
        <f t="shared" si="21"/>
        <v>0</v>
      </c>
      <c r="I283" s="108" t="b">
        <f t="shared" si="22"/>
        <v>0</v>
      </c>
      <c r="K283" s="108" t="b">
        <f t="shared" si="23"/>
        <v>0</v>
      </c>
      <c r="M283" s="108" t="b">
        <f t="shared" si="24"/>
        <v>0</v>
      </c>
    </row>
    <row r="284" spans="1:13" x14ac:dyDescent="0.25">
      <c r="A284" t="s">
        <v>94</v>
      </c>
      <c r="B284" s="108">
        <v>0</v>
      </c>
      <c r="E284" s="108" t="b">
        <f t="shared" si="20"/>
        <v>0</v>
      </c>
      <c r="G284" s="108" t="b">
        <f t="shared" si="21"/>
        <v>0</v>
      </c>
      <c r="I284" s="108" t="b">
        <f t="shared" si="22"/>
        <v>0</v>
      </c>
      <c r="K284" s="108" t="b">
        <f t="shared" si="23"/>
        <v>0</v>
      </c>
      <c r="M284" s="108" t="b">
        <f t="shared" si="24"/>
        <v>0</v>
      </c>
    </row>
    <row r="285" spans="1:13" x14ac:dyDescent="0.25">
      <c r="A285" t="s">
        <v>94</v>
      </c>
      <c r="B285" s="108">
        <v>0</v>
      </c>
      <c r="E285" s="108" t="b">
        <f t="shared" si="20"/>
        <v>0</v>
      </c>
      <c r="G285" s="108" t="b">
        <f t="shared" si="21"/>
        <v>0</v>
      </c>
      <c r="I285" s="108" t="b">
        <f t="shared" si="22"/>
        <v>0</v>
      </c>
      <c r="K285" s="108" t="b">
        <f t="shared" si="23"/>
        <v>0</v>
      </c>
      <c r="M285" s="108" t="b">
        <f t="shared" si="24"/>
        <v>0</v>
      </c>
    </row>
    <row r="286" spans="1:13" x14ac:dyDescent="0.25">
      <c r="A286" t="s">
        <v>94</v>
      </c>
      <c r="B286" s="108">
        <v>0</v>
      </c>
      <c r="E286" s="108" t="b">
        <f t="shared" si="20"/>
        <v>0</v>
      </c>
      <c r="G286" s="108" t="b">
        <f t="shared" si="21"/>
        <v>0</v>
      </c>
      <c r="I286" s="108" t="b">
        <f t="shared" si="22"/>
        <v>0</v>
      </c>
      <c r="K286" s="108" t="b">
        <f t="shared" si="23"/>
        <v>0</v>
      </c>
      <c r="M286" s="108" t="b">
        <f t="shared" si="24"/>
        <v>0</v>
      </c>
    </row>
    <row r="287" spans="1:13" x14ac:dyDescent="0.25">
      <c r="A287" t="s">
        <v>94</v>
      </c>
      <c r="B287" s="108">
        <v>0</v>
      </c>
      <c r="E287" s="108" t="b">
        <f t="shared" si="20"/>
        <v>0</v>
      </c>
      <c r="G287" s="108" t="b">
        <f t="shared" si="21"/>
        <v>0</v>
      </c>
      <c r="I287" s="108" t="b">
        <f t="shared" si="22"/>
        <v>0</v>
      </c>
      <c r="K287" s="108" t="b">
        <f t="shared" si="23"/>
        <v>0</v>
      </c>
      <c r="M287" s="108" t="b">
        <f t="shared" si="24"/>
        <v>0</v>
      </c>
    </row>
    <row r="288" spans="1:13" x14ac:dyDescent="0.25">
      <c r="A288" t="s">
        <v>94</v>
      </c>
      <c r="B288" s="108">
        <v>0</v>
      </c>
      <c r="E288" s="108" t="b">
        <f t="shared" si="20"/>
        <v>0</v>
      </c>
      <c r="G288" s="108" t="b">
        <f t="shared" si="21"/>
        <v>0</v>
      </c>
      <c r="I288" s="108" t="b">
        <f t="shared" si="22"/>
        <v>0</v>
      </c>
      <c r="K288" s="108" t="b">
        <f t="shared" si="23"/>
        <v>0</v>
      </c>
      <c r="M288" s="108" t="b">
        <f t="shared" si="24"/>
        <v>0</v>
      </c>
    </row>
    <row r="289" spans="1:13" x14ac:dyDescent="0.25">
      <c r="A289" t="s">
        <v>94</v>
      </c>
      <c r="B289" s="108">
        <v>0</v>
      </c>
      <c r="E289" s="108" t="b">
        <f t="shared" si="20"/>
        <v>0</v>
      </c>
      <c r="G289" s="108" t="b">
        <f t="shared" si="21"/>
        <v>0</v>
      </c>
      <c r="I289" s="108" t="b">
        <f t="shared" si="22"/>
        <v>0</v>
      </c>
      <c r="K289" s="108" t="b">
        <f t="shared" si="23"/>
        <v>0</v>
      </c>
      <c r="M289" s="108" t="b">
        <f t="shared" si="24"/>
        <v>0</v>
      </c>
    </row>
    <row r="290" spans="1:13" x14ac:dyDescent="0.25">
      <c r="A290" t="s">
        <v>94</v>
      </c>
      <c r="B290" s="108">
        <v>0</v>
      </c>
      <c r="E290" s="108" t="b">
        <f t="shared" si="20"/>
        <v>0</v>
      </c>
      <c r="G290" s="108" t="b">
        <f t="shared" si="21"/>
        <v>0</v>
      </c>
      <c r="I290" s="108" t="b">
        <f t="shared" si="22"/>
        <v>0</v>
      </c>
      <c r="K290" s="108" t="b">
        <f t="shared" si="23"/>
        <v>0</v>
      </c>
      <c r="M290" s="108" t="b">
        <f t="shared" si="24"/>
        <v>0</v>
      </c>
    </row>
    <row r="291" spans="1:13" x14ac:dyDescent="0.25">
      <c r="A291" t="s">
        <v>94</v>
      </c>
      <c r="B291" s="108">
        <v>0</v>
      </c>
      <c r="E291" s="108" t="b">
        <f t="shared" si="20"/>
        <v>0</v>
      </c>
      <c r="G291" s="108" t="b">
        <f t="shared" si="21"/>
        <v>0</v>
      </c>
      <c r="I291" s="108" t="b">
        <f t="shared" si="22"/>
        <v>0</v>
      </c>
      <c r="K291" s="108" t="b">
        <f t="shared" si="23"/>
        <v>0</v>
      </c>
      <c r="M291" s="108" t="b">
        <f t="shared" si="24"/>
        <v>0</v>
      </c>
    </row>
    <row r="292" spans="1:13" x14ac:dyDescent="0.25">
      <c r="A292" t="s">
        <v>94</v>
      </c>
      <c r="B292" s="108">
        <v>0</v>
      </c>
      <c r="E292" s="108" t="b">
        <f t="shared" si="20"/>
        <v>0</v>
      </c>
      <c r="G292" s="108" t="b">
        <f t="shared" si="21"/>
        <v>0</v>
      </c>
      <c r="I292" s="108" t="b">
        <f t="shared" si="22"/>
        <v>0</v>
      </c>
      <c r="K292" s="108" t="b">
        <f t="shared" si="23"/>
        <v>0</v>
      </c>
      <c r="M292" s="108" t="b">
        <f t="shared" si="24"/>
        <v>0</v>
      </c>
    </row>
    <row r="293" spans="1:13" x14ac:dyDescent="0.25">
      <c r="A293" t="s">
        <v>94</v>
      </c>
      <c r="B293" s="108">
        <v>0</v>
      </c>
      <c r="E293" s="108" t="b">
        <f t="shared" si="20"/>
        <v>0</v>
      </c>
      <c r="G293" s="108" t="b">
        <f t="shared" si="21"/>
        <v>0</v>
      </c>
      <c r="I293" s="108" t="b">
        <f t="shared" si="22"/>
        <v>0</v>
      </c>
      <c r="K293" s="108" t="b">
        <f t="shared" si="23"/>
        <v>0</v>
      </c>
      <c r="M293" s="108" t="b">
        <f t="shared" si="24"/>
        <v>0</v>
      </c>
    </row>
    <row r="294" spans="1:13" x14ac:dyDescent="0.25">
      <c r="A294" t="s">
        <v>94</v>
      </c>
      <c r="B294" s="108">
        <v>0</v>
      </c>
      <c r="E294" s="108" t="b">
        <f t="shared" si="20"/>
        <v>0</v>
      </c>
      <c r="G294" s="108" t="b">
        <f t="shared" si="21"/>
        <v>0</v>
      </c>
      <c r="I294" s="108" t="b">
        <f t="shared" si="22"/>
        <v>0</v>
      </c>
      <c r="K294" s="108" t="b">
        <f t="shared" si="23"/>
        <v>0</v>
      </c>
      <c r="M294" s="108" t="b">
        <f t="shared" si="24"/>
        <v>0</v>
      </c>
    </row>
    <row r="295" spans="1:13" x14ac:dyDescent="0.25">
      <c r="A295" t="s">
        <v>94</v>
      </c>
      <c r="B295" s="108">
        <v>0</v>
      </c>
      <c r="E295" s="108" t="b">
        <f t="shared" si="20"/>
        <v>0</v>
      </c>
      <c r="G295" s="108" t="b">
        <f t="shared" si="21"/>
        <v>0</v>
      </c>
      <c r="I295" s="108" t="b">
        <f t="shared" si="22"/>
        <v>0</v>
      </c>
      <c r="K295" s="108" t="b">
        <f t="shared" si="23"/>
        <v>0</v>
      </c>
      <c r="M295" s="108" t="b">
        <f t="shared" si="24"/>
        <v>0</v>
      </c>
    </row>
    <row r="296" spans="1:13" x14ac:dyDescent="0.25">
      <c r="A296" t="s">
        <v>91</v>
      </c>
      <c r="B296" s="108">
        <v>0.61</v>
      </c>
      <c r="E296" s="108" t="b">
        <f t="shared" si="20"/>
        <v>0</v>
      </c>
      <c r="G296" s="108" t="b">
        <f t="shared" si="21"/>
        <v>0</v>
      </c>
      <c r="I296" s="108">
        <f t="shared" si="22"/>
        <v>0.61</v>
      </c>
      <c r="K296" s="108" t="b">
        <f t="shared" si="23"/>
        <v>0</v>
      </c>
      <c r="M296" s="108" t="b">
        <f t="shared" si="24"/>
        <v>0</v>
      </c>
    </row>
    <row r="297" spans="1:13" x14ac:dyDescent="0.25">
      <c r="A297" t="s">
        <v>94</v>
      </c>
      <c r="B297" s="108">
        <v>0</v>
      </c>
      <c r="E297" s="108" t="b">
        <f t="shared" si="20"/>
        <v>0</v>
      </c>
      <c r="G297" s="108" t="b">
        <f t="shared" si="21"/>
        <v>0</v>
      </c>
      <c r="I297" s="108" t="b">
        <f t="shared" si="22"/>
        <v>0</v>
      </c>
      <c r="K297" s="108" t="b">
        <f t="shared" si="23"/>
        <v>0</v>
      </c>
      <c r="M297" s="108" t="b">
        <f t="shared" si="24"/>
        <v>0</v>
      </c>
    </row>
    <row r="298" spans="1:13" x14ac:dyDescent="0.25">
      <c r="A298" t="s">
        <v>94</v>
      </c>
      <c r="B298" s="108">
        <v>0</v>
      </c>
      <c r="E298" s="108" t="b">
        <f t="shared" si="20"/>
        <v>0</v>
      </c>
      <c r="G298" s="108" t="b">
        <f t="shared" si="21"/>
        <v>0</v>
      </c>
      <c r="I298" s="108" t="b">
        <f t="shared" si="22"/>
        <v>0</v>
      </c>
      <c r="K298" s="108" t="b">
        <f t="shared" si="23"/>
        <v>0</v>
      </c>
      <c r="M298" s="108" t="b">
        <f t="shared" si="24"/>
        <v>0</v>
      </c>
    </row>
    <row r="299" spans="1:13" x14ac:dyDescent="0.25">
      <c r="A299" t="s">
        <v>94</v>
      </c>
      <c r="B299" s="108">
        <v>0</v>
      </c>
      <c r="E299" s="108" t="b">
        <f t="shared" si="20"/>
        <v>0</v>
      </c>
      <c r="G299" s="108" t="b">
        <f t="shared" si="21"/>
        <v>0</v>
      </c>
      <c r="I299" s="108" t="b">
        <f t="shared" si="22"/>
        <v>0</v>
      </c>
      <c r="K299" s="108" t="b">
        <f t="shared" si="23"/>
        <v>0</v>
      </c>
      <c r="M299" s="108" t="b">
        <f t="shared" si="24"/>
        <v>0</v>
      </c>
    </row>
    <row r="300" spans="1:13" x14ac:dyDescent="0.25">
      <c r="A300" t="s">
        <v>94</v>
      </c>
      <c r="B300" s="108">
        <v>0</v>
      </c>
      <c r="E300" s="108" t="b">
        <f t="shared" si="20"/>
        <v>0</v>
      </c>
      <c r="G300" s="108" t="b">
        <f t="shared" si="21"/>
        <v>0</v>
      </c>
      <c r="I300" s="108" t="b">
        <f t="shared" si="22"/>
        <v>0</v>
      </c>
      <c r="K300" s="108" t="b">
        <f t="shared" si="23"/>
        <v>0</v>
      </c>
      <c r="M300" s="108" t="b">
        <f t="shared" si="24"/>
        <v>0</v>
      </c>
    </row>
    <row r="301" spans="1:13" x14ac:dyDescent="0.25">
      <c r="A301" t="s">
        <v>94</v>
      </c>
      <c r="B301" s="108">
        <v>0</v>
      </c>
      <c r="E301" s="108" t="b">
        <f t="shared" si="20"/>
        <v>0</v>
      </c>
      <c r="G301" s="108" t="b">
        <f t="shared" si="21"/>
        <v>0</v>
      </c>
      <c r="I301" s="108" t="b">
        <f t="shared" si="22"/>
        <v>0</v>
      </c>
      <c r="K301" s="108" t="b">
        <f t="shared" si="23"/>
        <v>0</v>
      </c>
      <c r="M301" s="108" t="b">
        <f t="shared" si="24"/>
        <v>0</v>
      </c>
    </row>
    <row r="302" spans="1:13" x14ac:dyDescent="0.25">
      <c r="A302" t="s">
        <v>94</v>
      </c>
      <c r="B302" s="108">
        <v>0</v>
      </c>
      <c r="E302" s="108" t="b">
        <f t="shared" si="20"/>
        <v>0</v>
      </c>
      <c r="G302" s="108" t="b">
        <f t="shared" si="21"/>
        <v>0</v>
      </c>
      <c r="I302" s="108" t="b">
        <f t="shared" si="22"/>
        <v>0</v>
      </c>
      <c r="K302" s="108" t="b">
        <f t="shared" si="23"/>
        <v>0</v>
      </c>
      <c r="M302" s="108" t="b">
        <f t="shared" si="24"/>
        <v>0</v>
      </c>
    </row>
    <row r="303" spans="1:13" x14ac:dyDescent="0.25">
      <c r="A303" t="s">
        <v>94</v>
      </c>
      <c r="B303" s="108">
        <v>0</v>
      </c>
      <c r="E303" s="108" t="b">
        <f t="shared" si="20"/>
        <v>0</v>
      </c>
      <c r="G303" s="108" t="b">
        <f t="shared" si="21"/>
        <v>0</v>
      </c>
      <c r="I303" s="108" t="b">
        <f t="shared" si="22"/>
        <v>0</v>
      </c>
      <c r="K303" s="108" t="b">
        <f t="shared" si="23"/>
        <v>0</v>
      </c>
      <c r="M303" s="108" t="b">
        <f t="shared" si="24"/>
        <v>0</v>
      </c>
    </row>
    <row r="304" spans="1:13" x14ac:dyDescent="0.25">
      <c r="A304" t="s">
        <v>94</v>
      </c>
      <c r="B304" s="108">
        <v>0</v>
      </c>
      <c r="E304" s="108" t="b">
        <f t="shared" si="20"/>
        <v>0</v>
      </c>
      <c r="G304" s="108" t="b">
        <f t="shared" si="21"/>
        <v>0</v>
      </c>
      <c r="I304" s="108" t="b">
        <f t="shared" si="22"/>
        <v>0</v>
      </c>
      <c r="K304" s="108" t="b">
        <f t="shared" si="23"/>
        <v>0</v>
      </c>
      <c r="M304" s="108" t="b">
        <f t="shared" si="24"/>
        <v>0</v>
      </c>
    </row>
    <row r="305" spans="1:13" x14ac:dyDescent="0.25">
      <c r="A305" t="s">
        <v>94</v>
      </c>
      <c r="B305" s="108">
        <v>0</v>
      </c>
      <c r="E305" s="108" t="b">
        <f t="shared" si="20"/>
        <v>0</v>
      </c>
      <c r="G305" s="108" t="b">
        <f t="shared" si="21"/>
        <v>0</v>
      </c>
      <c r="I305" s="108" t="b">
        <f t="shared" si="22"/>
        <v>0</v>
      </c>
      <c r="K305" s="108" t="b">
        <f t="shared" si="23"/>
        <v>0</v>
      </c>
      <c r="M305" s="108" t="b">
        <f t="shared" si="24"/>
        <v>0</v>
      </c>
    </row>
    <row r="306" spans="1:13" x14ac:dyDescent="0.25">
      <c r="A306" t="s">
        <v>94</v>
      </c>
      <c r="B306" s="108">
        <v>0</v>
      </c>
      <c r="E306" s="108" t="b">
        <f t="shared" si="20"/>
        <v>0</v>
      </c>
      <c r="G306" s="108" t="b">
        <f t="shared" si="21"/>
        <v>0</v>
      </c>
      <c r="I306" s="108" t="b">
        <f t="shared" si="22"/>
        <v>0</v>
      </c>
      <c r="K306" s="108" t="b">
        <f t="shared" si="23"/>
        <v>0</v>
      </c>
      <c r="M306" s="108" t="b">
        <f t="shared" si="24"/>
        <v>0</v>
      </c>
    </row>
    <row r="307" spans="1:13" x14ac:dyDescent="0.25">
      <c r="A307" t="s">
        <v>94</v>
      </c>
      <c r="B307" s="108">
        <v>0</v>
      </c>
      <c r="E307" s="108" t="b">
        <f t="shared" si="20"/>
        <v>0</v>
      </c>
      <c r="G307" s="108" t="b">
        <f t="shared" si="21"/>
        <v>0</v>
      </c>
      <c r="I307" s="108" t="b">
        <f t="shared" si="22"/>
        <v>0</v>
      </c>
      <c r="K307" s="108" t="b">
        <f t="shared" si="23"/>
        <v>0</v>
      </c>
      <c r="M307" s="108" t="b">
        <f t="shared" si="24"/>
        <v>0</v>
      </c>
    </row>
    <row r="308" spans="1:13" x14ac:dyDescent="0.25">
      <c r="A308" t="s">
        <v>94</v>
      </c>
      <c r="B308" s="108">
        <v>0</v>
      </c>
      <c r="E308" s="108" t="b">
        <f t="shared" si="20"/>
        <v>0</v>
      </c>
      <c r="G308" s="108" t="b">
        <f t="shared" si="21"/>
        <v>0</v>
      </c>
      <c r="I308" s="108" t="b">
        <f t="shared" si="22"/>
        <v>0</v>
      </c>
      <c r="K308" s="108" t="b">
        <f t="shared" si="23"/>
        <v>0</v>
      </c>
      <c r="M308" s="108" t="b">
        <f t="shared" si="24"/>
        <v>0</v>
      </c>
    </row>
    <row r="309" spans="1:13" x14ac:dyDescent="0.25">
      <c r="A309" t="s">
        <v>96</v>
      </c>
      <c r="B309" s="108">
        <v>1.58</v>
      </c>
      <c r="E309" s="108" t="b">
        <f t="shared" si="20"/>
        <v>0</v>
      </c>
      <c r="G309" s="108">
        <f t="shared" si="21"/>
        <v>1.58</v>
      </c>
      <c r="I309" s="108" t="b">
        <f t="shared" si="22"/>
        <v>0</v>
      </c>
      <c r="K309" s="108" t="b">
        <f t="shared" si="23"/>
        <v>0</v>
      </c>
      <c r="M309" s="108" t="b">
        <f t="shared" si="24"/>
        <v>0</v>
      </c>
    </row>
    <row r="310" spans="1:13" x14ac:dyDescent="0.25">
      <c r="A310" t="s">
        <v>94</v>
      </c>
      <c r="B310" s="108">
        <v>0</v>
      </c>
      <c r="E310" s="108" t="b">
        <f t="shared" si="20"/>
        <v>0</v>
      </c>
      <c r="G310" s="108" t="b">
        <f t="shared" si="21"/>
        <v>0</v>
      </c>
      <c r="I310" s="108" t="b">
        <f t="shared" si="22"/>
        <v>0</v>
      </c>
      <c r="K310" s="108" t="b">
        <f t="shared" si="23"/>
        <v>0</v>
      </c>
      <c r="M310" s="108" t="b">
        <f t="shared" si="24"/>
        <v>0</v>
      </c>
    </row>
    <row r="311" spans="1:13" x14ac:dyDescent="0.25">
      <c r="A311" t="s">
        <v>94</v>
      </c>
      <c r="B311" s="108">
        <v>0</v>
      </c>
      <c r="E311" s="108" t="b">
        <f t="shared" si="20"/>
        <v>0</v>
      </c>
      <c r="G311" s="108" t="b">
        <f t="shared" si="21"/>
        <v>0</v>
      </c>
      <c r="I311" s="108" t="b">
        <f t="shared" si="22"/>
        <v>0</v>
      </c>
      <c r="K311" s="108" t="b">
        <f t="shared" si="23"/>
        <v>0</v>
      </c>
      <c r="M311" s="108" t="b">
        <f t="shared" si="24"/>
        <v>0</v>
      </c>
    </row>
    <row r="312" spans="1:13" x14ac:dyDescent="0.25">
      <c r="A312" t="s">
        <v>94</v>
      </c>
      <c r="B312" s="108">
        <v>0</v>
      </c>
      <c r="E312" s="108" t="b">
        <f t="shared" si="20"/>
        <v>0</v>
      </c>
      <c r="G312" s="108" t="b">
        <f t="shared" si="21"/>
        <v>0</v>
      </c>
      <c r="I312" s="108" t="b">
        <f t="shared" si="22"/>
        <v>0</v>
      </c>
      <c r="K312" s="108" t="b">
        <f t="shared" si="23"/>
        <v>0</v>
      </c>
      <c r="M312" s="108" t="b">
        <f t="shared" si="24"/>
        <v>0</v>
      </c>
    </row>
    <row r="313" spans="1:13" x14ac:dyDescent="0.25">
      <c r="A313" t="s">
        <v>94</v>
      </c>
      <c r="B313" s="108">
        <v>0</v>
      </c>
      <c r="E313" s="108" t="b">
        <f t="shared" si="20"/>
        <v>0</v>
      </c>
      <c r="G313" s="108" t="b">
        <f t="shared" si="21"/>
        <v>0</v>
      </c>
      <c r="I313" s="108" t="b">
        <f t="shared" si="22"/>
        <v>0</v>
      </c>
      <c r="K313" s="108" t="b">
        <f t="shared" si="23"/>
        <v>0</v>
      </c>
      <c r="M313" s="108" t="b">
        <f t="shared" si="24"/>
        <v>0</v>
      </c>
    </row>
    <row r="314" spans="1:13" x14ac:dyDescent="0.25">
      <c r="A314" t="s">
        <v>94</v>
      </c>
      <c r="B314" s="108">
        <v>0</v>
      </c>
      <c r="E314" s="108" t="b">
        <f t="shared" si="20"/>
        <v>0</v>
      </c>
      <c r="G314" s="108" t="b">
        <f t="shared" si="21"/>
        <v>0</v>
      </c>
      <c r="I314" s="108" t="b">
        <f t="shared" si="22"/>
        <v>0</v>
      </c>
      <c r="K314" s="108" t="b">
        <f t="shared" si="23"/>
        <v>0</v>
      </c>
      <c r="M314" s="108" t="b">
        <f t="shared" si="24"/>
        <v>0</v>
      </c>
    </row>
    <row r="315" spans="1:13" x14ac:dyDescent="0.25">
      <c r="A315" t="s">
        <v>94</v>
      </c>
      <c r="B315" s="108">
        <v>0</v>
      </c>
      <c r="E315" s="108" t="b">
        <f t="shared" si="20"/>
        <v>0</v>
      </c>
      <c r="G315" s="108" t="b">
        <f t="shared" si="21"/>
        <v>0</v>
      </c>
      <c r="I315" s="108" t="b">
        <f t="shared" si="22"/>
        <v>0</v>
      </c>
      <c r="K315" s="108" t="b">
        <f t="shared" si="23"/>
        <v>0</v>
      </c>
      <c r="M315" s="108" t="b">
        <f t="shared" si="24"/>
        <v>0</v>
      </c>
    </row>
    <row r="316" spans="1:13" x14ac:dyDescent="0.25">
      <c r="A316" t="s">
        <v>91</v>
      </c>
      <c r="B316" s="108">
        <v>0.76</v>
      </c>
      <c r="E316" s="108" t="b">
        <f t="shared" si="20"/>
        <v>0</v>
      </c>
      <c r="G316" s="108" t="b">
        <f t="shared" si="21"/>
        <v>0</v>
      </c>
      <c r="I316" s="108">
        <f t="shared" si="22"/>
        <v>0.76</v>
      </c>
      <c r="K316" s="108" t="b">
        <f t="shared" si="23"/>
        <v>0</v>
      </c>
      <c r="M316" s="108" t="b">
        <f t="shared" si="24"/>
        <v>0</v>
      </c>
    </row>
    <row r="317" spans="1:13" x14ac:dyDescent="0.25">
      <c r="A317" t="s">
        <v>94</v>
      </c>
      <c r="B317" s="108">
        <v>0</v>
      </c>
      <c r="E317" s="108" t="b">
        <f t="shared" si="20"/>
        <v>0</v>
      </c>
      <c r="G317" s="108" t="b">
        <f t="shared" si="21"/>
        <v>0</v>
      </c>
      <c r="I317" s="108" t="b">
        <f t="shared" si="22"/>
        <v>0</v>
      </c>
      <c r="K317" s="108" t="b">
        <f t="shared" si="23"/>
        <v>0</v>
      </c>
      <c r="M317" s="108" t="b">
        <f t="shared" si="24"/>
        <v>0</v>
      </c>
    </row>
    <row r="318" spans="1:13" x14ac:dyDescent="0.25">
      <c r="A318" t="s">
        <v>94</v>
      </c>
      <c r="B318" s="108">
        <v>0</v>
      </c>
      <c r="E318" s="108" t="b">
        <f t="shared" si="20"/>
        <v>0</v>
      </c>
      <c r="G318" s="108" t="b">
        <f t="shared" si="21"/>
        <v>0</v>
      </c>
      <c r="I318" s="108" t="b">
        <f t="shared" si="22"/>
        <v>0</v>
      </c>
      <c r="K318" s="108" t="b">
        <f t="shared" si="23"/>
        <v>0</v>
      </c>
      <c r="M318" s="108" t="b">
        <f t="shared" si="24"/>
        <v>0</v>
      </c>
    </row>
    <row r="319" spans="1:13" x14ac:dyDescent="0.25">
      <c r="A319" t="s">
        <v>94</v>
      </c>
      <c r="B319" s="108">
        <v>0</v>
      </c>
      <c r="E319" s="108" t="b">
        <f t="shared" si="20"/>
        <v>0</v>
      </c>
      <c r="G319" s="108" t="b">
        <f t="shared" si="21"/>
        <v>0</v>
      </c>
      <c r="I319" s="108" t="b">
        <f t="shared" si="22"/>
        <v>0</v>
      </c>
      <c r="K319" s="108" t="b">
        <f t="shared" si="23"/>
        <v>0</v>
      </c>
      <c r="M319" s="108" t="b">
        <f t="shared" si="24"/>
        <v>0</v>
      </c>
    </row>
    <row r="320" spans="1:13" x14ac:dyDescent="0.25">
      <c r="A320" t="s">
        <v>96</v>
      </c>
      <c r="B320" s="108">
        <v>2.16</v>
      </c>
      <c r="E320" s="108" t="b">
        <f t="shared" si="20"/>
        <v>0</v>
      </c>
      <c r="G320" s="108">
        <f t="shared" si="21"/>
        <v>2.16</v>
      </c>
      <c r="I320" s="108" t="b">
        <f t="shared" si="22"/>
        <v>0</v>
      </c>
      <c r="K320" s="108" t="b">
        <f t="shared" si="23"/>
        <v>0</v>
      </c>
      <c r="M320" s="108" t="b">
        <f t="shared" si="24"/>
        <v>0</v>
      </c>
    </row>
    <row r="321" spans="1:13" x14ac:dyDescent="0.25">
      <c r="A321" t="s">
        <v>94</v>
      </c>
      <c r="B321" s="108">
        <v>0</v>
      </c>
      <c r="E321" s="108" t="b">
        <f t="shared" si="20"/>
        <v>0</v>
      </c>
      <c r="G321" s="108" t="b">
        <f t="shared" si="21"/>
        <v>0</v>
      </c>
      <c r="I321" s="108" t="b">
        <f t="shared" si="22"/>
        <v>0</v>
      </c>
      <c r="K321" s="108" t="b">
        <f t="shared" si="23"/>
        <v>0</v>
      </c>
      <c r="M321" s="108" t="b">
        <f t="shared" si="24"/>
        <v>0</v>
      </c>
    </row>
    <row r="322" spans="1:13" x14ac:dyDescent="0.25">
      <c r="A322" t="s">
        <v>94</v>
      </c>
      <c r="B322" s="108">
        <v>0</v>
      </c>
      <c r="E322" s="108" t="b">
        <f t="shared" si="20"/>
        <v>0</v>
      </c>
      <c r="G322" s="108" t="b">
        <f t="shared" si="21"/>
        <v>0</v>
      </c>
      <c r="I322" s="108" t="b">
        <f t="shared" si="22"/>
        <v>0</v>
      </c>
      <c r="K322" s="108" t="b">
        <f t="shared" si="23"/>
        <v>0</v>
      </c>
      <c r="M322" s="108" t="b">
        <f t="shared" si="24"/>
        <v>0</v>
      </c>
    </row>
    <row r="323" spans="1:13" x14ac:dyDescent="0.25">
      <c r="A323" t="s">
        <v>94</v>
      </c>
      <c r="B323" s="108">
        <v>0</v>
      </c>
      <c r="E323" s="108" t="b">
        <f t="shared" ref="E323:E386" si="25">IF(A323="Coffee Only", B323)</f>
        <v>0</v>
      </c>
      <c r="G323" s="108" t="b">
        <f t="shared" ref="G323:G386" si="26">IF(A323="Food Only", B323)</f>
        <v>0</v>
      </c>
      <c r="I323" s="108" t="b">
        <f t="shared" ref="I323:I386" si="27">IF(A323="Specialty Drink Only", B323)</f>
        <v>0</v>
      </c>
      <c r="K323" s="108" t="b">
        <f t="shared" ref="K323:K386" si="28">IF(A323="Food + Coffee", B323)</f>
        <v>0</v>
      </c>
      <c r="M323" s="108" t="b">
        <f t="shared" ref="M323:M386" si="29">IF(A323="Food + Specialty Drink", B323)</f>
        <v>0</v>
      </c>
    </row>
    <row r="324" spans="1:13" x14ac:dyDescent="0.25">
      <c r="A324" t="s">
        <v>94</v>
      </c>
      <c r="B324" s="108">
        <v>0</v>
      </c>
      <c r="E324" s="108" t="b">
        <f t="shared" si="25"/>
        <v>0</v>
      </c>
      <c r="G324" s="108" t="b">
        <f t="shared" si="26"/>
        <v>0</v>
      </c>
      <c r="I324" s="108" t="b">
        <f t="shared" si="27"/>
        <v>0</v>
      </c>
      <c r="K324" s="108" t="b">
        <f t="shared" si="28"/>
        <v>0</v>
      </c>
      <c r="M324" s="108" t="b">
        <f t="shared" si="29"/>
        <v>0</v>
      </c>
    </row>
    <row r="325" spans="1:13" x14ac:dyDescent="0.25">
      <c r="A325" t="s">
        <v>94</v>
      </c>
      <c r="B325" s="108">
        <v>0</v>
      </c>
      <c r="E325" s="108" t="b">
        <f t="shared" si="25"/>
        <v>0</v>
      </c>
      <c r="G325" s="108" t="b">
        <f t="shared" si="26"/>
        <v>0</v>
      </c>
      <c r="I325" s="108" t="b">
        <f t="shared" si="27"/>
        <v>0</v>
      </c>
      <c r="K325" s="108" t="b">
        <f t="shared" si="28"/>
        <v>0</v>
      </c>
      <c r="M325" s="108" t="b">
        <f t="shared" si="29"/>
        <v>0</v>
      </c>
    </row>
    <row r="326" spans="1:13" x14ac:dyDescent="0.25">
      <c r="A326" t="s">
        <v>94</v>
      </c>
      <c r="B326" s="108">
        <v>0</v>
      </c>
      <c r="E326" s="108" t="b">
        <f t="shared" si="25"/>
        <v>0</v>
      </c>
      <c r="G326" s="108" t="b">
        <f t="shared" si="26"/>
        <v>0</v>
      </c>
      <c r="I326" s="108" t="b">
        <f t="shared" si="27"/>
        <v>0</v>
      </c>
      <c r="K326" s="108" t="b">
        <f t="shared" si="28"/>
        <v>0</v>
      </c>
      <c r="M326" s="108" t="b">
        <f t="shared" si="29"/>
        <v>0</v>
      </c>
    </row>
    <row r="327" spans="1:13" x14ac:dyDescent="0.25">
      <c r="A327" t="s">
        <v>94</v>
      </c>
      <c r="B327" s="108">
        <v>0</v>
      </c>
      <c r="E327" s="108" t="b">
        <f t="shared" si="25"/>
        <v>0</v>
      </c>
      <c r="G327" s="108" t="b">
        <f t="shared" si="26"/>
        <v>0</v>
      </c>
      <c r="I327" s="108" t="b">
        <f t="shared" si="27"/>
        <v>0</v>
      </c>
      <c r="K327" s="108" t="b">
        <f t="shared" si="28"/>
        <v>0</v>
      </c>
      <c r="M327" s="108" t="b">
        <f t="shared" si="29"/>
        <v>0</v>
      </c>
    </row>
    <row r="328" spans="1:13" x14ac:dyDescent="0.25">
      <c r="A328" t="s">
        <v>94</v>
      </c>
      <c r="B328" s="108">
        <v>0</v>
      </c>
      <c r="E328" s="108" t="b">
        <f t="shared" si="25"/>
        <v>0</v>
      </c>
      <c r="G328" s="108" t="b">
        <f t="shared" si="26"/>
        <v>0</v>
      </c>
      <c r="I328" s="108" t="b">
        <f t="shared" si="27"/>
        <v>0</v>
      </c>
      <c r="K328" s="108" t="b">
        <f t="shared" si="28"/>
        <v>0</v>
      </c>
      <c r="M328" s="108" t="b">
        <f t="shared" si="29"/>
        <v>0</v>
      </c>
    </row>
    <row r="329" spans="1:13" x14ac:dyDescent="0.25">
      <c r="A329" t="s">
        <v>94</v>
      </c>
      <c r="B329" s="108">
        <v>0</v>
      </c>
      <c r="E329" s="108" t="b">
        <f t="shared" si="25"/>
        <v>0</v>
      </c>
      <c r="G329" s="108" t="b">
        <f t="shared" si="26"/>
        <v>0</v>
      </c>
      <c r="I329" s="108" t="b">
        <f t="shared" si="27"/>
        <v>0</v>
      </c>
      <c r="K329" s="108" t="b">
        <f t="shared" si="28"/>
        <v>0</v>
      </c>
      <c r="M329" s="108" t="b">
        <f t="shared" si="29"/>
        <v>0</v>
      </c>
    </row>
    <row r="330" spans="1:13" x14ac:dyDescent="0.25">
      <c r="A330" t="s">
        <v>94</v>
      </c>
      <c r="B330" s="108">
        <v>0</v>
      </c>
      <c r="E330" s="108" t="b">
        <f t="shared" si="25"/>
        <v>0</v>
      </c>
      <c r="G330" s="108" t="b">
        <f t="shared" si="26"/>
        <v>0</v>
      </c>
      <c r="I330" s="108" t="b">
        <f t="shared" si="27"/>
        <v>0</v>
      </c>
      <c r="K330" s="108" t="b">
        <f t="shared" si="28"/>
        <v>0</v>
      </c>
      <c r="M330" s="108" t="b">
        <f t="shared" si="29"/>
        <v>0</v>
      </c>
    </row>
    <row r="331" spans="1:13" x14ac:dyDescent="0.25">
      <c r="A331" t="s">
        <v>94</v>
      </c>
      <c r="B331" s="108">
        <v>0</v>
      </c>
      <c r="E331" s="108" t="b">
        <f t="shared" si="25"/>
        <v>0</v>
      </c>
      <c r="G331" s="108" t="b">
        <f t="shared" si="26"/>
        <v>0</v>
      </c>
      <c r="I331" s="108" t="b">
        <f t="shared" si="27"/>
        <v>0</v>
      </c>
      <c r="K331" s="108" t="b">
        <f t="shared" si="28"/>
        <v>0</v>
      </c>
      <c r="M331" s="108" t="b">
        <f t="shared" si="29"/>
        <v>0</v>
      </c>
    </row>
    <row r="332" spans="1:13" x14ac:dyDescent="0.25">
      <c r="A332" t="s">
        <v>94</v>
      </c>
      <c r="B332" s="108">
        <v>0</v>
      </c>
      <c r="E332" s="108" t="b">
        <f t="shared" si="25"/>
        <v>0</v>
      </c>
      <c r="G332" s="108" t="b">
        <f t="shared" si="26"/>
        <v>0</v>
      </c>
      <c r="I332" s="108" t="b">
        <f t="shared" si="27"/>
        <v>0</v>
      </c>
      <c r="K332" s="108" t="b">
        <f t="shared" si="28"/>
        <v>0</v>
      </c>
      <c r="M332" s="108" t="b">
        <f t="shared" si="29"/>
        <v>0</v>
      </c>
    </row>
    <row r="333" spans="1:13" x14ac:dyDescent="0.25">
      <c r="A333" t="s">
        <v>94</v>
      </c>
      <c r="B333" s="108">
        <v>0</v>
      </c>
      <c r="E333" s="108" t="b">
        <f t="shared" si="25"/>
        <v>0</v>
      </c>
      <c r="G333" s="108" t="b">
        <f t="shared" si="26"/>
        <v>0</v>
      </c>
      <c r="I333" s="108" t="b">
        <f t="shared" si="27"/>
        <v>0</v>
      </c>
      <c r="K333" s="108" t="b">
        <f t="shared" si="28"/>
        <v>0</v>
      </c>
      <c r="M333" s="108" t="b">
        <f t="shared" si="29"/>
        <v>0</v>
      </c>
    </row>
    <row r="334" spans="1:13" x14ac:dyDescent="0.25">
      <c r="A334" t="s">
        <v>91</v>
      </c>
      <c r="B334" s="108">
        <v>0.74</v>
      </c>
      <c r="E334" s="108" t="b">
        <f t="shared" si="25"/>
        <v>0</v>
      </c>
      <c r="G334" s="108" t="b">
        <f t="shared" si="26"/>
        <v>0</v>
      </c>
      <c r="I334" s="108">
        <f t="shared" si="27"/>
        <v>0.74</v>
      </c>
      <c r="K334" s="108" t="b">
        <f t="shared" si="28"/>
        <v>0</v>
      </c>
      <c r="M334" s="108" t="b">
        <f t="shared" si="29"/>
        <v>0</v>
      </c>
    </row>
    <row r="335" spans="1:13" x14ac:dyDescent="0.25">
      <c r="A335" t="s">
        <v>91</v>
      </c>
      <c r="B335" s="108">
        <v>0.91</v>
      </c>
      <c r="E335" s="108" t="b">
        <f t="shared" si="25"/>
        <v>0</v>
      </c>
      <c r="G335" s="108" t="b">
        <f t="shared" si="26"/>
        <v>0</v>
      </c>
      <c r="I335" s="108">
        <f t="shared" si="27"/>
        <v>0.91</v>
      </c>
      <c r="K335" s="108" t="b">
        <f t="shared" si="28"/>
        <v>0</v>
      </c>
      <c r="M335" s="108" t="b">
        <f t="shared" si="29"/>
        <v>0</v>
      </c>
    </row>
    <row r="336" spans="1:13" x14ac:dyDescent="0.25">
      <c r="A336" t="s">
        <v>92</v>
      </c>
      <c r="B336" s="108">
        <v>0.92</v>
      </c>
      <c r="E336" s="108">
        <f t="shared" si="25"/>
        <v>0.92</v>
      </c>
      <c r="G336" s="108" t="b">
        <f t="shared" si="26"/>
        <v>0</v>
      </c>
      <c r="I336" s="108" t="b">
        <f t="shared" si="27"/>
        <v>0</v>
      </c>
      <c r="K336" s="108" t="b">
        <f t="shared" si="28"/>
        <v>0</v>
      </c>
      <c r="M336" s="108" t="b">
        <f t="shared" si="29"/>
        <v>0</v>
      </c>
    </row>
    <row r="337" spans="1:13" x14ac:dyDescent="0.25">
      <c r="A337" t="s">
        <v>91</v>
      </c>
      <c r="B337" s="108">
        <v>0.79</v>
      </c>
      <c r="E337" s="108" t="b">
        <f t="shared" si="25"/>
        <v>0</v>
      </c>
      <c r="G337" s="108" t="b">
        <f t="shared" si="26"/>
        <v>0</v>
      </c>
      <c r="I337" s="108">
        <f t="shared" si="27"/>
        <v>0.79</v>
      </c>
      <c r="K337" s="108" t="b">
        <f t="shared" si="28"/>
        <v>0</v>
      </c>
      <c r="M337" s="108" t="b">
        <f t="shared" si="29"/>
        <v>0</v>
      </c>
    </row>
    <row r="338" spans="1:13" x14ac:dyDescent="0.25">
      <c r="A338" t="s">
        <v>92</v>
      </c>
      <c r="B338" s="108">
        <v>0.65</v>
      </c>
      <c r="E338" s="108">
        <f t="shared" si="25"/>
        <v>0.65</v>
      </c>
      <c r="G338" s="108" t="b">
        <f t="shared" si="26"/>
        <v>0</v>
      </c>
      <c r="I338" s="108" t="b">
        <f t="shared" si="27"/>
        <v>0</v>
      </c>
      <c r="K338" s="108" t="b">
        <f t="shared" si="28"/>
        <v>0</v>
      </c>
      <c r="M338" s="108" t="b">
        <f t="shared" si="29"/>
        <v>0</v>
      </c>
    </row>
    <row r="339" spans="1:13" x14ac:dyDescent="0.25">
      <c r="A339" t="s">
        <v>91</v>
      </c>
      <c r="B339" s="108">
        <v>0.97</v>
      </c>
      <c r="E339" s="108" t="b">
        <f t="shared" si="25"/>
        <v>0</v>
      </c>
      <c r="G339" s="108" t="b">
        <f t="shared" si="26"/>
        <v>0</v>
      </c>
      <c r="I339" s="108">
        <f t="shared" si="27"/>
        <v>0.97</v>
      </c>
      <c r="K339" s="108" t="b">
        <f t="shared" si="28"/>
        <v>0</v>
      </c>
      <c r="M339" s="108" t="b">
        <f t="shared" si="29"/>
        <v>0</v>
      </c>
    </row>
    <row r="340" spans="1:13" x14ac:dyDescent="0.25">
      <c r="A340" t="s">
        <v>96</v>
      </c>
      <c r="B340" s="108">
        <v>2.41</v>
      </c>
      <c r="E340" s="108" t="b">
        <f t="shared" si="25"/>
        <v>0</v>
      </c>
      <c r="G340" s="108">
        <f t="shared" si="26"/>
        <v>2.41</v>
      </c>
      <c r="I340" s="108" t="b">
        <f t="shared" si="27"/>
        <v>0</v>
      </c>
      <c r="K340" s="108" t="b">
        <f t="shared" si="28"/>
        <v>0</v>
      </c>
      <c r="M340" s="108" t="b">
        <f t="shared" si="29"/>
        <v>0</v>
      </c>
    </row>
    <row r="341" spans="1:13" x14ac:dyDescent="0.25">
      <c r="A341" t="s">
        <v>93</v>
      </c>
      <c r="B341" s="108">
        <v>1.03</v>
      </c>
      <c r="E341" s="108" t="b">
        <f t="shared" si="25"/>
        <v>0</v>
      </c>
      <c r="G341" s="108" t="b">
        <f t="shared" si="26"/>
        <v>0</v>
      </c>
      <c r="I341" s="108" t="b">
        <f t="shared" si="27"/>
        <v>0</v>
      </c>
      <c r="K341" s="108">
        <f t="shared" si="28"/>
        <v>1.03</v>
      </c>
      <c r="M341" s="108" t="b">
        <f t="shared" si="29"/>
        <v>0</v>
      </c>
    </row>
    <row r="342" spans="1:13" x14ac:dyDescent="0.25">
      <c r="A342" t="s">
        <v>95</v>
      </c>
      <c r="B342" s="108">
        <v>0.84</v>
      </c>
      <c r="E342" s="108" t="b">
        <f t="shared" si="25"/>
        <v>0</v>
      </c>
      <c r="G342" s="108" t="b">
        <f t="shared" si="26"/>
        <v>0</v>
      </c>
      <c r="I342" s="108" t="b">
        <f t="shared" si="27"/>
        <v>0</v>
      </c>
      <c r="K342" s="108" t="b">
        <f t="shared" si="28"/>
        <v>0</v>
      </c>
      <c r="M342" s="108">
        <f t="shared" si="29"/>
        <v>0.84</v>
      </c>
    </row>
    <row r="343" spans="1:13" x14ac:dyDescent="0.25">
      <c r="A343" t="s">
        <v>91</v>
      </c>
      <c r="B343" s="108">
        <v>1</v>
      </c>
      <c r="E343" s="108" t="b">
        <f t="shared" si="25"/>
        <v>0</v>
      </c>
      <c r="G343" s="108" t="b">
        <f t="shared" si="26"/>
        <v>0</v>
      </c>
      <c r="I343" s="108">
        <f t="shared" si="27"/>
        <v>1</v>
      </c>
      <c r="K343" s="108" t="b">
        <f t="shared" si="28"/>
        <v>0</v>
      </c>
      <c r="M343" s="108" t="b">
        <f t="shared" si="29"/>
        <v>0</v>
      </c>
    </row>
    <row r="344" spans="1:13" x14ac:dyDescent="0.25">
      <c r="A344" t="s">
        <v>95</v>
      </c>
      <c r="B344" s="108">
        <v>1.1399999999999999</v>
      </c>
      <c r="E344" s="108" t="b">
        <f t="shared" si="25"/>
        <v>0</v>
      </c>
      <c r="G344" s="108" t="b">
        <f t="shared" si="26"/>
        <v>0</v>
      </c>
      <c r="I344" s="108" t="b">
        <f t="shared" si="27"/>
        <v>0</v>
      </c>
      <c r="K344" s="108" t="b">
        <f t="shared" si="28"/>
        <v>0</v>
      </c>
      <c r="M344" s="108">
        <f t="shared" si="29"/>
        <v>1.1399999999999999</v>
      </c>
    </row>
    <row r="345" spans="1:13" x14ac:dyDescent="0.25">
      <c r="A345" t="s">
        <v>91</v>
      </c>
      <c r="B345" s="108">
        <v>0.93</v>
      </c>
      <c r="E345" s="108" t="b">
        <f t="shared" si="25"/>
        <v>0</v>
      </c>
      <c r="G345" s="108" t="b">
        <f t="shared" si="26"/>
        <v>0</v>
      </c>
      <c r="I345" s="108">
        <f t="shared" si="27"/>
        <v>0.93</v>
      </c>
      <c r="K345" s="108" t="b">
        <f t="shared" si="28"/>
        <v>0</v>
      </c>
      <c r="M345" s="108" t="b">
        <f t="shared" si="29"/>
        <v>0</v>
      </c>
    </row>
    <row r="346" spans="1:13" x14ac:dyDescent="0.25">
      <c r="A346" t="s">
        <v>92</v>
      </c>
      <c r="B346" s="108">
        <v>0.51</v>
      </c>
      <c r="E346" s="108">
        <f t="shared" si="25"/>
        <v>0.51</v>
      </c>
      <c r="G346" s="108" t="b">
        <f t="shared" si="26"/>
        <v>0</v>
      </c>
      <c r="I346" s="108" t="b">
        <f t="shared" si="27"/>
        <v>0</v>
      </c>
      <c r="K346" s="108" t="b">
        <f t="shared" si="28"/>
        <v>0</v>
      </c>
      <c r="M346" s="108" t="b">
        <f t="shared" si="29"/>
        <v>0</v>
      </c>
    </row>
    <row r="347" spans="1:13" x14ac:dyDescent="0.25">
      <c r="A347" t="s">
        <v>95</v>
      </c>
      <c r="B347" s="108">
        <v>1.76</v>
      </c>
      <c r="E347" s="108" t="b">
        <f t="shared" si="25"/>
        <v>0</v>
      </c>
      <c r="G347" s="108" t="b">
        <f t="shared" si="26"/>
        <v>0</v>
      </c>
      <c r="I347" s="108" t="b">
        <f t="shared" si="27"/>
        <v>0</v>
      </c>
      <c r="K347" s="108" t="b">
        <f t="shared" si="28"/>
        <v>0</v>
      </c>
      <c r="M347" s="108">
        <f t="shared" si="29"/>
        <v>1.76</v>
      </c>
    </row>
    <row r="348" spans="1:13" x14ac:dyDescent="0.25">
      <c r="A348" t="s">
        <v>91</v>
      </c>
      <c r="B348" s="108">
        <v>0.81</v>
      </c>
      <c r="E348" s="108" t="b">
        <f t="shared" si="25"/>
        <v>0</v>
      </c>
      <c r="G348" s="108" t="b">
        <f t="shared" si="26"/>
        <v>0</v>
      </c>
      <c r="I348" s="108">
        <f t="shared" si="27"/>
        <v>0.81</v>
      </c>
      <c r="K348" s="108" t="b">
        <f t="shared" si="28"/>
        <v>0</v>
      </c>
      <c r="M348" s="108" t="b">
        <f t="shared" si="29"/>
        <v>0</v>
      </c>
    </row>
    <row r="349" spans="1:13" x14ac:dyDescent="0.25">
      <c r="A349" t="s">
        <v>96</v>
      </c>
      <c r="B349" s="108">
        <v>1.98</v>
      </c>
      <c r="E349" s="108" t="b">
        <f t="shared" si="25"/>
        <v>0</v>
      </c>
      <c r="G349" s="108">
        <f t="shared" si="26"/>
        <v>1.98</v>
      </c>
      <c r="I349" s="108" t="b">
        <f t="shared" si="27"/>
        <v>0</v>
      </c>
      <c r="K349" s="108" t="b">
        <f t="shared" si="28"/>
        <v>0</v>
      </c>
      <c r="M349" s="108" t="b">
        <f t="shared" si="29"/>
        <v>0</v>
      </c>
    </row>
    <row r="350" spans="1:13" x14ac:dyDescent="0.25">
      <c r="A350" t="s">
        <v>91</v>
      </c>
      <c r="B350" s="108">
        <v>0.88</v>
      </c>
      <c r="E350" s="108" t="b">
        <f t="shared" si="25"/>
        <v>0</v>
      </c>
      <c r="G350" s="108" t="b">
        <f t="shared" si="26"/>
        <v>0</v>
      </c>
      <c r="I350" s="108">
        <f t="shared" si="27"/>
        <v>0.88</v>
      </c>
      <c r="K350" s="108" t="b">
        <f t="shared" si="28"/>
        <v>0</v>
      </c>
      <c r="M350" s="108" t="b">
        <f t="shared" si="29"/>
        <v>0</v>
      </c>
    </row>
    <row r="351" spans="1:13" x14ac:dyDescent="0.25">
      <c r="A351" t="s">
        <v>91</v>
      </c>
      <c r="B351" s="108">
        <v>0.62</v>
      </c>
      <c r="E351" s="108" t="b">
        <f t="shared" si="25"/>
        <v>0</v>
      </c>
      <c r="G351" s="108" t="b">
        <f t="shared" si="26"/>
        <v>0</v>
      </c>
      <c r="I351" s="108">
        <f t="shared" si="27"/>
        <v>0.62</v>
      </c>
      <c r="K351" s="108" t="b">
        <f t="shared" si="28"/>
        <v>0</v>
      </c>
      <c r="M351" s="108" t="b">
        <f t="shared" si="29"/>
        <v>0</v>
      </c>
    </row>
    <row r="352" spans="1:13" x14ac:dyDescent="0.25">
      <c r="A352" t="s">
        <v>91</v>
      </c>
      <c r="B352" s="108">
        <v>0.76</v>
      </c>
      <c r="E352" s="108" t="b">
        <f t="shared" si="25"/>
        <v>0</v>
      </c>
      <c r="G352" s="108" t="b">
        <f t="shared" si="26"/>
        <v>0</v>
      </c>
      <c r="I352" s="108">
        <f t="shared" si="27"/>
        <v>0.76</v>
      </c>
      <c r="K352" s="108" t="b">
        <f t="shared" si="28"/>
        <v>0</v>
      </c>
      <c r="M352" s="108" t="b">
        <f t="shared" si="29"/>
        <v>0</v>
      </c>
    </row>
    <row r="353" spans="1:13" x14ac:dyDescent="0.25">
      <c r="A353" t="s">
        <v>95</v>
      </c>
      <c r="B353" s="108">
        <v>1.1000000000000001</v>
      </c>
      <c r="E353" s="108" t="b">
        <f t="shared" si="25"/>
        <v>0</v>
      </c>
      <c r="G353" s="108" t="b">
        <f t="shared" si="26"/>
        <v>0</v>
      </c>
      <c r="I353" s="108" t="b">
        <f t="shared" si="27"/>
        <v>0</v>
      </c>
      <c r="K353" s="108" t="b">
        <f t="shared" si="28"/>
        <v>0</v>
      </c>
      <c r="M353" s="108">
        <f t="shared" si="29"/>
        <v>1.1000000000000001</v>
      </c>
    </row>
    <row r="354" spans="1:13" x14ac:dyDescent="0.25">
      <c r="A354" t="s">
        <v>95</v>
      </c>
      <c r="B354" s="108">
        <v>1.7</v>
      </c>
      <c r="E354" s="108" t="b">
        <f t="shared" si="25"/>
        <v>0</v>
      </c>
      <c r="G354" s="108" t="b">
        <f t="shared" si="26"/>
        <v>0</v>
      </c>
      <c r="I354" s="108" t="b">
        <f t="shared" si="27"/>
        <v>0</v>
      </c>
      <c r="K354" s="108" t="b">
        <f t="shared" si="28"/>
        <v>0</v>
      </c>
      <c r="M354" s="108">
        <f t="shared" si="29"/>
        <v>1.7</v>
      </c>
    </row>
    <row r="355" spans="1:13" x14ac:dyDescent="0.25">
      <c r="A355" t="s">
        <v>96</v>
      </c>
      <c r="B355" s="108">
        <v>1.82</v>
      </c>
      <c r="E355" s="108" t="b">
        <f t="shared" si="25"/>
        <v>0</v>
      </c>
      <c r="G355" s="108">
        <f t="shared" si="26"/>
        <v>1.82</v>
      </c>
      <c r="I355" s="108" t="b">
        <f t="shared" si="27"/>
        <v>0</v>
      </c>
      <c r="K355" s="108" t="b">
        <f t="shared" si="28"/>
        <v>0</v>
      </c>
      <c r="M355" s="108" t="b">
        <f t="shared" si="29"/>
        <v>0</v>
      </c>
    </row>
    <row r="356" spans="1:13" x14ac:dyDescent="0.25">
      <c r="A356" t="s">
        <v>91</v>
      </c>
      <c r="B356" s="108">
        <v>0.98</v>
      </c>
      <c r="E356" s="108" t="b">
        <f t="shared" si="25"/>
        <v>0</v>
      </c>
      <c r="G356" s="108" t="b">
        <f t="shared" si="26"/>
        <v>0</v>
      </c>
      <c r="I356" s="108">
        <f t="shared" si="27"/>
        <v>0.98</v>
      </c>
      <c r="K356" s="108" t="b">
        <f t="shared" si="28"/>
        <v>0</v>
      </c>
      <c r="M356" s="108" t="b">
        <f t="shared" si="29"/>
        <v>0</v>
      </c>
    </row>
    <row r="357" spans="1:13" x14ac:dyDescent="0.25">
      <c r="A357" t="s">
        <v>91</v>
      </c>
      <c r="B357" s="108">
        <v>0.92</v>
      </c>
      <c r="E357" s="108" t="b">
        <f t="shared" si="25"/>
        <v>0</v>
      </c>
      <c r="G357" s="108" t="b">
        <f t="shared" si="26"/>
        <v>0</v>
      </c>
      <c r="I357" s="108">
        <f t="shared" si="27"/>
        <v>0.92</v>
      </c>
      <c r="K357" s="108" t="b">
        <f t="shared" si="28"/>
        <v>0</v>
      </c>
      <c r="M357" s="108" t="b">
        <f t="shared" si="29"/>
        <v>0</v>
      </c>
    </row>
    <row r="358" spans="1:13" x14ac:dyDescent="0.25">
      <c r="A358" t="s">
        <v>95</v>
      </c>
      <c r="B358" s="108">
        <v>2.34</v>
      </c>
      <c r="E358" s="108" t="b">
        <f t="shared" si="25"/>
        <v>0</v>
      </c>
      <c r="G358" s="108" t="b">
        <f t="shared" si="26"/>
        <v>0</v>
      </c>
      <c r="I358" s="108" t="b">
        <f t="shared" si="27"/>
        <v>0</v>
      </c>
      <c r="K358" s="108" t="b">
        <f t="shared" si="28"/>
        <v>0</v>
      </c>
      <c r="M358" s="108">
        <f t="shared" si="29"/>
        <v>2.34</v>
      </c>
    </row>
    <row r="359" spans="1:13" x14ac:dyDescent="0.25">
      <c r="A359" t="s">
        <v>93</v>
      </c>
      <c r="B359" s="108">
        <v>0.81</v>
      </c>
      <c r="E359" s="108" t="b">
        <f t="shared" si="25"/>
        <v>0</v>
      </c>
      <c r="G359" s="108" t="b">
        <f t="shared" si="26"/>
        <v>0</v>
      </c>
      <c r="I359" s="108" t="b">
        <f t="shared" si="27"/>
        <v>0</v>
      </c>
      <c r="K359" s="108">
        <f t="shared" si="28"/>
        <v>0.81</v>
      </c>
      <c r="M359" s="108" t="b">
        <f t="shared" si="29"/>
        <v>0</v>
      </c>
    </row>
    <row r="360" spans="1:13" x14ac:dyDescent="0.25">
      <c r="A360" t="s">
        <v>93</v>
      </c>
      <c r="B360" s="108">
        <v>1.35</v>
      </c>
      <c r="E360" s="108" t="b">
        <f t="shared" si="25"/>
        <v>0</v>
      </c>
      <c r="G360" s="108" t="b">
        <f t="shared" si="26"/>
        <v>0</v>
      </c>
      <c r="I360" s="108" t="b">
        <f t="shared" si="27"/>
        <v>0</v>
      </c>
      <c r="K360" s="108">
        <f t="shared" si="28"/>
        <v>1.35</v>
      </c>
      <c r="M360" s="108" t="b">
        <f t="shared" si="29"/>
        <v>0</v>
      </c>
    </row>
    <row r="361" spans="1:13" x14ac:dyDescent="0.25">
      <c r="A361" t="s">
        <v>94</v>
      </c>
      <c r="B361" s="108">
        <v>0</v>
      </c>
      <c r="E361" s="108" t="b">
        <f t="shared" si="25"/>
        <v>0</v>
      </c>
      <c r="G361" s="108" t="b">
        <f t="shared" si="26"/>
        <v>0</v>
      </c>
      <c r="I361" s="108" t="b">
        <f t="shared" si="27"/>
        <v>0</v>
      </c>
      <c r="K361" s="108" t="b">
        <f t="shared" si="28"/>
        <v>0</v>
      </c>
      <c r="M361" s="108" t="b">
        <f t="shared" si="29"/>
        <v>0</v>
      </c>
    </row>
    <row r="362" spans="1:13" x14ac:dyDescent="0.25">
      <c r="A362" t="s">
        <v>91</v>
      </c>
      <c r="B362" s="108">
        <v>0.98</v>
      </c>
      <c r="E362" s="108" t="b">
        <f t="shared" si="25"/>
        <v>0</v>
      </c>
      <c r="G362" s="108" t="b">
        <f t="shared" si="26"/>
        <v>0</v>
      </c>
      <c r="I362" s="108">
        <f t="shared" si="27"/>
        <v>0.98</v>
      </c>
      <c r="K362" s="108" t="b">
        <f t="shared" si="28"/>
        <v>0</v>
      </c>
      <c r="M362" s="108" t="b">
        <f t="shared" si="29"/>
        <v>0</v>
      </c>
    </row>
    <row r="363" spans="1:13" x14ac:dyDescent="0.25">
      <c r="A363" t="s">
        <v>95</v>
      </c>
      <c r="B363" s="108">
        <v>0.85</v>
      </c>
      <c r="E363" s="108" t="b">
        <f t="shared" si="25"/>
        <v>0</v>
      </c>
      <c r="G363" s="108" t="b">
        <f t="shared" si="26"/>
        <v>0</v>
      </c>
      <c r="I363" s="108" t="b">
        <f t="shared" si="27"/>
        <v>0</v>
      </c>
      <c r="K363" s="108" t="b">
        <f t="shared" si="28"/>
        <v>0</v>
      </c>
      <c r="M363" s="108">
        <f t="shared" si="29"/>
        <v>0.85</v>
      </c>
    </row>
    <row r="364" spans="1:13" x14ac:dyDescent="0.25">
      <c r="A364" t="s">
        <v>91</v>
      </c>
      <c r="B364" s="108">
        <v>0.53</v>
      </c>
      <c r="E364" s="108" t="b">
        <f t="shared" si="25"/>
        <v>0</v>
      </c>
      <c r="G364" s="108" t="b">
        <f t="shared" si="26"/>
        <v>0</v>
      </c>
      <c r="I364" s="108">
        <f t="shared" si="27"/>
        <v>0.53</v>
      </c>
      <c r="K364" s="108" t="b">
        <f t="shared" si="28"/>
        <v>0</v>
      </c>
      <c r="M364" s="108" t="b">
        <f t="shared" si="29"/>
        <v>0</v>
      </c>
    </row>
    <row r="365" spans="1:13" x14ac:dyDescent="0.25">
      <c r="A365" t="s">
        <v>96</v>
      </c>
      <c r="B365" s="108">
        <v>1.94</v>
      </c>
      <c r="E365" s="108" t="b">
        <f t="shared" si="25"/>
        <v>0</v>
      </c>
      <c r="G365" s="108">
        <f t="shared" si="26"/>
        <v>1.94</v>
      </c>
      <c r="I365" s="108" t="b">
        <f t="shared" si="27"/>
        <v>0</v>
      </c>
      <c r="K365" s="108" t="b">
        <f t="shared" si="28"/>
        <v>0</v>
      </c>
      <c r="M365" s="108" t="b">
        <f t="shared" si="29"/>
        <v>0</v>
      </c>
    </row>
    <row r="366" spans="1:13" x14ac:dyDescent="0.25">
      <c r="A366" t="s">
        <v>96</v>
      </c>
      <c r="B366" s="108">
        <v>1.47</v>
      </c>
      <c r="E366" s="108" t="b">
        <f t="shared" si="25"/>
        <v>0</v>
      </c>
      <c r="G366" s="108">
        <f t="shared" si="26"/>
        <v>1.47</v>
      </c>
      <c r="I366" s="108" t="b">
        <f t="shared" si="27"/>
        <v>0</v>
      </c>
      <c r="K366" s="108" t="b">
        <f t="shared" si="28"/>
        <v>0</v>
      </c>
      <c r="M366" s="108" t="b">
        <f t="shared" si="29"/>
        <v>0</v>
      </c>
    </row>
    <row r="367" spans="1:13" x14ac:dyDescent="0.25">
      <c r="A367" t="s">
        <v>96</v>
      </c>
      <c r="B367" s="108">
        <v>1.38</v>
      </c>
      <c r="E367" s="108" t="b">
        <f t="shared" si="25"/>
        <v>0</v>
      </c>
      <c r="G367" s="108">
        <f t="shared" si="26"/>
        <v>1.38</v>
      </c>
      <c r="I367" s="108" t="b">
        <f t="shared" si="27"/>
        <v>0</v>
      </c>
      <c r="K367" s="108" t="b">
        <f t="shared" si="28"/>
        <v>0</v>
      </c>
      <c r="M367" s="108" t="b">
        <f t="shared" si="29"/>
        <v>0</v>
      </c>
    </row>
    <row r="368" spans="1:13" x14ac:dyDescent="0.25">
      <c r="A368" t="s">
        <v>91</v>
      </c>
      <c r="B368" s="108">
        <v>0.78</v>
      </c>
      <c r="E368" s="108" t="b">
        <f t="shared" si="25"/>
        <v>0</v>
      </c>
      <c r="G368" s="108" t="b">
        <f t="shared" si="26"/>
        <v>0</v>
      </c>
      <c r="I368" s="108">
        <f t="shared" si="27"/>
        <v>0.78</v>
      </c>
      <c r="K368" s="108" t="b">
        <f t="shared" si="28"/>
        <v>0</v>
      </c>
      <c r="M368" s="108" t="b">
        <f t="shared" si="29"/>
        <v>0</v>
      </c>
    </row>
    <row r="369" spans="1:13" x14ac:dyDescent="0.25">
      <c r="A369" t="s">
        <v>96</v>
      </c>
      <c r="B369" s="108">
        <v>1.64</v>
      </c>
      <c r="E369" s="108" t="b">
        <f t="shared" si="25"/>
        <v>0</v>
      </c>
      <c r="G369" s="108">
        <f t="shared" si="26"/>
        <v>1.64</v>
      </c>
      <c r="I369" s="108" t="b">
        <f t="shared" si="27"/>
        <v>0</v>
      </c>
      <c r="K369" s="108" t="b">
        <f t="shared" si="28"/>
        <v>0</v>
      </c>
      <c r="M369" s="108" t="b">
        <f t="shared" si="29"/>
        <v>0</v>
      </c>
    </row>
    <row r="370" spans="1:13" x14ac:dyDescent="0.25">
      <c r="A370" t="s">
        <v>95</v>
      </c>
      <c r="B370" s="108">
        <v>1.77</v>
      </c>
      <c r="E370" s="108" t="b">
        <f t="shared" si="25"/>
        <v>0</v>
      </c>
      <c r="G370" s="108" t="b">
        <f t="shared" si="26"/>
        <v>0</v>
      </c>
      <c r="I370" s="108" t="b">
        <f t="shared" si="27"/>
        <v>0</v>
      </c>
      <c r="K370" s="108" t="b">
        <f t="shared" si="28"/>
        <v>0</v>
      </c>
      <c r="M370" s="108">
        <f t="shared" si="29"/>
        <v>1.77</v>
      </c>
    </row>
    <row r="371" spans="1:13" x14ac:dyDescent="0.25">
      <c r="A371" t="s">
        <v>91</v>
      </c>
      <c r="B371" s="108">
        <v>0.92</v>
      </c>
      <c r="E371" s="108" t="b">
        <f t="shared" si="25"/>
        <v>0</v>
      </c>
      <c r="G371" s="108" t="b">
        <f t="shared" si="26"/>
        <v>0</v>
      </c>
      <c r="I371" s="108">
        <f t="shared" si="27"/>
        <v>0.92</v>
      </c>
      <c r="K371" s="108" t="b">
        <f t="shared" si="28"/>
        <v>0</v>
      </c>
      <c r="M371" s="108" t="b">
        <f t="shared" si="29"/>
        <v>0</v>
      </c>
    </row>
    <row r="372" spans="1:13" x14ac:dyDescent="0.25">
      <c r="A372" t="s">
        <v>95</v>
      </c>
      <c r="B372" s="108">
        <v>0.8</v>
      </c>
      <c r="E372" s="108" t="b">
        <f t="shared" si="25"/>
        <v>0</v>
      </c>
      <c r="G372" s="108" t="b">
        <f t="shared" si="26"/>
        <v>0</v>
      </c>
      <c r="I372" s="108" t="b">
        <f t="shared" si="27"/>
        <v>0</v>
      </c>
      <c r="K372" s="108" t="b">
        <f t="shared" si="28"/>
        <v>0</v>
      </c>
      <c r="M372" s="108">
        <f t="shared" si="29"/>
        <v>0.8</v>
      </c>
    </row>
    <row r="373" spans="1:13" x14ac:dyDescent="0.25">
      <c r="A373" t="s">
        <v>94</v>
      </c>
      <c r="B373" s="108">
        <v>0</v>
      </c>
      <c r="E373" s="108" t="b">
        <f t="shared" si="25"/>
        <v>0</v>
      </c>
      <c r="G373" s="108" t="b">
        <f t="shared" si="26"/>
        <v>0</v>
      </c>
      <c r="I373" s="108" t="b">
        <f t="shared" si="27"/>
        <v>0</v>
      </c>
      <c r="K373" s="108" t="b">
        <f t="shared" si="28"/>
        <v>0</v>
      </c>
      <c r="M373" s="108" t="b">
        <f t="shared" si="29"/>
        <v>0</v>
      </c>
    </row>
    <row r="374" spans="1:13" x14ac:dyDescent="0.25">
      <c r="A374" t="s">
        <v>94</v>
      </c>
      <c r="B374" s="108">
        <v>0</v>
      </c>
      <c r="E374" s="108" t="b">
        <f t="shared" si="25"/>
        <v>0</v>
      </c>
      <c r="G374" s="108" t="b">
        <f t="shared" si="26"/>
        <v>0</v>
      </c>
      <c r="I374" s="108" t="b">
        <f t="shared" si="27"/>
        <v>0</v>
      </c>
      <c r="K374" s="108" t="b">
        <f t="shared" si="28"/>
        <v>0</v>
      </c>
      <c r="M374" s="108" t="b">
        <f t="shared" si="29"/>
        <v>0</v>
      </c>
    </row>
    <row r="375" spans="1:13" x14ac:dyDescent="0.25">
      <c r="A375" t="s">
        <v>91</v>
      </c>
      <c r="B375" s="108">
        <v>0.61</v>
      </c>
      <c r="E375" s="108" t="b">
        <f t="shared" si="25"/>
        <v>0</v>
      </c>
      <c r="G375" s="108" t="b">
        <f t="shared" si="26"/>
        <v>0</v>
      </c>
      <c r="I375" s="108">
        <f t="shared" si="27"/>
        <v>0.61</v>
      </c>
      <c r="K375" s="108" t="b">
        <f t="shared" si="28"/>
        <v>0</v>
      </c>
      <c r="M375" s="108" t="b">
        <f t="shared" si="29"/>
        <v>0</v>
      </c>
    </row>
    <row r="376" spans="1:13" x14ac:dyDescent="0.25">
      <c r="A376" t="s">
        <v>96</v>
      </c>
      <c r="B376" s="108">
        <v>2.09</v>
      </c>
      <c r="E376" s="108" t="b">
        <f t="shared" si="25"/>
        <v>0</v>
      </c>
      <c r="G376" s="108">
        <f t="shared" si="26"/>
        <v>2.09</v>
      </c>
      <c r="I376" s="108" t="b">
        <f t="shared" si="27"/>
        <v>0</v>
      </c>
      <c r="K376" s="108" t="b">
        <f t="shared" si="28"/>
        <v>0</v>
      </c>
      <c r="M376" s="108" t="b">
        <f t="shared" si="29"/>
        <v>0</v>
      </c>
    </row>
    <row r="377" spans="1:13" x14ac:dyDescent="0.25">
      <c r="A377" t="s">
        <v>95</v>
      </c>
      <c r="B377" s="108">
        <v>1.1100000000000001</v>
      </c>
      <c r="E377" s="108" t="b">
        <f t="shared" si="25"/>
        <v>0</v>
      </c>
      <c r="G377" s="108" t="b">
        <f t="shared" si="26"/>
        <v>0</v>
      </c>
      <c r="I377" s="108" t="b">
        <f t="shared" si="27"/>
        <v>0</v>
      </c>
      <c r="K377" s="108" t="b">
        <f t="shared" si="28"/>
        <v>0</v>
      </c>
      <c r="M377" s="108">
        <f t="shared" si="29"/>
        <v>1.1100000000000001</v>
      </c>
    </row>
    <row r="378" spans="1:13" x14ac:dyDescent="0.25">
      <c r="A378" t="s">
        <v>94</v>
      </c>
      <c r="B378" s="108">
        <v>0</v>
      </c>
      <c r="E378" s="108" t="b">
        <f t="shared" si="25"/>
        <v>0</v>
      </c>
      <c r="G378" s="108" t="b">
        <f t="shared" si="26"/>
        <v>0</v>
      </c>
      <c r="I378" s="108" t="b">
        <f t="shared" si="27"/>
        <v>0</v>
      </c>
      <c r="K378" s="108" t="b">
        <f t="shared" si="28"/>
        <v>0</v>
      </c>
      <c r="M378" s="108" t="b">
        <f t="shared" si="29"/>
        <v>0</v>
      </c>
    </row>
    <row r="379" spans="1:13" x14ac:dyDescent="0.25">
      <c r="A379" t="s">
        <v>94</v>
      </c>
      <c r="B379" s="108">
        <v>0</v>
      </c>
      <c r="E379" s="108" t="b">
        <f t="shared" si="25"/>
        <v>0</v>
      </c>
      <c r="G379" s="108" t="b">
        <f t="shared" si="26"/>
        <v>0</v>
      </c>
      <c r="I379" s="108" t="b">
        <f t="shared" si="27"/>
        <v>0</v>
      </c>
      <c r="K379" s="108" t="b">
        <f t="shared" si="28"/>
        <v>0</v>
      </c>
      <c r="M379" s="108" t="b">
        <f t="shared" si="29"/>
        <v>0</v>
      </c>
    </row>
    <row r="380" spans="1:13" x14ac:dyDescent="0.25">
      <c r="A380" t="s">
        <v>94</v>
      </c>
      <c r="B380" s="108">
        <v>0</v>
      </c>
      <c r="E380" s="108" t="b">
        <f t="shared" si="25"/>
        <v>0</v>
      </c>
      <c r="G380" s="108" t="b">
        <f t="shared" si="26"/>
        <v>0</v>
      </c>
      <c r="I380" s="108" t="b">
        <f t="shared" si="27"/>
        <v>0</v>
      </c>
      <c r="K380" s="108" t="b">
        <f t="shared" si="28"/>
        <v>0</v>
      </c>
      <c r="M380" s="108" t="b">
        <f t="shared" si="29"/>
        <v>0</v>
      </c>
    </row>
    <row r="381" spans="1:13" x14ac:dyDescent="0.25">
      <c r="A381" t="s">
        <v>92</v>
      </c>
      <c r="B381" s="108">
        <v>0.64</v>
      </c>
      <c r="E381" s="108">
        <f t="shared" si="25"/>
        <v>0.64</v>
      </c>
      <c r="G381" s="108" t="b">
        <f t="shared" si="26"/>
        <v>0</v>
      </c>
      <c r="I381" s="108" t="b">
        <f t="shared" si="27"/>
        <v>0</v>
      </c>
      <c r="K381" s="108" t="b">
        <f t="shared" si="28"/>
        <v>0</v>
      </c>
      <c r="M381" s="108" t="b">
        <f t="shared" si="29"/>
        <v>0</v>
      </c>
    </row>
    <row r="382" spans="1:13" x14ac:dyDescent="0.25">
      <c r="A382" t="s">
        <v>94</v>
      </c>
      <c r="B382" s="108">
        <v>0</v>
      </c>
      <c r="E382" s="108" t="b">
        <f t="shared" si="25"/>
        <v>0</v>
      </c>
      <c r="G382" s="108" t="b">
        <f t="shared" si="26"/>
        <v>0</v>
      </c>
      <c r="I382" s="108" t="b">
        <f t="shared" si="27"/>
        <v>0</v>
      </c>
      <c r="K382" s="108" t="b">
        <f t="shared" si="28"/>
        <v>0</v>
      </c>
      <c r="M382" s="108" t="b">
        <f t="shared" si="29"/>
        <v>0</v>
      </c>
    </row>
    <row r="383" spans="1:13" x14ac:dyDescent="0.25">
      <c r="A383" t="s">
        <v>91</v>
      </c>
      <c r="B383" s="108">
        <v>0.67</v>
      </c>
      <c r="E383" s="108" t="b">
        <f t="shared" si="25"/>
        <v>0</v>
      </c>
      <c r="G383" s="108" t="b">
        <f t="shared" si="26"/>
        <v>0</v>
      </c>
      <c r="I383" s="108">
        <f t="shared" si="27"/>
        <v>0.67</v>
      </c>
      <c r="K383" s="108" t="b">
        <f t="shared" si="28"/>
        <v>0</v>
      </c>
      <c r="M383" s="108" t="b">
        <f t="shared" si="29"/>
        <v>0</v>
      </c>
    </row>
    <row r="384" spans="1:13" x14ac:dyDescent="0.25">
      <c r="A384" t="s">
        <v>95</v>
      </c>
      <c r="B384" s="108">
        <v>0.89</v>
      </c>
      <c r="E384" s="108" t="b">
        <f t="shared" si="25"/>
        <v>0</v>
      </c>
      <c r="G384" s="108" t="b">
        <f t="shared" si="26"/>
        <v>0</v>
      </c>
      <c r="I384" s="108" t="b">
        <f t="shared" si="27"/>
        <v>0</v>
      </c>
      <c r="K384" s="108" t="b">
        <f t="shared" si="28"/>
        <v>0</v>
      </c>
      <c r="M384" s="108">
        <f t="shared" si="29"/>
        <v>0.89</v>
      </c>
    </row>
    <row r="385" spans="1:13" x14ac:dyDescent="0.25">
      <c r="A385" t="s">
        <v>94</v>
      </c>
      <c r="B385" s="108">
        <v>0</v>
      </c>
      <c r="E385" s="108" t="b">
        <f t="shared" si="25"/>
        <v>0</v>
      </c>
      <c r="G385" s="108" t="b">
        <f t="shared" si="26"/>
        <v>0</v>
      </c>
      <c r="I385" s="108" t="b">
        <f t="shared" si="27"/>
        <v>0</v>
      </c>
      <c r="K385" s="108" t="b">
        <f t="shared" si="28"/>
        <v>0</v>
      </c>
      <c r="M385" s="108" t="b">
        <f t="shared" si="29"/>
        <v>0</v>
      </c>
    </row>
    <row r="386" spans="1:13" x14ac:dyDescent="0.25">
      <c r="A386" t="s">
        <v>92</v>
      </c>
      <c r="B386" s="108">
        <v>0.67</v>
      </c>
      <c r="E386" s="108">
        <f t="shared" si="25"/>
        <v>0.67</v>
      </c>
      <c r="G386" s="108" t="b">
        <f t="shared" si="26"/>
        <v>0</v>
      </c>
      <c r="I386" s="108" t="b">
        <f t="shared" si="27"/>
        <v>0</v>
      </c>
      <c r="K386" s="108" t="b">
        <f t="shared" si="28"/>
        <v>0</v>
      </c>
      <c r="M386" s="108" t="b">
        <f t="shared" si="29"/>
        <v>0</v>
      </c>
    </row>
    <row r="387" spans="1:13" x14ac:dyDescent="0.25">
      <c r="A387" t="s">
        <v>95</v>
      </c>
      <c r="B387" s="108">
        <v>0.77</v>
      </c>
      <c r="E387" s="108" t="b">
        <f t="shared" ref="E387:E450" si="30">IF(A387="Coffee Only", B387)</f>
        <v>0</v>
      </c>
      <c r="G387" s="108" t="b">
        <f t="shared" ref="G387:G450" si="31">IF(A387="Food Only", B387)</f>
        <v>0</v>
      </c>
      <c r="I387" s="108" t="b">
        <f t="shared" ref="I387:I450" si="32">IF(A387="Specialty Drink Only", B387)</f>
        <v>0</v>
      </c>
      <c r="K387" s="108" t="b">
        <f t="shared" ref="K387:K450" si="33">IF(A387="Food + Coffee", B387)</f>
        <v>0</v>
      </c>
      <c r="M387" s="108">
        <f t="shared" ref="M387:M450" si="34">IF(A387="Food + Specialty Drink", B387)</f>
        <v>0.77</v>
      </c>
    </row>
    <row r="388" spans="1:13" x14ac:dyDescent="0.25">
      <c r="A388" t="s">
        <v>91</v>
      </c>
      <c r="B388" s="108">
        <v>0.85</v>
      </c>
      <c r="E388" s="108" t="b">
        <f t="shared" si="30"/>
        <v>0</v>
      </c>
      <c r="G388" s="108" t="b">
        <f t="shared" si="31"/>
        <v>0</v>
      </c>
      <c r="I388" s="108">
        <f t="shared" si="32"/>
        <v>0.85</v>
      </c>
      <c r="K388" s="108" t="b">
        <f t="shared" si="33"/>
        <v>0</v>
      </c>
      <c r="M388" s="108" t="b">
        <f t="shared" si="34"/>
        <v>0</v>
      </c>
    </row>
    <row r="389" spans="1:13" x14ac:dyDescent="0.25">
      <c r="A389" t="s">
        <v>94</v>
      </c>
      <c r="B389" s="108">
        <v>0</v>
      </c>
      <c r="E389" s="108" t="b">
        <f t="shared" si="30"/>
        <v>0</v>
      </c>
      <c r="G389" s="108" t="b">
        <f t="shared" si="31"/>
        <v>0</v>
      </c>
      <c r="I389" s="108" t="b">
        <f t="shared" si="32"/>
        <v>0</v>
      </c>
      <c r="K389" s="108" t="b">
        <f t="shared" si="33"/>
        <v>0</v>
      </c>
      <c r="M389" s="108" t="b">
        <f t="shared" si="34"/>
        <v>0</v>
      </c>
    </row>
    <row r="390" spans="1:13" x14ac:dyDescent="0.25">
      <c r="A390" t="s">
        <v>94</v>
      </c>
      <c r="B390" s="108">
        <v>0</v>
      </c>
      <c r="E390" s="108" t="b">
        <f t="shared" si="30"/>
        <v>0</v>
      </c>
      <c r="G390" s="108" t="b">
        <f t="shared" si="31"/>
        <v>0</v>
      </c>
      <c r="I390" s="108" t="b">
        <f t="shared" si="32"/>
        <v>0</v>
      </c>
      <c r="K390" s="108" t="b">
        <f t="shared" si="33"/>
        <v>0</v>
      </c>
      <c r="M390" s="108" t="b">
        <f t="shared" si="34"/>
        <v>0</v>
      </c>
    </row>
    <row r="391" spans="1:13" x14ac:dyDescent="0.25">
      <c r="A391" t="s">
        <v>91</v>
      </c>
      <c r="B391" s="108">
        <v>0.75</v>
      </c>
      <c r="E391" s="108" t="b">
        <f t="shared" si="30"/>
        <v>0</v>
      </c>
      <c r="G391" s="108" t="b">
        <f t="shared" si="31"/>
        <v>0</v>
      </c>
      <c r="I391" s="108">
        <f t="shared" si="32"/>
        <v>0.75</v>
      </c>
      <c r="K391" s="108" t="b">
        <f t="shared" si="33"/>
        <v>0</v>
      </c>
      <c r="M391" s="108" t="b">
        <f t="shared" si="34"/>
        <v>0</v>
      </c>
    </row>
    <row r="392" spans="1:13" x14ac:dyDescent="0.25">
      <c r="A392" t="s">
        <v>92</v>
      </c>
      <c r="B392" s="108">
        <v>0.67</v>
      </c>
      <c r="E392" s="108">
        <f t="shared" si="30"/>
        <v>0.67</v>
      </c>
      <c r="G392" s="108" t="b">
        <f t="shared" si="31"/>
        <v>0</v>
      </c>
      <c r="I392" s="108" t="b">
        <f t="shared" si="32"/>
        <v>0</v>
      </c>
      <c r="K392" s="108" t="b">
        <f t="shared" si="33"/>
        <v>0</v>
      </c>
      <c r="M392" s="108" t="b">
        <f t="shared" si="34"/>
        <v>0</v>
      </c>
    </row>
    <row r="393" spans="1:13" x14ac:dyDescent="0.25">
      <c r="A393" t="s">
        <v>96</v>
      </c>
      <c r="B393" s="108">
        <v>2.37</v>
      </c>
      <c r="E393" s="108" t="b">
        <f t="shared" si="30"/>
        <v>0</v>
      </c>
      <c r="G393" s="108">
        <f t="shared" si="31"/>
        <v>2.37</v>
      </c>
      <c r="I393" s="108" t="b">
        <f t="shared" si="32"/>
        <v>0</v>
      </c>
      <c r="K393" s="108" t="b">
        <f t="shared" si="33"/>
        <v>0</v>
      </c>
      <c r="M393" s="108" t="b">
        <f t="shared" si="34"/>
        <v>0</v>
      </c>
    </row>
    <row r="394" spans="1:13" x14ac:dyDescent="0.25">
      <c r="A394" t="s">
        <v>92</v>
      </c>
      <c r="B394" s="108">
        <v>0.71</v>
      </c>
      <c r="E394" s="108">
        <f t="shared" si="30"/>
        <v>0.71</v>
      </c>
      <c r="G394" s="108" t="b">
        <f t="shared" si="31"/>
        <v>0</v>
      </c>
      <c r="I394" s="108" t="b">
        <f t="shared" si="32"/>
        <v>0</v>
      </c>
      <c r="K394" s="108" t="b">
        <f t="shared" si="33"/>
        <v>0</v>
      </c>
      <c r="M394" s="108" t="b">
        <f t="shared" si="34"/>
        <v>0</v>
      </c>
    </row>
    <row r="395" spans="1:13" x14ac:dyDescent="0.25">
      <c r="A395" t="s">
        <v>96</v>
      </c>
      <c r="B395" s="108">
        <v>0.79</v>
      </c>
      <c r="E395" s="108" t="b">
        <f t="shared" si="30"/>
        <v>0</v>
      </c>
      <c r="G395" s="108">
        <f t="shared" si="31"/>
        <v>0.79</v>
      </c>
      <c r="I395" s="108" t="b">
        <f t="shared" si="32"/>
        <v>0</v>
      </c>
      <c r="K395" s="108" t="b">
        <f t="shared" si="33"/>
        <v>0</v>
      </c>
      <c r="M395" s="108" t="b">
        <f t="shared" si="34"/>
        <v>0</v>
      </c>
    </row>
    <row r="396" spans="1:13" x14ac:dyDescent="0.25">
      <c r="A396" t="s">
        <v>91</v>
      </c>
      <c r="B396" s="108">
        <v>0.62</v>
      </c>
      <c r="E396" s="108" t="b">
        <f t="shared" si="30"/>
        <v>0</v>
      </c>
      <c r="G396" s="108" t="b">
        <f t="shared" si="31"/>
        <v>0</v>
      </c>
      <c r="I396" s="108">
        <f t="shared" si="32"/>
        <v>0.62</v>
      </c>
      <c r="K396" s="108" t="b">
        <f t="shared" si="33"/>
        <v>0</v>
      </c>
      <c r="M396" s="108" t="b">
        <f t="shared" si="34"/>
        <v>0</v>
      </c>
    </row>
    <row r="397" spans="1:13" x14ac:dyDescent="0.25">
      <c r="A397" t="s">
        <v>95</v>
      </c>
      <c r="B397" s="108">
        <v>1.38</v>
      </c>
      <c r="E397" s="108" t="b">
        <f t="shared" si="30"/>
        <v>0</v>
      </c>
      <c r="G397" s="108" t="b">
        <f t="shared" si="31"/>
        <v>0</v>
      </c>
      <c r="I397" s="108" t="b">
        <f t="shared" si="32"/>
        <v>0</v>
      </c>
      <c r="K397" s="108" t="b">
        <f t="shared" si="33"/>
        <v>0</v>
      </c>
      <c r="M397" s="108">
        <f t="shared" si="34"/>
        <v>1.38</v>
      </c>
    </row>
    <row r="398" spans="1:13" x14ac:dyDescent="0.25">
      <c r="A398" t="s">
        <v>93</v>
      </c>
      <c r="B398" s="108">
        <v>2.2999999999999998</v>
      </c>
      <c r="E398" s="108" t="b">
        <f t="shared" si="30"/>
        <v>0</v>
      </c>
      <c r="G398" s="108" t="b">
        <f t="shared" si="31"/>
        <v>0</v>
      </c>
      <c r="I398" s="108" t="b">
        <f t="shared" si="32"/>
        <v>0</v>
      </c>
      <c r="K398" s="108">
        <f t="shared" si="33"/>
        <v>2.2999999999999998</v>
      </c>
      <c r="M398" s="108" t="b">
        <f t="shared" si="34"/>
        <v>0</v>
      </c>
    </row>
    <row r="399" spans="1:13" x14ac:dyDescent="0.25">
      <c r="A399" t="s">
        <v>94</v>
      </c>
      <c r="B399" s="108">
        <v>0</v>
      </c>
      <c r="E399" s="108" t="b">
        <f t="shared" si="30"/>
        <v>0</v>
      </c>
      <c r="G399" s="108" t="b">
        <f t="shared" si="31"/>
        <v>0</v>
      </c>
      <c r="I399" s="108" t="b">
        <f t="shared" si="32"/>
        <v>0</v>
      </c>
      <c r="K399" s="108" t="b">
        <f t="shared" si="33"/>
        <v>0</v>
      </c>
      <c r="M399" s="108" t="b">
        <f t="shared" si="34"/>
        <v>0</v>
      </c>
    </row>
    <row r="400" spans="1:13" x14ac:dyDescent="0.25">
      <c r="A400" t="s">
        <v>94</v>
      </c>
      <c r="B400" s="108">
        <v>0</v>
      </c>
      <c r="E400" s="108" t="b">
        <f t="shared" si="30"/>
        <v>0</v>
      </c>
      <c r="G400" s="108" t="b">
        <f t="shared" si="31"/>
        <v>0</v>
      </c>
      <c r="I400" s="108" t="b">
        <f t="shared" si="32"/>
        <v>0</v>
      </c>
      <c r="K400" s="108" t="b">
        <f t="shared" si="33"/>
        <v>0</v>
      </c>
      <c r="M400" s="108" t="b">
        <f t="shared" si="34"/>
        <v>0</v>
      </c>
    </row>
    <row r="401" spans="1:13" x14ac:dyDescent="0.25">
      <c r="A401" t="s">
        <v>91</v>
      </c>
      <c r="B401" s="108">
        <v>0.86</v>
      </c>
      <c r="E401" s="108" t="b">
        <f t="shared" si="30"/>
        <v>0</v>
      </c>
      <c r="G401" s="108" t="b">
        <f t="shared" si="31"/>
        <v>0</v>
      </c>
      <c r="I401" s="108">
        <f t="shared" si="32"/>
        <v>0.86</v>
      </c>
      <c r="K401" s="108" t="b">
        <f t="shared" si="33"/>
        <v>0</v>
      </c>
      <c r="M401" s="108" t="b">
        <f t="shared" si="34"/>
        <v>0</v>
      </c>
    </row>
    <row r="402" spans="1:13" x14ac:dyDescent="0.25">
      <c r="A402" t="s">
        <v>93</v>
      </c>
      <c r="B402" s="108">
        <v>1.75</v>
      </c>
      <c r="E402" s="108" t="b">
        <f t="shared" si="30"/>
        <v>0</v>
      </c>
      <c r="G402" s="108" t="b">
        <f t="shared" si="31"/>
        <v>0</v>
      </c>
      <c r="I402" s="108" t="b">
        <f t="shared" si="32"/>
        <v>0</v>
      </c>
      <c r="K402" s="108">
        <f t="shared" si="33"/>
        <v>1.75</v>
      </c>
      <c r="M402" s="108" t="b">
        <f t="shared" si="34"/>
        <v>0</v>
      </c>
    </row>
    <row r="403" spans="1:13" x14ac:dyDescent="0.25">
      <c r="A403" t="s">
        <v>92</v>
      </c>
      <c r="B403" s="108">
        <v>0.67</v>
      </c>
      <c r="E403" s="108">
        <f t="shared" si="30"/>
        <v>0.67</v>
      </c>
      <c r="G403" s="108" t="b">
        <f t="shared" si="31"/>
        <v>0</v>
      </c>
      <c r="I403" s="108" t="b">
        <f t="shared" si="32"/>
        <v>0</v>
      </c>
      <c r="K403" s="108" t="b">
        <f t="shared" si="33"/>
        <v>0</v>
      </c>
      <c r="M403" s="108" t="b">
        <f t="shared" si="34"/>
        <v>0</v>
      </c>
    </row>
    <row r="404" spans="1:13" x14ac:dyDescent="0.25">
      <c r="A404" t="s">
        <v>94</v>
      </c>
      <c r="B404" s="108">
        <v>0</v>
      </c>
      <c r="E404" s="108" t="b">
        <f t="shared" si="30"/>
        <v>0</v>
      </c>
      <c r="G404" s="108" t="b">
        <f t="shared" si="31"/>
        <v>0</v>
      </c>
      <c r="I404" s="108" t="b">
        <f t="shared" si="32"/>
        <v>0</v>
      </c>
      <c r="K404" s="108" t="b">
        <f t="shared" si="33"/>
        <v>0</v>
      </c>
      <c r="M404" s="108" t="b">
        <f t="shared" si="34"/>
        <v>0</v>
      </c>
    </row>
    <row r="405" spans="1:13" x14ac:dyDescent="0.25">
      <c r="A405" t="s">
        <v>94</v>
      </c>
      <c r="B405" s="108">
        <v>0</v>
      </c>
      <c r="E405" s="108" t="b">
        <f t="shared" si="30"/>
        <v>0</v>
      </c>
      <c r="G405" s="108" t="b">
        <f t="shared" si="31"/>
        <v>0</v>
      </c>
      <c r="I405" s="108" t="b">
        <f t="shared" si="32"/>
        <v>0</v>
      </c>
      <c r="K405" s="108" t="b">
        <f t="shared" si="33"/>
        <v>0</v>
      </c>
      <c r="M405" s="108" t="b">
        <f t="shared" si="34"/>
        <v>0</v>
      </c>
    </row>
    <row r="406" spans="1:13" x14ac:dyDescent="0.25">
      <c r="A406" t="s">
        <v>91</v>
      </c>
      <c r="B406" s="108">
        <v>0.56000000000000005</v>
      </c>
      <c r="E406" s="108" t="b">
        <f t="shared" si="30"/>
        <v>0</v>
      </c>
      <c r="G406" s="108" t="b">
        <f t="shared" si="31"/>
        <v>0</v>
      </c>
      <c r="I406" s="108">
        <f t="shared" si="32"/>
        <v>0.56000000000000005</v>
      </c>
      <c r="K406" s="108" t="b">
        <f t="shared" si="33"/>
        <v>0</v>
      </c>
      <c r="M406" s="108" t="b">
        <f t="shared" si="34"/>
        <v>0</v>
      </c>
    </row>
    <row r="407" spans="1:13" x14ac:dyDescent="0.25">
      <c r="A407" t="s">
        <v>94</v>
      </c>
      <c r="B407" s="108">
        <v>0</v>
      </c>
      <c r="E407" s="108" t="b">
        <f t="shared" si="30"/>
        <v>0</v>
      </c>
      <c r="G407" s="108" t="b">
        <f t="shared" si="31"/>
        <v>0</v>
      </c>
      <c r="I407" s="108" t="b">
        <f t="shared" si="32"/>
        <v>0</v>
      </c>
      <c r="K407" s="108" t="b">
        <f t="shared" si="33"/>
        <v>0</v>
      </c>
      <c r="M407" s="108" t="b">
        <f t="shared" si="34"/>
        <v>0</v>
      </c>
    </row>
    <row r="408" spans="1:13" x14ac:dyDescent="0.25">
      <c r="A408" t="s">
        <v>94</v>
      </c>
      <c r="B408" s="108">
        <v>0</v>
      </c>
      <c r="E408" s="108" t="b">
        <f t="shared" si="30"/>
        <v>0</v>
      </c>
      <c r="G408" s="108" t="b">
        <f t="shared" si="31"/>
        <v>0</v>
      </c>
      <c r="I408" s="108" t="b">
        <f t="shared" si="32"/>
        <v>0</v>
      </c>
      <c r="K408" s="108" t="b">
        <f t="shared" si="33"/>
        <v>0</v>
      </c>
      <c r="M408" s="108" t="b">
        <f t="shared" si="34"/>
        <v>0</v>
      </c>
    </row>
    <row r="409" spans="1:13" x14ac:dyDescent="0.25">
      <c r="A409" t="s">
        <v>95</v>
      </c>
      <c r="B409" s="108">
        <v>1.75</v>
      </c>
      <c r="E409" s="108" t="b">
        <f t="shared" si="30"/>
        <v>0</v>
      </c>
      <c r="G409" s="108" t="b">
        <f t="shared" si="31"/>
        <v>0</v>
      </c>
      <c r="I409" s="108" t="b">
        <f t="shared" si="32"/>
        <v>0</v>
      </c>
      <c r="K409" s="108" t="b">
        <f t="shared" si="33"/>
        <v>0</v>
      </c>
      <c r="M409" s="108">
        <f t="shared" si="34"/>
        <v>1.75</v>
      </c>
    </row>
    <row r="410" spans="1:13" x14ac:dyDescent="0.25">
      <c r="A410" t="s">
        <v>94</v>
      </c>
      <c r="B410" s="108">
        <v>0</v>
      </c>
      <c r="E410" s="108" t="b">
        <f t="shared" si="30"/>
        <v>0</v>
      </c>
      <c r="G410" s="108" t="b">
        <f t="shared" si="31"/>
        <v>0</v>
      </c>
      <c r="I410" s="108" t="b">
        <f t="shared" si="32"/>
        <v>0</v>
      </c>
      <c r="K410" s="108" t="b">
        <f t="shared" si="33"/>
        <v>0</v>
      </c>
      <c r="M410" s="108" t="b">
        <f t="shared" si="34"/>
        <v>0</v>
      </c>
    </row>
    <row r="411" spans="1:13" x14ac:dyDescent="0.25">
      <c r="A411" t="s">
        <v>94</v>
      </c>
      <c r="B411" s="108">
        <v>0</v>
      </c>
      <c r="E411" s="108" t="b">
        <f t="shared" si="30"/>
        <v>0</v>
      </c>
      <c r="G411" s="108" t="b">
        <f t="shared" si="31"/>
        <v>0</v>
      </c>
      <c r="I411" s="108" t="b">
        <f t="shared" si="32"/>
        <v>0</v>
      </c>
      <c r="K411" s="108" t="b">
        <f t="shared" si="33"/>
        <v>0</v>
      </c>
      <c r="M411" s="108" t="b">
        <f t="shared" si="34"/>
        <v>0</v>
      </c>
    </row>
    <row r="412" spans="1:13" x14ac:dyDescent="0.25">
      <c r="A412" t="s">
        <v>94</v>
      </c>
      <c r="B412" s="108">
        <v>0</v>
      </c>
      <c r="E412" s="108" t="b">
        <f t="shared" si="30"/>
        <v>0</v>
      </c>
      <c r="G412" s="108" t="b">
        <f t="shared" si="31"/>
        <v>0</v>
      </c>
      <c r="I412" s="108" t="b">
        <f t="shared" si="32"/>
        <v>0</v>
      </c>
      <c r="K412" s="108" t="b">
        <f t="shared" si="33"/>
        <v>0</v>
      </c>
      <c r="M412" s="108" t="b">
        <f t="shared" si="34"/>
        <v>0</v>
      </c>
    </row>
    <row r="413" spans="1:13" x14ac:dyDescent="0.25">
      <c r="A413" t="s">
        <v>95</v>
      </c>
      <c r="B413" s="108">
        <v>2.2000000000000002</v>
      </c>
      <c r="E413" s="108" t="b">
        <f t="shared" si="30"/>
        <v>0</v>
      </c>
      <c r="G413" s="108" t="b">
        <f t="shared" si="31"/>
        <v>0</v>
      </c>
      <c r="I413" s="108" t="b">
        <f t="shared" si="32"/>
        <v>0</v>
      </c>
      <c r="K413" s="108" t="b">
        <f t="shared" si="33"/>
        <v>0</v>
      </c>
      <c r="M413" s="108">
        <f t="shared" si="34"/>
        <v>2.2000000000000002</v>
      </c>
    </row>
    <row r="414" spans="1:13" x14ac:dyDescent="0.25">
      <c r="A414" t="s">
        <v>94</v>
      </c>
      <c r="B414" s="108">
        <v>0</v>
      </c>
      <c r="E414" s="108" t="b">
        <f t="shared" si="30"/>
        <v>0</v>
      </c>
      <c r="G414" s="108" t="b">
        <f t="shared" si="31"/>
        <v>0</v>
      </c>
      <c r="I414" s="108" t="b">
        <f t="shared" si="32"/>
        <v>0</v>
      </c>
      <c r="K414" s="108" t="b">
        <f t="shared" si="33"/>
        <v>0</v>
      </c>
      <c r="M414" s="108" t="b">
        <f t="shared" si="34"/>
        <v>0</v>
      </c>
    </row>
    <row r="415" spans="1:13" x14ac:dyDescent="0.25">
      <c r="A415" t="s">
        <v>94</v>
      </c>
      <c r="B415" s="108">
        <v>0</v>
      </c>
      <c r="E415" s="108" t="b">
        <f t="shared" si="30"/>
        <v>0</v>
      </c>
      <c r="G415" s="108" t="b">
        <f t="shared" si="31"/>
        <v>0</v>
      </c>
      <c r="I415" s="108" t="b">
        <f t="shared" si="32"/>
        <v>0</v>
      </c>
      <c r="K415" s="108" t="b">
        <f t="shared" si="33"/>
        <v>0</v>
      </c>
      <c r="M415" s="108" t="b">
        <f t="shared" si="34"/>
        <v>0</v>
      </c>
    </row>
    <row r="416" spans="1:13" x14ac:dyDescent="0.25">
      <c r="A416" t="s">
        <v>94</v>
      </c>
      <c r="B416" s="108">
        <v>0</v>
      </c>
      <c r="E416" s="108" t="b">
        <f t="shared" si="30"/>
        <v>0</v>
      </c>
      <c r="G416" s="108" t="b">
        <f t="shared" si="31"/>
        <v>0</v>
      </c>
      <c r="I416" s="108" t="b">
        <f t="shared" si="32"/>
        <v>0</v>
      </c>
      <c r="K416" s="108" t="b">
        <f t="shared" si="33"/>
        <v>0</v>
      </c>
      <c r="M416" s="108" t="b">
        <f t="shared" si="34"/>
        <v>0</v>
      </c>
    </row>
    <row r="417" spans="1:13" x14ac:dyDescent="0.25">
      <c r="A417" t="s">
        <v>94</v>
      </c>
      <c r="B417" s="108">
        <v>0</v>
      </c>
      <c r="E417" s="108" t="b">
        <f t="shared" si="30"/>
        <v>0</v>
      </c>
      <c r="G417" s="108" t="b">
        <f t="shared" si="31"/>
        <v>0</v>
      </c>
      <c r="I417" s="108" t="b">
        <f t="shared" si="32"/>
        <v>0</v>
      </c>
      <c r="K417" s="108" t="b">
        <f t="shared" si="33"/>
        <v>0</v>
      </c>
      <c r="M417" s="108" t="b">
        <f t="shared" si="34"/>
        <v>0</v>
      </c>
    </row>
    <row r="418" spans="1:13" x14ac:dyDescent="0.25">
      <c r="A418" t="s">
        <v>94</v>
      </c>
      <c r="B418" s="108">
        <v>0</v>
      </c>
      <c r="E418" s="108" t="b">
        <f t="shared" si="30"/>
        <v>0</v>
      </c>
      <c r="G418" s="108" t="b">
        <f t="shared" si="31"/>
        <v>0</v>
      </c>
      <c r="I418" s="108" t="b">
        <f t="shared" si="32"/>
        <v>0</v>
      </c>
      <c r="K418" s="108" t="b">
        <f t="shared" si="33"/>
        <v>0</v>
      </c>
      <c r="M418" s="108" t="b">
        <f t="shared" si="34"/>
        <v>0</v>
      </c>
    </row>
    <row r="419" spans="1:13" x14ac:dyDescent="0.25">
      <c r="A419" t="s">
        <v>94</v>
      </c>
      <c r="B419" s="108">
        <v>0</v>
      </c>
      <c r="E419" s="108" t="b">
        <f t="shared" si="30"/>
        <v>0</v>
      </c>
      <c r="G419" s="108" t="b">
        <f t="shared" si="31"/>
        <v>0</v>
      </c>
      <c r="I419" s="108" t="b">
        <f t="shared" si="32"/>
        <v>0</v>
      </c>
      <c r="K419" s="108" t="b">
        <f t="shared" si="33"/>
        <v>0</v>
      </c>
      <c r="M419" s="108" t="b">
        <f t="shared" si="34"/>
        <v>0</v>
      </c>
    </row>
    <row r="420" spans="1:13" x14ac:dyDescent="0.25">
      <c r="A420" t="s">
        <v>94</v>
      </c>
      <c r="B420" s="108">
        <v>0</v>
      </c>
      <c r="E420" s="108" t="b">
        <f t="shared" si="30"/>
        <v>0</v>
      </c>
      <c r="G420" s="108" t="b">
        <f t="shared" si="31"/>
        <v>0</v>
      </c>
      <c r="I420" s="108" t="b">
        <f t="shared" si="32"/>
        <v>0</v>
      </c>
      <c r="K420" s="108" t="b">
        <f t="shared" si="33"/>
        <v>0</v>
      </c>
      <c r="M420" s="108" t="b">
        <f t="shared" si="34"/>
        <v>0</v>
      </c>
    </row>
    <row r="421" spans="1:13" x14ac:dyDescent="0.25">
      <c r="A421" t="s">
        <v>94</v>
      </c>
      <c r="B421" s="108">
        <v>0</v>
      </c>
      <c r="E421" s="108" t="b">
        <f t="shared" si="30"/>
        <v>0</v>
      </c>
      <c r="G421" s="108" t="b">
        <f t="shared" si="31"/>
        <v>0</v>
      </c>
      <c r="I421" s="108" t="b">
        <f t="shared" si="32"/>
        <v>0</v>
      </c>
      <c r="K421" s="108" t="b">
        <f t="shared" si="33"/>
        <v>0</v>
      </c>
      <c r="M421" s="108" t="b">
        <f t="shared" si="34"/>
        <v>0</v>
      </c>
    </row>
    <row r="422" spans="1:13" x14ac:dyDescent="0.25">
      <c r="A422" t="s">
        <v>94</v>
      </c>
      <c r="B422" s="108">
        <v>0</v>
      </c>
      <c r="E422" s="108" t="b">
        <f t="shared" si="30"/>
        <v>0</v>
      </c>
      <c r="G422" s="108" t="b">
        <f t="shared" si="31"/>
        <v>0</v>
      </c>
      <c r="I422" s="108" t="b">
        <f t="shared" si="32"/>
        <v>0</v>
      </c>
      <c r="K422" s="108" t="b">
        <f t="shared" si="33"/>
        <v>0</v>
      </c>
      <c r="M422" s="108" t="b">
        <f t="shared" si="34"/>
        <v>0</v>
      </c>
    </row>
    <row r="423" spans="1:13" x14ac:dyDescent="0.25">
      <c r="A423" t="s">
        <v>94</v>
      </c>
      <c r="B423" s="108">
        <v>0</v>
      </c>
      <c r="E423" s="108" t="b">
        <f t="shared" si="30"/>
        <v>0</v>
      </c>
      <c r="G423" s="108" t="b">
        <f t="shared" si="31"/>
        <v>0</v>
      </c>
      <c r="I423" s="108" t="b">
        <f t="shared" si="32"/>
        <v>0</v>
      </c>
      <c r="K423" s="108" t="b">
        <f t="shared" si="33"/>
        <v>0</v>
      </c>
      <c r="M423" s="108" t="b">
        <f t="shared" si="34"/>
        <v>0</v>
      </c>
    </row>
    <row r="424" spans="1:13" x14ac:dyDescent="0.25">
      <c r="A424" t="s">
        <v>94</v>
      </c>
      <c r="B424" s="108">
        <v>0</v>
      </c>
      <c r="E424" s="108" t="b">
        <f t="shared" si="30"/>
        <v>0</v>
      </c>
      <c r="G424" s="108" t="b">
        <f t="shared" si="31"/>
        <v>0</v>
      </c>
      <c r="I424" s="108" t="b">
        <f t="shared" si="32"/>
        <v>0</v>
      </c>
      <c r="K424" s="108" t="b">
        <f t="shared" si="33"/>
        <v>0</v>
      </c>
      <c r="M424" s="108" t="b">
        <f t="shared" si="34"/>
        <v>0</v>
      </c>
    </row>
    <row r="425" spans="1:13" x14ac:dyDescent="0.25">
      <c r="A425" t="s">
        <v>94</v>
      </c>
      <c r="B425" s="108">
        <v>0</v>
      </c>
      <c r="E425" s="108" t="b">
        <f t="shared" si="30"/>
        <v>0</v>
      </c>
      <c r="G425" s="108" t="b">
        <f t="shared" si="31"/>
        <v>0</v>
      </c>
      <c r="I425" s="108" t="b">
        <f t="shared" si="32"/>
        <v>0</v>
      </c>
      <c r="K425" s="108" t="b">
        <f t="shared" si="33"/>
        <v>0</v>
      </c>
      <c r="M425" s="108" t="b">
        <f t="shared" si="34"/>
        <v>0</v>
      </c>
    </row>
    <row r="426" spans="1:13" x14ac:dyDescent="0.25">
      <c r="A426" t="s">
        <v>94</v>
      </c>
      <c r="B426" s="108">
        <v>0</v>
      </c>
      <c r="E426" s="108" t="b">
        <f t="shared" si="30"/>
        <v>0</v>
      </c>
      <c r="G426" s="108" t="b">
        <f t="shared" si="31"/>
        <v>0</v>
      </c>
      <c r="I426" s="108" t="b">
        <f t="shared" si="32"/>
        <v>0</v>
      </c>
      <c r="K426" s="108" t="b">
        <f t="shared" si="33"/>
        <v>0</v>
      </c>
      <c r="M426" s="108" t="b">
        <f t="shared" si="34"/>
        <v>0</v>
      </c>
    </row>
    <row r="427" spans="1:13" x14ac:dyDescent="0.25">
      <c r="A427" t="s">
        <v>94</v>
      </c>
      <c r="B427" s="108">
        <v>0</v>
      </c>
      <c r="E427" s="108" t="b">
        <f t="shared" si="30"/>
        <v>0</v>
      </c>
      <c r="G427" s="108" t="b">
        <f t="shared" si="31"/>
        <v>0</v>
      </c>
      <c r="I427" s="108" t="b">
        <f t="shared" si="32"/>
        <v>0</v>
      </c>
      <c r="K427" s="108" t="b">
        <f t="shared" si="33"/>
        <v>0</v>
      </c>
      <c r="M427" s="108" t="b">
        <f t="shared" si="34"/>
        <v>0</v>
      </c>
    </row>
    <row r="428" spans="1:13" x14ac:dyDescent="0.25">
      <c r="A428" t="s">
        <v>94</v>
      </c>
      <c r="B428" s="108">
        <v>0</v>
      </c>
      <c r="E428" s="108" t="b">
        <f t="shared" si="30"/>
        <v>0</v>
      </c>
      <c r="G428" s="108" t="b">
        <f t="shared" si="31"/>
        <v>0</v>
      </c>
      <c r="I428" s="108" t="b">
        <f t="shared" si="32"/>
        <v>0</v>
      </c>
      <c r="K428" s="108" t="b">
        <f t="shared" si="33"/>
        <v>0</v>
      </c>
      <c r="M428" s="108" t="b">
        <f t="shared" si="34"/>
        <v>0</v>
      </c>
    </row>
    <row r="429" spans="1:13" x14ac:dyDescent="0.25">
      <c r="A429" t="s">
        <v>91</v>
      </c>
      <c r="B429" s="108">
        <v>0.91</v>
      </c>
      <c r="E429" s="108" t="b">
        <f t="shared" si="30"/>
        <v>0</v>
      </c>
      <c r="G429" s="108" t="b">
        <f t="shared" si="31"/>
        <v>0</v>
      </c>
      <c r="I429" s="108">
        <f t="shared" si="32"/>
        <v>0.91</v>
      </c>
      <c r="K429" s="108" t="b">
        <f t="shared" si="33"/>
        <v>0</v>
      </c>
      <c r="M429" s="108" t="b">
        <f t="shared" si="34"/>
        <v>0</v>
      </c>
    </row>
    <row r="430" spans="1:13" x14ac:dyDescent="0.25">
      <c r="A430" t="s">
        <v>92</v>
      </c>
      <c r="B430" s="108">
        <v>0.59</v>
      </c>
      <c r="E430" s="108">
        <f t="shared" si="30"/>
        <v>0.59</v>
      </c>
      <c r="G430" s="108" t="b">
        <f t="shared" si="31"/>
        <v>0</v>
      </c>
      <c r="I430" s="108" t="b">
        <f t="shared" si="32"/>
        <v>0</v>
      </c>
      <c r="K430" s="108" t="b">
        <f t="shared" si="33"/>
        <v>0</v>
      </c>
      <c r="M430" s="108" t="b">
        <f t="shared" si="34"/>
        <v>0</v>
      </c>
    </row>
    <row r="431" spans="1:13" x14ac:dyDescent="0.25">
      <c r="A431" t="s">
        <v>94</v>
      </c>
      <c r="B431" s="108">
        <v>0</v>
      </c>
      <c r="E431" s="108" t="b">
        <f t="shared" si="30"/>
        <v>0</v>
      </c>
      <c r="G431" s="108" t="b">
        <f t="shared" si="31"/>
        <v>0</v>
      </c>
      <c r="I431" s="108" t="b">
        <f t="shared" si="32"/>
        <v>0</v>
      </c>
      <c r="K431" s="108" t="b">
        <f t="shared" si="33"/>
        <v>0</v>
      </c>
      <c r="M431" s="108" t="b">
        <f t="shared" si="34"/>
        <v>0</v>
      </c>
    </row>
    <row r="432" spans="1:13" x14ac:dyDescent="0.25">
      <c r="A432" t="s">
        <v>94</v>
      </c>
      <c r="B432" s="108">
        <v>0</v>
      </c>
      <c r="E432" s="108" t="b">
        <f t="shared" si="30"/>
        <v>0</v>
      </c>
      <c r="G432" s="108" t="b">
        <f t="shared" si="31"/>
        <v>0</v>
      </c>
      <c r="I432" s="108" t="b">
        <f t="shared" si="32"/>
        <v>0</v>
      </c>
      <c r="K432" s="108" t="b">
        <f t="shared" si="33"/>
        <v>0</v>
      </c>
      <c r="M432" s="108" t="b">
        <f t="shared" si="34"/>
        <v>0</v>
      </c>
    </row>
    <row r="433" spans="1:13" x14ac:dyDescent="0.25">
      <c r="A433" t="s">
        <v>91</v>
      </c>
      <c r="B433" s="108">
        <v>0.74</v>
      </c>
      <c r="E433" s="108" t="b">
        <f t="shared" si="30"/>
        <v>0</v>
      </c>
      <c r="G433" s="108" t="b">
        <f t="shared" si="31"/>
        <v>0</v>
      </c>
      <c r="I433" s="108">
        <f t="shared" si="32"/>
        <v>0.74</v>
      </c>
      <c r="K433" s="108" t="b">
        <f t="shared" si="33"/>
        <v>0</v>
      </c>
      <c r="M433" s="108" t="b">
        <f t="shared" si="34"/>
        <v>0</v>
      </c>
    </row>
    <row r="434" spans="1:13" x14ac:dyDescent="0.25">
      <c r="A434" t="s">
        <v>94</v>
      </c>
      <c r="B434" s="108">
        <v>0</v>
      </c>
      <c r="E434" s="108" t="b">
        <f t="shared" si="30"/>
        <v>0</v>
      </c>
      <c r="G434" s="108" t="b">
        <f t="shared" si="31"/>
        <v>0</v>
      </c>
      <c r="I434" s="108" t="b">
        <f t="shared" si="32"/>
        <v>0</v>
      </c>
      <c r="K434" s="108" t="b">
        <f t="shared" si="33"/>
        <v>0</v>
      </c>
      <c r="M434" s="108" t="b">
        <f t="shared" si="34"/>
        <v>0</v>
      </c>
    </row>
    <row r="435" spans="1:13" x14ac:dyDescent="0.25">
      <c r="A435" t="s">
        <v>94</v>
      </c>
      <c r="B435" s="108">
        <v>0</v>
      </c>
      <c r="E435" s="108" t="b">
        <f t="shared" si="30"/>
        <v>0</v>
      </c>
      <c r="G435" s="108" t="b">
        <f t="shared" si="31"/>
        <v>0</v>
      </c>
      <c r="I435" s="108" t="b">
        <f t="shared" si="32"/>
        <v>0</v>
      </c>
      <c r="K435" s="108" t="b">
        <f t="shared" si="33"/>
        <v>0</v>
      </c>
      <c r="M435" s="108" t="b">
        <f t="shared" si="34"/>
        <v>0</v>
      </c>
    </row>
    <row r="436" spans="1:13" x14ac:dyDescent="0.25">
      <c r="A436" t="s">
        <v>95</v>
      </c>
      <c r="B436" s="108">
        <v>1.85</v>
      </c>
      <c r="E436" s="108" t="b">
        <f t="shared" si="30"/>
        <v>0</v>
      </c>
      <c r="G436" s="108" t="b">
        <f t="shared" si="31"/>
        <v>0</v>
      </c>
      <c r="I436" s="108" t="b">
        <f t="shared" si="32"/>
        <v>0</v>
      </c>
      <c r="K436" s="108" t="b">
        <f t="shared" si="33"/>
        <v>0</v>
      </c>
      <c r="M436" s="108">
        <f t="shared" si="34"/>
        <v>1.85</v>
      </c>
    </row>
    <row r="437" spans="1:13" x14ac:dyDescent="0.25">
      <c r="A437" t="s">
        <v>94</v>
      </c>
      <c r="B437" s="108">
        <v>0</v>
      </c>
      <c r="E437" s="108" t="b">
        <f t="shared" si="30"/>
        <v>0</v>
      </c>
      <c r="G437" s="108" t="b">
        <f t="shared" si="31"/>
        <v>0</v>
      </c>
      <c r="I437" s="108" t="b">
        <f t="shared" si="32"/>
        <v>0</v>
      </c>
      <c r="K437" s="108" t="b">
        <f t="shared" si="33"/>
        <v>0</v>
      </c>
      <c r="M437" s="108" t="b">
        <f t="shared" si="34"/>
        <v>0</v>
      </c>
    </row>
    <row r="438" spans="1:13" x14ac:dyDescent="0.25">
      <c r="A438" t="s">
        <v>94</v>
      </c>
      <c r="B438" s="108">
        <v>0</v>
      </c>
      <c r="E438" s="108" t="b">
        <f t="shared" si="30"/>
        <v>0</v>
      </c>
      <c r="G438" s="108" t="b">
        <f t="shared" si="31"/>
        <v>0</v>
      </c>
      <c r="I438" s="108" t="b">
        <f t="shared" si="32"/>
        <v>0</v>
      </c>
      <c r="K438" s="108" t="b">
        <f t="shared" si="33"/>
        <v>0</v>
      </c>
      <c r="M438" s="108" t="b">
        <f t="shared" si="34"/>
        <v>0</v>
      </c>
    </row>
    <row r="439" spans="1:13" x14ac:dyDescent="0.25">
      <c r="A439" t="s">
        <v>94</v>
      </c>
      <c r="B439" s="108">
        <v>0</v>
      </c>
      <c r="E439" s="108" t="b">
        <f t="shared" si="30"/>
        <v>0</v>
      </c>
      <c r="G439" s="108" t="b">
        <f t="shared" si="31"/>
        <v>0</v>
      </c>
      <c r="I439" s="108" t="b">
        <f t="shared" si="32"/>
        <v>0</v>
      </c>
      <c r="K439" s="108" t="b">
        <f t="shared" si="33"/>
        <v>0</v>
      </c>
      <c r="M439" s="108" t="b">
        <f t="shared" si="34"/>
        <v>0</v>
      </c>
    </row>
    <row r="440" spans="1:13" x14ac:dyDescent="0.25">
      <c r="A440" t="s">
        <v>96</v>
      </c>
      <c r="B440" s="108">
        <v>2.08</v>
      </c>
      <c r="E440" s="108" t="b">
        <f t="shared" si="30"/>
        <v>0</v>
      </c>
      <c r="G440" s="108">
        <f t="shared" si="31"/>
        <v>2.08</v>
      </c>
      <c r="I440" s="108" t="b">
        <f t="shared" si="32"/>
        <v>0</v>
      </c>
      <c r="K440" s="108" t="b">
        <f t="shared" si="33"/>
        <v>0</v>
      </c>
      <c r="M440" s="108" t="b">
        <f t="shared" si="34"/>
        <v>0</v>
      </c>
    </row>
    <row r="441" spans="1:13" x14ac:dyDescent="0.25">
      <c r="A441" t="s">
        <v>95</v>
      </c>
      <c r="B441" s="108">
        <v>1.1200000000000001</v>
      </c>
      <c r="E441" s="108" t="b">
        <f t="shared" si="30"/>
        <v>0</v>
      </c>
      <c r="G441" s="108" t="b">
        <f t="shared" si="31"/>
        <v>0</v>
      </c>
      <c r="I441" s="108" t="b">
        <f t="shared" si="32"/>
        <v>0</v>
      </c>
      <c r="K441" s="108" t="b">
        <f t="shared" si="33"/>
        <v>0</v>
      </c>
      <c r="M441" s="108">
        <f t="shared" si="34"/>
        <v>1.1200000000000001</v>
      </c>
    </row>
    <row r="442" spans="1:13" x14ac:dyDescent="0.25">
      <c r="A442" t="s">
        <v>94</v>
      </c>
      <c r="B442" s="108">
        <v>0</v>
      </c>
      <c r="E442" s="108" t="b">
        <f t="shared" si="30"/>
        <v>0</v>
      </c>
      <c r="G442" s="108" t="b">
        <f t="shared" si="31"/>
        <v>0</v>
      </c>
      <c r="I442" s="108" t="b">
        <f t="shared" si="32"/>
        <v>0</v>
      </c>
      <c r="K442" s="108" t="b">
        <f t="shared" si="33"/>
        <v>0</v>
      </c>
      <c r="M442" s="108" t="b">
        <f t="shared" si="34"/>
        <v>0</v>
      </c>
    </row>
    <row r="443" spans="1:13" x14ac:dyDescent="0.25">
      <c r="A443" t="s">
        <v>94</v>
      </c>
      <c r="B443" s="108">
        <v>0</v>
      </c>
      <c r="E443" s="108" t="b">
        <f t="shared" si="30"/>
        <v>0</v>
      </c>
      <c r="G443" s="108" t="b">
        <f t="shared" si="31"/>
        <v>0</v>
      </c>
      <c r="I443" s="108" t="b">
        <f t="shared" si="32"/>
        <v>0</v>
      </c>
      <c r="K443" s="108" t="b">
        <f t="shared" si="33"/>
        <v>0</v>
      </c>
      <c r="M443" s="108" t="b">
        <f t="shared" si="34"/>
        <v>0</v>
      </c>
    </row>
    <row r="444" spans="1:13" x14ac:dyDescent="0.25">
      <c r="A444" t="s">
        <v>91</v>
      </c>
      <c r="B444" s="108">
        <v>0.63</v>
      </c>
      <c r="E444" s="108" t="b">
        <f t="shared" si="30"/>
        <v>0</v>
      </c>
      <c r="G444" s="108" t="b">
        <f t="shared" si="31"/>
        <v>0</v>
      </c>
      <c r="I444" s="108">
        <f t="shared" si="32"/>
        <v>0.63</v>
      </c>
      <c r="K444" s="108" t="b">
        <f t="shared" si="33"/>
        <v>0</v>
      </c>
      <c r="M444" s="108" t="b">
        <f t="shared" si="34"/>
        <v>0</v>
      </c>
    </row>
    <row r="445" spans="1:13" x14ac:dyDescent="0.25">
      <c r="A445" t="s">
        <v>94</v>
      </c>
      <c r="B445" s="108">
        <v>0</v>
      </c>
      <c r="E445" s="108" t="b">
        <f t="shared" si="30"/>
        <v>0</v>
      </c>
      <c r="G445" s="108" t="b">
        <f t="shared" si="31"/>
        <v>0</v>
      </c>
      <c r="I445" s="108" t="b">
        <f t="shared" si="32"/>
        <v>0</v>
      </c>
      <c r="K445" s="108" t="b">
        <f t="shared" si="33"/>
        <v>0</v>
      </c>
      <c r="M445" s="108" t="b">
        <f t="shared" si="34"/>
        <v>0</v>
      </c>
    </row>
    <row r="446" spans="1:13" x14ac:dyDescent="0.25">
      <c r="A446" t="s">
        <v>94</v>
      </c>
      <c r="B446" s="108">
        <v>0</v>
      </c>
      <c r="E446" s="108" t="b">
        <f t="shared" si="30"/>
        <v>0</v>
      </c>
      <c r="G446" s="108" t="b">
        <f t="shared" si="31"/>
        <v>0</v>
      </c>
      <c r="I446" s="108" t="b">
        <f t="shared" si="32"/>
        <v>0</v>
      </c>
      <c r="K446" s="108" t="b">
        <f t="shared" si="33"/>
        <v>0</v>
      </c>
      <c r="M446" s="108" t="b">
        <f t="shared" si="34"/>
        <v>0</v>
      </c>
    </row>
    <row r="447" spans="1:13" x14ac:dyDescent="0.25">
      <c r="A447" t="s">
        <v>94</v>
      </c>
      <c r="B447" s="108">
        <v>0</v>
      </c>
      <c r="E447" s="108" t="b">
        <f t="shared" si="30"/>
        <v>0</v>
      </c>
      <c r="G447" s="108" t="b">
        <f t="shared" si="31"/>
        <v>0</v>
      </c>
      <c r="I447" s="108" t="b">
        <f t="shared" si="32"/>
        <v>0</v>
      </c>
      <c r="K447" s="108" t="b">
        <f t="shared" si="33"/>
        <v>0</v>
      </c>
      <c r="M447" s="108" t="b">
        <f t="shared" si="34"/>
        <v>0</v>
      </c>
    </row>
    <row r="448" spans="1:13" x14ac:dyDescent="0.25">
      <c r="A448" t="s">
        <v>94</v>
      </c>
      <c r="B448" s="108">
        <v>0</v>
      </c>
      <c r="E448" s="108" t="b">
        <f t="shared" si="30"/>
        <v>0</v>
      </c>
      <c r="G448" s="108" t="b">
        <f t="shared" si="31"/>
        <v>0</v>
      </c>
      <c r="I448" s="108" t="b">
        <f t="shared" si="32"/>
        <v>0</v>
      </c>
      <c r="K448" s="108" t="b">
        <f t="shared" si="33"/>
        <v>0</v>
      </c>
      <c r="M448" s="108" t="b">
        <f t="shared" si="34"/>
        <v>0</v>
      </c>
    </row>
    <row r="449" spans="1:13" x14ac:dyDescent="0.25">
      <c r="A449" t="s">
        <v>94</v>
      </c>
      <c r="B449" s="108">
        <v>0</v>
      </c>
      <c r="E449" s="108" t="b">
        <f t="shared" si="30"/>
        <v>0</v>
      </c>
      <c r="G449" s="108" t="b">
        <f t="shared" si="31"/>
        <v>0</v>
      </c>
      <c r="I449" s="108" t="b">
        <f t="shared" si="32"/>
        <v>0</v>
      </c>
      <c r="K449" s="108" t="b">
        <f t="shared" si="33"/>
        <v>0</v>
      </c>
      <c r="M449" s="108" t="b">
        <f t="shared" si="34"/>
        <v>0</v>
      </c>
    </row>
    <row r="450" spans="1:13" x14ac:dyDescent="0.25">
      <c r="A450" t="s">
        <v>94</v>
      </c>
      <c r="B450" s="108">
        <v>0</v>
      </c>
      <c r="E450" s="108" t="b">
        <f t="shared" si="30"/>
        <v>0</v>
      </c>
      <c r="G450" s="108" t="b">
        <f t="shared" si="31"/>
        <v>0</v>
      </c>
      <c r="I450" s="108" t="b">
        <f t="shared" si="32"/>
        <v>0</v>
      </c>
      <c r="K450" s="108" t="b">
        <f t="shared" si="33"/>
        <v>0</v>
      </c>
      <c r="M450" s="108" t="b">
        <f t="shared" si="34"/>
        <v>0</v>
      </c>
    </row>
    <row r="451" spans="1:13" x14ac:dyDescent="0.25">
      <c r="A451" t="s">
        <v>94</v>
      </c>
      <c r="B451" s="108">
        <v>0</v>
      </c>
      <c r="E451" s="108" t="b">
        <f t="shared" ref="E451:E514" si="35">IF(A451="Coffee Only", B451)</f>
        <v>0</v>
      </c>
      <c r="G451" s="108" t="b">
        <f t="shared" ref="G451:G514" si="36">IF(A451="Food Only", B451)</f>
        <v>0</v>
      </c>
      <c r="I451" s="108" t="b">
        <f t="shared" ref="I451:I514" si="37">IF(A451="Specialty Drink Only", B451)</f>
        <v>0</v>
      </c>
      <c r="K451" s="108" t="b">
        <f t="shared" ref="K451:K514" si="38">IF(A451="Food + Coffee", B451)</f>
        <v>0</v>
      </c>
      <c r="M451" s="108" t="b">
        <f t="shared" ref="M451:M514" si="39">IF(A451="Food + Specialty Drink", B451)</f>
        <v>0</v>
      </c>
    </row>
    <row r="452" spans="1:13" x14ac:dyDescent="0.25">
      <c r="A452" t="s">
        <v>94</v>
      </c>
      <c r="B452" s="108">
        <v>0</v>
      </c>
      <c r="E452" s="108" t="b">
        <f t="shared" si="35"/>
        <v>0</v>
      </c>
      <c r="G452" s="108" t="b">
        <f t="shared" si="36"/>
        <v>0</v>
      </c>
      <c r="I452" s="108" t="b">
        <f t="shared" si="37"/>
        <v>0</v>
      </c>
      <c r="K452" s="108" t="b">
        <f t="shared" si="38"/>
        <v>0</v>
      </c>
      <c r="M452" s="108" t="b">
        <f t="shared" si="39"/>
        <v>0</v>
      </c>
    </row>
    <row r="453" spans="1:13" x14ac:dyDescent="0.25">
      <c r="A453" t="s">
        <v>94</v>
      </c>
      <c r="B453" s="108">
        <v>0</v>
      </c>
      <c r="E453" s="108" t="b">
        <f t="shared" si="35"/>
        <v>0</v>
      </c>
      <c r="G453" s="108" t="b">
        <f t="shared" si="36"/>
        <v>0</v>
      </c>
      <c r="I453" s="108" t="b">
        <f t="shared" si="37"/>
        <v>0</v>
      </c>
      <c r="K453" s="108" t="b">
        <f t="shared" si="38"/>
        <v>0</v>
      </c>
      <c r="M453" s="108" t="b">
        <f t="shared" si="39"/>
        <v>0</v>
      </c>
    </row>
    <row r="454" spans="1:13" x14ac:dyDescent="0.25">
      <c r="A454" t="s">
        <v>94</v>
      </c>
      <c r="B454" s="108">
        <v>0</v>
      </c>
      <c r="E454" s="108" t="b">
        <f t="shared" si="35"/>
        <v>0</v>
      </c>
      <c r="G454" s="108" t="b">
        <f t="shared" si="36"/>
        <v>0</v>
      </c>
      <c r="I454" s="108" t="b">
        <f t="shared" si="37"/>
        <v>0</v>
      </c>
      <c r="K454" s="108" t="b">
        <f t="shared" si="38"/>
        <v>0</v>
      </c>
      <c r="M454" s="108" t="b">
        <f t="shared" si="39"/>
        <v>0</v>
      </c>
    </row>
    <row r="455" spans="1:13" x14ac:dyDescent="0.25">
      <c r="A455" t="s">
        <v>94</v>
      </c>
      <c r="B455" s="108">
        <v>0</v>
      </c>
      <c r="E455" s="108" t="b">
        <f t="shared" si="35"/>
        <v>0</v>
      </c>
      <c r="G455" s="108" t="b">
        <f t="shared" si="36"/>
        <v>0</v>
      </c>
      <c r="I455" s="108" t="b">
        <f t="shared" si="37"/>
        <v>0</v>
      </c>
      <c r="K455" s="108" t="b">
        <f t="shared" si="38"/>
        <v>0</v>
      </c>
      <c r="M455" s="108" t="b">
        <f t="shared" si="39"/>
        <v>0</v>
      </c>
    </row>
    <row r="456" spans="1:13" x14ac:dyDescent="0.25">
      <c r="A456" t="s">
        <v>94</v>
      </c>
      <c r="B456" s="108">
        <v>0</v>
      </c>
      <c r="E456" s="108" t="b">
        <f t="shared" si="35"/>
        <v>0</v>
      </c>
      <c r="G456" s="108" t="b">
        <f t="shared" si="36"/>
        <v>0</v>
      </c>
      <c r="I456" s="108" t="b">
        <f t="shared" si="37"/>
        <v>0</v>
      </c>
      <c r="K456" s="108" t="b">
        <f t="shared" si="38"/>
        <v>0</v>
      </c>
      <c r="M456" s="108" t="b">
        <f t="shared" si="39"/>
        <v>0</v>
      </c>
    </row>
    <row r="457" spans="1:13" x14ac:dyDescent="0.25">
      <c r="A457" t="s">
        <v>94</v>
      </c>
      <c r="B457" s="108">
        <v>0</v>
      </c>
      <c r="E457" s="108" t="b">
        <f t="shared" si="35"/>
        <v>0</v>
      </c>
      <c r="G457" s="108" t="b">
        <f t="shared" si="36"/>
        <v>0</v>
      </c>
      <c r="I457" s="108" t="b">
        <f t="shared" si="37"/>
        <v>0</v>
      </c>
      <c r="K457" s="108" t="b">
        <f t="shared" si="38"/>
        <v>0</v>
      </c>
      <c r="M457" s="108" t="b">
        <f t="shared" si="39"/>
        <v>0</v>
      </c>
    </row>
    <row r="458" spans="1:13" x14ac:dyDescent="0.25">
      <c r="A458" t="s">
        <v>94</v>
      </c>
      <c r="B458" s="108">
        <v>0</v>
      </c>
      <c r="E458" s="108" t="b">
        <f t="shared" si="35"/>
        <v>0</v>
      </c>
      <c r="G458" s="108" t="b">
        <f t="shared" si="36"/>
        <v>0</v>
      </c>
      <c r="I458" s="108" t="b">
        <f t="shared" si="37"/>
        <v>0</v>
      </c>
      <c r="K458" s="108" t="b">
        <f t="shared" si="38"/>
        <v>0</v>
      </c>
      <c r="M458" s="108" t="b">
        <f t="shared" si="39"/>
        <v>0</v>
      </c>
    </row>
    <row r="459" spans="1:13" x14ac:dyDescent="0.25">
      <c r="A459" t="s">
        <v>94</v>
      </c>
      <c r="B459" s="108">
        <v>0</v>
      </c>
      <c r="E459" s="108" t="b">
        <f t="shared" si="35"/>
        <v>0</v>
      </c>
      <c r="G459" s="108" t="b">
        <f t="shared" si="36"/>
        <v>0</v>
      </c>
      <c r="I459" s="108" t="b">
        <f t="shared" si="37"/>
        <v>0</v>
      </c>
      <c r="K459" s="108" t="b">
        <f t="shared" si="38"/>
        <v>0</v>
      </c>
      <c r="M459" s="108" t="b">
        <f t="shared" si="39"/>
        <v>0</v>
      </c>
    </row>
    <row r="460" spans="1:13" x14ac:dyDescent="0.25">
      <c r="A460" t="s">
        <v>94</v>
      </c>
      <c r="B460" s="108">
        <v>0</v>
      </c>
      <c r="E460" s="108" t="b">
        <f t="shared" si="35"/>
        <v>0</v>
      </c>
      <c r="G460" s="108" t="b">
        <f t="shared" si="36"/>
        <v>0</v>
      </c>
      <c r="I460" s="108" t="b">
        <f t="shared" si="37"/>
        <v>0</v>
      </c>
      <c r="K460" s="108" t="b">
        <f t="shared" si="38"/>
        <v>0</v>
      </c>
      <c r="M460" s="108" t="b">
        <f t="shared" si="39"/>
        <v>0</v>
      </c>
    </row>
    <row r="461" spans="1:13" x14ac:dyDescent="0.25">
      <c r="A461" t="s">
        <v>94</v>
      </c>
      <c r="B461" s="108">
        <v>0</v>
      </c>
      <c r="E461" s="108" t="b">
        <f t="shared" si="35"/>
        <v>0</v>
      </c>
      <c r="G461" s="108" t="b">
        <f t="shared" si="36"/>
        <v>0</v>
      </c>
      <c r="I461" s="108" t="b">
        <f t="shared" si="37"/>
        <v>0</v>
      </c>
      <c r="K461" s="108" t="b">
        <f t="shared" si="38"/>
        <v>0</v>
      </c>
      <c r="M461" s="108" t="b">
        <f t="shared" si="39"/>
        <v>0</v>
      </c>
    </row>
    <row r="462" spans="1:13" x14ac:dyDescent="0.25">
      <c r="A462" t="s">
        <v>94</v>
      </c>
      <c r="B462" s="108">
        <v>0</v>
      </c>
      <c r="E462" s="108" t="b">
        <f t="shared" si="35"/>
        <v>0</v>
      </c>
      <c r="G462" s="108" t="b">
        <f t="shared" si="36"/>
        <v>0</v>
      </c>
      <c r="I462" s="108" t="b">
        <f t="shared" si="37"/>
        <v>0</v>
      </c>
      <c r="K462" s="108" t="b">
        <f t="shared" si="38"/>
        <v>0</v>
      </c>
      <c r="M462" s="108" t="b">
        <f t="shared" si="39"/>
        <v>0</v>
      </c>
    </row>
    <row r="463" spans="1:13" x14ac:dyDescent="0.25">
      <c r="A463" t="s">
        <v>94</v>
      </c>
      <c r="B463" s="108">
        <v>0</v>
      </c>
      <c r="E463" s="108" t="b">
        <f t="shared" si="35"/>
        <v>0</v>
      </c>
      <c r="G463" s="108" t="b">
        <f t="shared" si="36"/>
        <v>0</v>
      </c>
      <c r="I463" s="108" t="b">
        <f t="shared" si="37"/>
        <v>0</v>
      </c>
      <c r="K463" s="108" t="b">
        <f t="shared" si="38"/>
        <v>0</v>
      </c>
      <c r="M463" s="108" t="b">
        <f t="shared" si="39"/>
        <v>0</v>
      </c>
    </row>
    <row r="464" spans="1:13" x14ac:dyDescent="0.25">
      <c r="A464" t="s">
        <v>94</v>
      </c>
      <c r="B464" s="108">
        <v>0</v>
      </c>
      <c r="E464" s="108" t="b">
        <f t="shared" si="35"/>
        <v>0</v>
      </c>
      <c r="G464" s="108" t="b">
        <f t="shared" si="36"/>
        <v>0</v>
      </c>
      <c r="I464" s="108" t="b">
        <f t="shared" si="37"/>
        <v>0</v>
      </c>
      <c r="K464" s="108" t="b">
        <f t="shared" si="38"/>
        <v>0</v>
      </c>
      <c r="M464" s="108" t="b">
        <f t="shared" si="39"/>
        <v>0</v>
      </c>
    </row>
    <row r="465" spans="1:13" x14ac:dyDescent="0.25">
      <c r="A465" t="s">
        <v>94</v>
      </c>
      <c r="B465" s="108">
        <v>0</v>
      </c>
      <c r="E465" s="108" t="b">
        <f t="shared" si="35"/>
        <v>0</v>
      </c>
      <c r="G465" s="108" t="b">
        <f t="shared" si="36"/>
        <v>0</v>
      </c>
      <c r="I465" s="108" t="b">
        <f t="shared" si="37"/>
        <v>0</v>
      </c>
      <c r="K465" s="108" t="b">
        <f t="shared" si="38"/>
        <v>0</v>
      </c>
      <c r="M465" s="108" t="b">
        <f t="shared" si="39"/>
        <v>0</v>
      </c>
    </row>
    <row r="466" spans="1:13" x14ac:dyDescent="0.25">
      <c r="A466" t="s">
        <v>94</v>
      </c>
      <c r="B466" s="108">
        <v>0</v>
      </c>
      <c r="E466" s="108" t="b">
        <f t="shared" si="35"/>
        <v>0</v>
      </c>
      <c r="G466" s="108" t="b">
        <f t="shared" si="36"/>
        <v>0</v>
      </c>
      <c r="I466" s="108" t="b">
        <f t="shared" si="37"/>
        <v>0</v>
      </c>
      <c r="K466" s="108" t="b">
        <f t="shared" si="38"/>
        <v>0</v>
      </c>
      <c r="M466" s="108" t="b">
        <f t="shared" si="39"/>
        <v>0</v>
      </c>
    </row>
    <row r="467" spans="1:13" x14ac:dyDescent="0.25">
      <c r="A467" t="s">
        <v>94</v>
      </c>
      <c r="B467" s="108">
        <v>0</v>
      </c>
      <c r="E467" s="108" t="b">
        <f t="shared" si="35"/>
        <v>0</v>
      </c>
      <c r="G467" s="108" t="b">
        <f t="shared" si="36"/>
        <v>0</v>
      </c>
      <c r="I467" s="108" t="b">
        <f t="shared" si="37"/>
        <v>0</v>
      </c>
      <c r="K467" s="108" t="b">
        <f t="shared" si="38"/>
        <v>0</v>
      </c>
      <c r="M467" s="108" t="b">
        <f t="shared" si="39"/>
        <v>0</v>
      </c>
    </row>
    <row r="468" spans="1:13" x14ac:dyDescent="0.25">
      <c r="A468" t="s">
        <v>94</v>
      </c>
      <c r="B468" s="108">
        <v>0</v>
      </c>
      <c r="E468" s="108" t="b">
        <f t="shared" si="35"/>
        <v>0</v>
      </c>
      <c r="G468" s="108" t="b">
        <f t="shared" si="36"/>
        <v>0</v>
      </c>
      <c r="I468" s="108" t="b">
        <f t="shared" si="37"/>
        <v>0</v>
      </c>
      <c r="K468" s="108" t="b">
        <f t="shared" si="38"/>
        <v>0</v>
      </c>
      <c r="M468" s="108" t="b">
        <f t="shared" si="39"/>
        <v>0</v>
      </c>
    </row>
    <row r="469" spans="1:13" x14ac:dyDescent="0.25">
      <c r="A469" t="s">
        <v>94</v>
      </c>
      <c r="B469" s="108">
        <v>0</v>
      </c>
      <c r="E469" s="108" t="b">
        <f t="shared" si="35"/>
        <v>0</v>
      </c>
      <c r="G469" s="108" t="b">
        <f t="shared" si="36"/>
        <v>0</v>
      </c>
      <c r="I469" s="108" t="b">
        <f t="shared" si="37"/>
        <v>0</v>
      </c>
      <c r="K469" s="108" t="b">
        <f t="shared" si="38"/>
        <v>0</v>
      </c>
      <c r="M469" s="108" t="b">
        <f t="shared" si="39"/>
        <v>0</v>
      </c>
    </row>
    <row r="470" spans="1:13" x14ac:dyDescent="0.25">
      <c r="A470" t="s">
        <v>94</v>
      </c>
      <c r="B470" s="108">
        <v>0</v>
      </c>
      <c r="E470" s="108" t="b">
        <f t="shared" si="35"/>
        <v>0</v>
      </c>
      <c r="G470" s="108" t="b">
        <f t="shared" si="36"/>
        <v>0</v>
      </c>
      <c r="I470" s="108" t="b">
        <f t="shared" si="37"/>
        <v>0</v>
      </c>
      <c r="K470" s="108" t="b">
        <f t="shared" si="38"/>
        <v>0</v>
      </c>
      <c r="M470" s="108" t="b">
        <f t="shared" si="39"/>
        <v>0</v>
      </c>
    </row>
    <row r="471" spans="1:13" x14ac:dyDescent="0.25">
      <c r="A471" t="s">
        <v>95</v>
      </c>
      <c r="B471" s="108">
        <v>1.73</v>
      </c>
      <c r="E471" s="108" t="b">
        <f t="shared" si="35"/>
        <v>0</v>
      </c>
      <c r="G471" s="108" t="b">
        <f t="shared" si="36"/>
        <v>0</v>
      </c>
      <c r="I471" s="108" t="b">
        <f t="shared" si="37"/>
        <v>0</v>
      </c>
      <c r="K471" s="108" t="b">
        <f t="shared" si="38"/>
        <v>0</v>
      </c>
      <c r="M471" s="108">
        <f t="shared" si="39"/>
        <v>1.73</v>
      </c>
    </row>
    <row r="472" spans="1:13" x14ac:dyDescent="0.25">
      <c r="A472" t="s">
        <v>94</v>
      </c>
      <c r="B472" s="108">
        <v>0</v>
      </c>
      <c r="E472" s="108" t="b">
        <f t="shared" si="35"/>
        <v>0</v>
      </c>
      <c r="G472" s="108" t="b">
        <f t="shared" si="36"/>
        <v>0</v>
      </c>
      <c r="I472" s="108" t="b">
        <f t="shared" si="37"/>
        <v>0</v>
      </c>
      <c r="K472" s="108" t="b">
        <f t="shared" si="38"/>
        <v>0</v>
      </c>
      <c r="M472" s="108" t="b">
        <f t="shared" si="39"/>
        <v>0</v>
      </c>
    </row>
    <row r="473" spans="1:13" x14ac:dyDescent="0.25">
      <c r="A473" t="s">
        <v>94</v>
      </c>
      <c r="B473" s="108">
        <v>0</v>
      </c>
      <c r="E473" s="108" t="b">
        <f t="shared" si="35"/>
        <v>0</v>
      </c>
      <c r="G473" s="108" t="b">
        <f t="shared" si="36"/>
        <v>0</v>
      </c>
      <c r="I473" s="108" t="b">
        <f t="shared" si="37"/>
        <v>0</v>
      </c>
      <c r="K473" s="108" t="b">
        <f t="shared" si="38"/>
        <v>0</v>
      </c>
      <c r="M473" s="108" t="b">
        <f t="shared" si="39"/>
        <v>0</v>
      </c>
    </row>
    <row r="474" spans="1:13" x14ac:dyDescent="0.25">
      <c r="A474" t="s">
        <v>91</v>
      </c>
      <c r="B474" s="108">
        <v>0.52</v>
      </c>
      <c r="E474" s="108" t="b">
        <f t="shared" si="35"/>
        <v>0</v>
      </c>
      <c r="G474" s="108" t="b">
        <f t="shared" si="36"/>
        <v>0</v>
      </c>
      <c r="I474" s="108">
        <f t="shared" si="37"/>
        <v>0.52</v>
      </c>
      <c r="K474" s="108" t="b">
        <f t="shared" si="38"/>
        <v>0</v>
      </c>
      <c r="M474" s="108" t="b">
        <f t="shared" si="39"/>
        <v>0</v>
      </c>
    </row>
    <row r="475" spans="1:13" x14ac:dyDescent="0.25">
      <c r="A475" t="s">
        <v>94</v>
      </c>
      <c r="B475" s="108">
        <v>0</v>
      </c>
      <c r="E475" s="108" t="b">
        <f t="shared" si="35"/>
        <v>0</v>
      </c>
      <c r="G475" s="108" t="b">
        <f t="shared" si="36"/>
        <v>0</v>
      </c>
      <c r="I475" s="108" t="b">
        <f t="shared" si="37"/>
        <v>0</v>
      </c>
      <c r="K475" s="108" t="b">
        <f t="shared" si="38"/>
        <v>0</v>
      </c>
      <c r="M475" s="108" t="b">
        <f t="shared" si="39"/>
        <v>0</v>
      </c>
    </row>
    <row r="476" spans="1:13" x14ac:dyDescent="0.25">
      <c r="A476" t="s">
        <v>94</v>
      </c>
      <c r="B476" s="108">
        <v>0</v>
      </c>
      <c r="E476" s="108" t="b">
        <f t="shared" si="35"/>
        <v>0</v>
      </c>
      <c r="G476" s="108" t="b">
        <f t="shared" si="36"/>
        <v>0</v>
      </c>
      <c r="I476" s="108" t="b">
        <f t="shared" si="37"/>
        <v>0</v>
      </c>
      <c r="K476" s="108" t="b">
        <f t="shared" si="38"/>
        <v>0</v>
      </c>
      <c r="M476" s="108" t="b">
        <f t="shared" si="39"/>
        <v>0</v>
      </c>
    </row>
    <row r="477" spans="1:13" x14ac:dyDescent="0.25">
      <c r="A477" t="s">
        <v>94</v>
      </c>
      <c r="B477" s="108">
        <v>0</v>
      </c>
      <c r="E477" s="108" t="b">
        <f t="shared" si="35"/>
        <v>0</v>
      </c>
      <c r="G477" s="108" t="b">
        <f t="shared" si="36"/>
        <v>0</v>
      </c>
      <c r="I477" s="108" t="b">
        <f t="shared" si="37"/>
        <v>0</v>
      </c>
      <c r="K477" s="108" t="b">
        <f t="shared" si="38"/>
        <v>0</v>
      </c>
      <c r="M477" s="108" t="b">
        <f t="shared" si="39"/>
        <v>0</v>
      </c>
    </row>
    <row r="478" spans="1:13" x14ac:dyDescent="0.25">
      <c r="A478" t="s">
        <v>94</v>
      </c>
      <c r="B478" s="108">
        <v>0</v>
      </c>
      <c r="E478" s="108" t="b">
        <f t="shared" si="35"/>
        <v>0</v>
      </c>
      <c r="G478" s="108" t="b">
        <f t="shared" si="36"/>
        <v>0</v>
      </c>
      <c r="I478" s="108" t="b">
        <f t="shared" si="37"/>
        <v>0</v>
      </c>
      <c r="K478" s="108" t="b">
        <f t="shared" si="38"/>
        <v>0</v>
      </c>
      <c r="M478" s="108" t="b">
        <f t="shared" si="39"/>
        <v>0</v>
      </c>
    </row>
    <row r="479" spans="1:13" x14ac:dyDescent="0.25">
      <c r="A479" t="s">
        <v>91</v>
      </c>
      <c r="B479" s="108">
        <v>0.77</v>
      </c>
      <c r="E479" s="108" t="b">
        <f t="shared" si="35"/>
        <v>0</v>
      </c>
      <c r="G479" s="108" t="b">
        <f t="shared" si="36"/>
        <v>0</v>
      </c>
      <c r="I479" s="108">
        <f t="shared" si="37"/>
        <v>0.77</v>
      </c>
      <c r="K479" s="108" t="b">
        <f t="shared" si="38"/>
        <v>0</v>
      </c>
      <c r="M479" s="108" t="b">
        <f t="shared" si="39"/>
        <v>0</v>
      </c>
    </row>
    <row r="480" spans="1:13" x14ac:dyDescent="0.25">
      <c r="A480" t="s">
        <v>94</v>
      </c>
      <c r="B480" s="108">
        <v>0</v>
      </c>
      <c r="E480" s="108" t="b">
        <f t="shared" si="35"/>
        <v>0</v>
      </c>
      <c r="G480" s="108" t="b">
        <f t="shared" si="36"/>
        <v>0</v>
      </c>
      <c r="I480" s="108" t="b">
        <f t="shared" si="37"/>
        <v>0</v>
      </c>
      <c r="K480" s="108" t="b">
        <f t="shared" si="38"/>
        <v>0</v>
      </c>
      <c r="M480" s="108" t="b">
        <f t="shared" si="39"/>
        <v>0</v>
      </c>
    </row>
    <row r="481" spans="1:13" x14ac:dyDescent="0.25">
      <c r="A481" t="s">
        <v>94</v>
      </c>
      <c r="B481" s="108">
        <v>0</v>
      </c>
      <c r="E481" s="108" t="b">
        <f t="shared" si="35"/>
        <v>0</v>
      </c>
      <c r="G481" s="108" t="b">
        <f t="shared" si="36"/>
        <v>0</v>
      </c>
      <c r="I481" s="108" t="b">
        <f t="shared" si="37"/>
        <v>0</v>
      </c>
      <c r="K481" s="108" t="b">
        <f t="shared" si="38"/>
        <v>0</v>
      </c>
      <c r="M481" s="108" t="b">
        <f t="shared" si="39"/>
        <v>0</v>
      </c>
    </row>
    <row r="482" spans="1:13" x14ac:dyDescent="0.25">
      <c r="A482" t="s">
        <v>92</v>
      </c>
      <c r="B482" s="108">
        <v>0.81</v>
      </c>
      <c r="E482" s="108">
        <f t="shared" si="35"/>
        <v>0.81</v>
      </c>
      <c r="G482" s="108" t="b">
        <f t="shared" si="36"/>
        <v>0</v>
      </c>
      <c r="I482" s="108" t="b">
        <f t="shared" si="37"/>
        <v>0</v>
      </c>
      <c r="K482" s="108" t="b">
        <f t="shared" si="38"/>
        <v>0</v>
      </c>
      <c r="M482" s="108" t="b">
        <f t="shared" si="39"/>
        <v>0</v>
      </c>
    </row>
    <row r="483" spans="1:13" x14ac:dyDescent="0.25">
      <c r="A483" t="s">
        <v>94</v>
      </c>
      <c r="B483" s="108">
        <v>0</v>
      </c>
      <c r="E483" s="108" t="b">
        <f t="shared" si="35"/>
        <v>0</v>
      </c>
      <c r="G483" s="108" t="b">
        <f t="shared" si="36"/>
        <v>0</v>
      </c>
      <c r="I483" s="108" t="b">
        <f t="shared" si="37"/>
        <v>0</v>
      </c>
      <c r="K483" s="108" t="b">
        <f t="shared" si="38"/>
        <v>0</v>
      </c>
      <c r="M483" s="108" t="b">
        <f t="shared" si="39"/>
        <v>0</v>
      </c>
    </row>
    <row r="484" spans="1:13" x14ac:dyDescent="0.25">
      <c r="A484" t="s">
        <v>94</v>
      </c>
      <c r="B484" s="108">
        <v>0</v>
      </c>
      <c r="E484" s="108" t="b">
        <f t="shared" si="35"/>
        <v>0</v>
      </c>
      <c r="G484" s="108" t="b">
        <f t="shared" si="36"/>
        <v>0</v>
      </c>
      <c r="I484" s="108" t="b">
        <f t="shared" si="37"/>
        <v>0</v>
      </c>
      <c r="K484" s="108" t="b">
        <f t="shared" si="38"/>
        <v>0</v>
      </c>
      <c r="M484" s="108" t="b">
        <f t="shared" si="39"/>
        <v>0</v>
      </c>
    </row>
    <row r="485" spans="1:13" x14ac:dyDescent="0.25">
      <c r="A485" t="s">
        <v>94</v>
      </c>
      <c r="B485" s="108">
        <v>0</v>
      </c>
      <c r="E485" s="108" t="b">
        <f t="shared" si="35"/>
        <v>0</v>
      </c>
      <c r="G485" s="108" t="b">
        <f t="shared" si="36"/>
        <v>0</v>
      </c>
      <c r="I485" s="108" t="b">
        <f t="shared" si="37"/>
        <v>0</v>
      </c>
      <c r="K485" s="108" t="b">
        <f t="shared" si="38"/>
        <v>0</v>
      </c>
      <c r="M485" s="108" t="b">
        <f t="shared" si="39"/>
        <v>0</v>
      </c>
    </row>
    <row r="486" spans="1:13" x14ac:dyDescent="0.25">
      <c r="A486" t="s">
        <v>92</v>
      </c>
      <c r="B486" s="108">
        <v>0.99</v>
      </c>
      <c r="E486" s="108">
        <f t="shared" si="35"/>
        <v>0.99</v>
      </c>
      <c r="G486" s="108" t="b">
        <f t="shared" si="36"/>
        <v>0</v>
      </c>
      <c r="I486" s="108" t="b">
        <f t="shared" si="37"/>
        <v>0</v>
      </c>
      <c r="K486" s="108" t="b">
        <f t="shared" si="38"/>
        <v>0</v>
      </c>
      <c r="M486" s="108" t="b">
        <f t="shared" si="39"/>
        <v>0</v>
      </c>
    </row>
    <row r="487" spans="1:13" x14ac:dyDescent="0.25">
      <c r="A487" t="s">
        <v>92</v>
      </c>
      <c r="B487" s="108">
        <v>0.78</v>
      </c>
      <c r="E487" s="108">
        <f t="shared" si="35"/>
        <v>0.78</v>
      </c>
      <c r="G487" s="108" t="b">
        <f t="shared" si="36"/>
        <v>0</v>
      </c>
      <c r="I487" s="108" t="b">
        <f t="shared" si="37"/>
        <v>0</v>
      </c>
      <c r="K487" s="108" t="b">
        <f t="shared" si="38"/>
        <v>0</v>
      </c>
      <c r="M487" s="108" t="b">
        <f t="shared" si="39"/>
        <v>0</v>
      </c>
    </row>
    <row r="488" spans="1:13" x14ac:dyDescent="0.25">
      <c r="A488" t="s">
        <v>93</v>
      </c>
      <c r="B488" s="108">
        <v>2.44</v>
      </c>
      <c r="E488" s="108" t="b">
        <f t="shared" si="35"/>
        <v>0</v>
      </c>
      <c r="G488" s="108" t="b">
        <f t="shared" si="36"/>
        <v>0</v>
      </c>
      <c r="I488" s="108" t="b">
        <f t="shared" si="37"/>
        <v>0</v>
      </c>
      <c r="K488" s="108">
        <f t="shared" si="38"/>
        <v>2.44</v>
      </c>
      <c r="M488" s="108" t="b">
        <f t="shared" si="39"/>
        <v>0</v>
      </c>
    </row>
    <row r="489" spans="1:13" x14ac:dyDescent="0.25">
      <c r="A489" t="s">
        <v>93</v>
      </c>
      <c r="B489" s="108">
        <v>2.1800000000000002</v>
      </c>
      <c r="E489" s="108" t="b">
        <f t="shared" si="35"/>
        <v>0</v>
      </c>
      <c r="G489" s="108" t="b">
        <f t="shared" si="36"/>
        <v>0</v>
      </c>
      <c r="I489" s="108" t="b">
        <f t="shared" si="37"/>
        <v>0</v>
      </c>
      <c r="K489" s="108">
        <f t="shared" si="38"/>
        <v>2.1800000000000002</v>
      </c>
      <c r="M489" s="108" t="b">
        <f t="shared" si="39"/>
        <v>0</v>
      </c>
    </row>
    <row r="490" spans="1:13" x14ac:dyDescent="0.25">
      <c r="A490" t="s">
        <v>91</v>
      </c>
      <c r="B490" s="108">
        <v>0.56999999999999995</v>
      </c>
      <c r="E490" s="108" t="b">
        <f t="shared" si="35"/>
        <v>0</v>
      </c>
      <c r="G490" s="108" t="b">
        <f t="shared" si="36"/>
        <v>0</v>
      </c>
      <c r="I490" s="108">
        <f t="shared" si="37"/>
        <v>0.56999999999999995</v>
      </c>
      <c r="K490" s="108" t="b">
        <f t="shared" si="38"/>
        <v>0</v>
      </c>
      <c r="M490" s="108" t="b">
        <f t="shared" si="39"/>
        <v>0</v>
      </c>
    </row>
    <row r="491" spans="1:13" x14ac:dyDescent="0.25">
      <c r="A491" t="s">
        <v>91</v>
      </c>
      <c r="B491" s="108">
        <v>0.89</v>
      </c>
      <c r="E491" s="108" t="b">
        <f t="shared" si="35"/>
        <v>0</v>
      </c>
      <c r="G491" s="108" t="b">
        <f t="shared" si="36"/>
        <v>0</v>
      </c>
      <c r="I491" s="108">
        <f t="shared" si="37"/>
        <v>0.89</v>
      </c>
      <c r="K491" s="108" t="b">
        <f t="shared" si="38"/>
        <v>0</v>
      </c>
      <c r="M491" s="108" t="b">
        <f t="shared" si="39"/>
        <v>0</v>
      </c>
    </row>
    <row r="492" spans="1:13" x14ac:dyDescent="0.25">
      <c r="A492" t="s">
        <v>95</v>
      </c>
      <c r="B492" s="108">
        <v>1.84</v>
      </c>
      <c r="E492" s="108" t="b">
        <f t="shared" si="35"/>
        <v>0</v>
      </c>
      <c r="G492" s="108" t="b">
        <f t="shared" si="36"/>
        <v>0</v>
      </c>
      <c r="I492" s="108" t="b">
        <f t="shared" si="37"/>
        <v>0</v>
      </c>
      <c r="K492" s="108" t="b">
        <f t="shared" si="38"/>
        <v>0</v>
      </c>
      <c r="M492" s="108">
        <f t="shared" si="39"/>
        <v>1.84</v>
      </c>
    </row>
    <row r="493" spans="1:13" x14ac:dyDescent="0.25">
      <c r="A493" t="s">
        <v>93</v>
      </c>
      <c r="B493" s="108">
        <v>2.36</v>
      </c>
      <c r="E493" s="108" t="b">
        <f t="shared" si="35"/>
        <v>0</v>
      </c>
      <c r="G493" s="108" t="b">
        <f t="shared" si="36"/>
        <v>0</v>
      </c>
      <c r="I493" s="108" t="b">
        <f t="shared" si="37"/>
        <v>0</v>
      </c>
      <c r="K493" s="108">
        <f t="shared" si="38"/>
        <v>2.36</v>
      </c>
      <c r="M493" s="108" t="b">
        <f t="shared" si="39"/>
        <v>0</v>
      </c>
    </row>
    <row r="494" spans="1:13" x14ac:dyDescent="0.25">
      <c r="A494" t="s">
        <v>92</v>
      </c>
      <c r="B494" s="108">
        <v>0.94</v>
      </c>
      <c r="E494" s="108">
        <f t="shared" si="35"/>
        <v>0.94</v>
      </c>
      <c r="G494" s="108" t="b">
        <f t="shared" si="36"/>
        <v>0</v>
      </c>
      <c r="I494" s="108" t="b">
        <f t="shared" si="37"/>
        <v>0</v>
      </c>
      <c r="K494" s="108" t="b">
        <f t="shared" si="38"/>
        <v>0</v>
      </c>
      <c r="M494" s="108" t="b">
        <f t="shared" si="39"/>
        <v>0</v>
      </c>
    </row>
    <row r="495" spans="1:13" x14ac:dyDescent="0.25">
      <c r="A495" t="s">
        <v>91</v>
      </c>
      <c r="B495" s="108">
        <v>0.69</v>
      </c>
      <c r="E495" s="108" t="b">
        <f t="shared" si="35"/>
        <v>0</v>
      </c>
      <c r="G495" s="108" t="b">
        <f t="shared" si="36"/>
        <v>0</v>
      </c>
      <c r="I495" s="108">
        <f t="shared" si="37"/>
        <v>0.69</v>
      </c>
      <c r="K495" s="108" t="b">
        <f t="shared" si="38"/>
        <v>0</v>
      </c>
      <c r="M495" s="108" t="b">
        <f t="shared" si="39"/>
        <v>0</v>
      </c>
    </row>
    <row r="496" spans="1:13" x14ac:dyDescent="0.25">
      <c r="A496" t="s">
        <v>96</v>
      </c>
      <c r="B496" s="108">
        <v>1.46</v>
      </c>
      <c r="E496" s="108" t="b">
        <f t="shared" si="35"/>
        <v>0</v>
      </c>
      <c r="G496" s="108">
        <f t="shared" si="36"/>
        <v>1.46</v>
      </c>
      <c r="I496" s="108" t="b">
        <f t="shared" si="37"/>
        <v>0</v>
      </c>
      <c r="K496" s="108" t="b">
        <f t="shared" si="38"/>
        <v>0</v>
      </c>
      <c r="M496" s="108" t="b">
        <f t="shared" si="39"/>
        <v>0</v>
      </c>
    </row>
    <row r="497" spans="1:13" x14ac:dyDescent="0.25">
      <c r="A497" t="s">
        <v>95</v>
      </c>
      <c r="B497" s="108">
        <v>1.59</v>
      </c>
      <c r="E497" s="108" t="b">
        <f t="shared" si="35"/>
        <v>0</v>
      </c>
      <c r="G497" s="108" t="b">
        <f t="shared" si="36"/>
        <v>0</v>
      </c>
      <c r="I497" s="108" t="b">
        <f t="shared" si="37"/>
        <v>0</v>
      </c>
      <c r="K497" s="108" t="b">
        <f t="shared" si="38"/>
        <v>0</v>
      </c>
      <c r="M497" s="108">
        <f t="shared" si="39"/>
        <v>1.59</v>
      </c>
    </row>
    <row r="498" spans="1:13" x14ac:dyDescent="0.25">
      <c r="A498" t="s">
        <v>96</v>
      </c>
      <c r="B498" s="108">
        <v>1.08</v>
      </c>
      <c r="E498" s="108" t="b">
        <f t="shared" si="35"/>
        <v>0</v>
      </c>
      <c r="G498" s="108">
        <f t="shared" si="36"/>
        <v>1.08</v>
      </c>
      <c r="I498" s="108" t="b">
        <f t="shared" si="37"/>
        <v>0</v>
      </c>
      <c r="K498" s="108" t="b">
        <f t="shared" si="38"/>
        <v>0</v>
      </c>
      <c r="M498" s="108" t="b">
        <f t="shared" si="39"/>
        <v>0</v>
      </c>
    </row>
    <row r="499" spans="1:13" x14ac:dyDescent="0.25">
      <c r="A499" t="s">
        <v>92</v>
      </c>
      <c r="B499" s="108">
        <v>0.8</v>
      </c>
      <c r="E499" s="108">
        <f t="shared" si="35"/>
        <v>0.8</v>
      </c>
      <c r="G499" s="108" t="b">
        <f t="shared" si="36"/>
        <v>0</v>
      </c>
      <c r="I499" s="108" t="b">
        <f t="shared" si="37"/>
        <v>0</v>
      </c>
      <c r="K499" s="108" t="b">
        <f t="shared" si="38"/>
        <v>0</v>
      </c>
      <c r="M499" s="108" t="b">
        <f t="shared" si="39"/>
        <v>0</v>
      </c>
    </row>
    <row r="500" spans="1:13" x14ac:dyDescent="0.25">
      <c r="A500" t="s">
        <v>93</v>
      </c>
      <c r="B500" s="108">
        <v>1.47</v>
      </c>
      <c r="E500" s="108" t="b">
        <f t="shared" si="35"/>
        <v>0</v>
      </c>
      <c r="G500" s="108" t="b">
        <f t="shared" si="36"/>
        <v>0</v>
      </c>
      <c r="I500" s="108" t="b">
        <f t="shared" si="37"/>
        <v>0</v>
      </c>
      <c r="K500" s="108">
        <f t="shared" si="38"/>
        <v>1.47</v>
      </c>
      <c r="M500" s="108" t="b">
        <f t="shared" si="39"/>
        <v>0</v>
      </c>
    </row>
    <row r="501" spans="1:13" x14ac:dyDescent="0.25">
      <c r="A501" t="s">
        <v>91</v>
      </c>
      <c r="B501" s="108">
        <v>0.79</v>
      </c>
      <c r="E501" s="108" t="b">
        <f t="shared" si="35"/>
        <v>0</v>
      </c>
      <c r="G501" s="108" t="b">
        <f t="shared" si="36"/>
        <v>0</v>
      </c>
      <c r="I501" s="108">
        <f t="shared" si="37"/>
        <v>0.79</v>
      </c>
      <c r="K501" s="108" t="b">
        <f t="shared" si="38"/>
        <v>0</v>
      </c>
      <c r="M501" s="108" t="b">
        <f t="shared" si="39"/>
        <v>0</v>
      </c>
    </row>
    <row r="502" spans="1:13" x14ac:dyDescent="0.25">
      <c r="A502" t="s">
        <v>91</v>
      </c>
      <c r="B502" s="108">
        <v>0.94</v>
      </c>
      <c r="E502" s="108" t="b">
        <f t="shared" si="35"/>
        <v>0</v>
      </c>
      <c r="G502" s="108" t="b">
        <f t="shared" si="36"/>
        <v>0</v>
      </c>
      <c r="I502" s="108">
        <f t="shared" si="37"/>
        <v>0.94</v>
      </c>
      <c r="K502" s="108" t="b">
        <f t="shared" si="38"/>
        <v>0</v>
      </c>
      <c r="M502" s="108" t="b">
        <f t="shared" si="39"/>
        <v>0</v>
      </c>
    </row>
    <row r="503" spans="1:13" x14ac:dyDescent="0.25">
      <c r="A503" t="s">
        <v>96</v>
      </c>
      <c r="B503" s="108">
        <v>2.41</v>
      </c>
      <c r="E503" s="108" t="b">
        <f t="shared" si="35"/>
        <v>0</v>
      </c>
      <c r="G503" s="108">
        <f t="shared" si="36"/>
        <v>2.41</v>
      </c>
      <c r="I503" s="108" t="b">
        <f t="shared" si="37"/>
        <v>0</v>
      </c>
      <c r="K503" s="108" t="b">
        <f t="shared" si="38"/>
        <v>0</v>
      </c>
      <c r="M503" s="108" t="b">
        <f t="shared" si="39"/>
        <v>0</v>
      </c>
    </row>
    <row r="504" spans="1:13" x14ac:dyDescent="0.25">
      <c r="A504" t="s">
        <v>95</v>
      </c>
      <c r="B504" s="108">
        <v>1.58</v>
      </c>
      <c r="E504" s="108" t="b">
        <f t="shared" si="35"/>
        <v>0</v>
      </c>
      <c r="G504" s="108" t="b">
        <f t="shared" si="36"/>
        <v>0</v>
      </c>
      <c r="I504" s="108" t="b">
        <f t="shared" si="37"/>
        <v>0</v>
      </c>
      <c r="K504" s="108" t="b">
        <f t="shared" si="38"/>
        <v>0</v>
      </c>
      <c r="M504" s="108">
        <f t="shared" si="39"/>
        <v>1.58</v>
      </c>
    </row>
    <row r="505" spans="1:13" x14ac:dyDescent="0.25">
      <c r="A505" t="s">
        <v>92</v>
      </c>
      <c r="B505" s="108">
        <v>0.57999999999999996</v>
      </c>
      <c r="E505" s="108">
        <f t="shared" si="35"/>
        <v>0.57999999999999996</v>
      </c>
      <c r="G505" s="108" t="b">
        <f t="shared" si="36"/>
        <v>0</v>
      </c>
      <c r="I505" s="108" t="b">
        <f t="shared" si="37"/>
        <v>0</v>
      </c>
      <c r="K505" s="108" t="b">
        <f t="shared" si="38"/>
        <v>0</v>
      </c>
      <c r="M505" s="108" t="b">
        <f t="shared" si="39"/>
        <v>0</v>
      </c>
    </row>
    <row r="506" spans="1:13" x14ac:dyDescent="0.25">
      <c r="A506" t="s">
        <v>95</v>
      </c>
      <c r="B506" s="108">
        <v>2.16</v>
      </c>
      <c r="E506" s="108" t="b">
        <f t="shared" si="35"/>
        <v>0</v>
      </c>
      <c r="G506" s="108" t="b">
        <f t="shared" si="36"/>
        <v>0</v>
      </c>
      <c r="I506" s="108" t="b">
        <f t="shared" si="37"/>
        <v>0</v>
      </c>
      <c r="K506" s="108" t="b">
        <f t="shared" si="38"/>
        <v>0</v>
      </c>
      <c r="M506" s="108">
        <f t="shared" si="39"/>
        <v>2.16</v>
      </c>
    </row>
    <row r="507" spans="1:13" x14ac:dyDescent="0.25">
      <c r="A507" t="s">
        <v>91</v>
      </c>
      <c r="B507" s="108">
        <v>0.72</v>
      </c>
      <c r="E507" s="108" t="b">
        <f t="shared" si="35"/>
        <v>0</v>
      </c>
      <c r="G507" s="108" t="b">
        <f t="shared" si="36"/>
        <v>0</v>
      </c>
      <c r="I507" s="108">
        <f t="shared" si="37"/>
        <v>0.72</v>
      </c>
      <c r="K507" s="108" t="b">
        <f t="shared" si="38"/>
        <v>0</v>
      </c>
      <c r="M507" s="108" t="b">
        <f t="shared" si="39"/>
        <v>0</v>
      </c>
    </row>
    <row r="508" spans="1:13" x14ac:dyDescent="0.25">
      <c r="A508" t="s">
        <v>91</v>
      </c>
      <c r="B508" s="108">
        <v>0.91</v>
      </c>
      <c r="E508" s="108" t="b">
        <f t="shared" si="35"/>
        <v>0</v>
      </c>
      <c r="G508" s="108" t="b">
        <f t="shared" si="36"/>
        <v>0</v>
      </c>
      <c r="I508" s="108">
        <f t="shared" si="37"/>
        <v>0.91</v>
      </c>
      <c r="K508" s="108" t="b">
        <f t="shared" si="38"/>
        <v>0</v>
      </c>
      <c r="M508" s="108" t="b">
        <f t="shared" si="39"/>
        <v>0</v>
      </c>
    </row>
    <row r="509" spans="1:13" x14ac:dyDescent="0.25">
      <c r="A509" t="s">
        <v>92</v>
      </c>
      <c r="B509" s="108">
        <v>0.72</v>
      </c>
      <c r="E509" s="108">
        <f t="shared" si="35"/>
        <v>0.72</v>
      </c>
      <c r="G509" s="108" t="b">
        <f t="shared" si="36"/>
        <v>0</v>
      </c>
      <c r="I509" s="108" t="b">
        <f t="shared" si="37"/>
        <v>0</v>
      </c>
      <c r="K509" s="108" t="b">
        <f t="shared" si="38"/>
        <v>0</v>
      </c>
      <c r="M509" s="108" t="b">
        <f t="shared" si="39"/>
        <v>0</v>
      </c>
    </row>
    <row r="510" spans="1:13" x14ac:dyDescent="0.25">
      <c r="A510" t="s">
        <v>96</v>
      </c>
      <c r="B510" s="108">
        <v>1.36</v>
      </c>
      <c r="E510" s="108" t="b">
        <f t="shared" si="35"/>
        <v>0</v>
      </c>
      <c r="G510" s="108">
        <f t="shared" si="36"/>
        <v>1.36</v>
      </c>
      <c r="I510" s="108" t="b">
        <f t="shared" si="37"/>
        <v>0</v>
      </c>
      <c r="K510" s="108" t="b">
        <f t="shared" si="38"/>
        <v>0</v>
      </c>
      <c r="M510" s="108" t="b">
        <f t="shared" si="39"/>
        <v>0</v>
      </c>
    </row>
    <row r="511" spans="1:13" x14ac:dyDescent="0.25">
      <c r="A511" t="s">
        <v>92</v>
      </c>
      <c r="B511" s="108">
        <v>0.64</v>
      </c>
      <c r="E511" s="108">
        <f t="shared" si="35"/>
        <v>0.64</v>
      </c>
      <c r="G511" s="108" t="b">
        <f t="shared" si="36"/>
        <v>0</v>
      </c>
      <c r="I511" s="108" t="b">
        <f t="shared" si="37"/>
        <v>0</v>
      </c>
      <c r="K511" s="108" t="b">
        <f t="shared" si="38"/>
        <v>0</v>
      </c>
      <c r="M511" s="108" t="b">
        <f t="shared" si="39"/>
        <v>0</v>
      </c>
    </row>
    <row r="512" spans="1:13" x14ac:dyDescent="0.25">
      <c r="A512" t="s">
        <v>95</v>
      </c>
      <c r="B512" s="108">
        <v>0.91</v>
      </c>
      <c r="E512" s="108" t="b">
        <f t="shared" si="35"/>
        <v>0</v>
      </c>
      <c r="G512" s="108" t="b">
        <f t="shared" si="36"/>
        <v>0</v>
      </c>
      <c r="I512" s="108" t="b">
        <f t="shared" si="37"/>
        <v>0</v>
      </c>
      <c r="K512" s="108" t="b">
        <f t="shared" si="38"/>
        <v>0</v>
      </c>
      <c r="M512" s="108">
        <f t="shared" si="39"/>
        <v>0.91</v>
      </c>
    </row>
    <row r="513" spans="1:13" x14ac:dyDescent="0.25">
      <c r="A513" t="s">
        <v>95</v>
      </c>
      <c r="B513" s="108">
        <v>0.87</v>
      </c>
      <c r="E513" s="108" t="b">
        <f t="shared" si="35"/>
        <v>0</v>
      </c>
      <c r="G513" s="108" t="b">
        <f t="shared" si="36"/>
        <v>0</v>
      </c>
      <c r="I513" s="108" t="b">
        <f t="shared" si="37"/>
        <v>0</v>
      </c>
      <c r="K513" s="108" t="b">
        <f t="shared" si="38"/>
        <v>0</v>
      </c>
      <c r="M513" s="108">
        <f t="shared" si="39"/>
        <v>0.87</v>
      </c>
    </row>
    <row r="514" spans="1:13" x14ac:dyDescent="0.25">
      <c r="A514" t="s">
        <v>92</v>
      </c>
      <c r="B514" s="108">
        <v>0.94</v>
      </c>
      <c r="E514" s="108">
        <f t="shared" si="35"/>
        <v>0.94</v>
      </c>
      <c r="G514" s="108" t="b">
        <f t="shared" si="36"/>
        <v>0</v>
      </c>
      <c r="I514" s="108" t="b">
        <f t="shared" si="37"/>
        <v>0</v>
      </c>
      <c r="K514" s="108" t="b">
        <f t="shared" si="38"/>
        <v>0</v>
      </c>
      <c r="M514" s="108" t="b">
        <f t="shared" si="39"/>
        <v>0</v>
      </c>
    </row>
    <row r="515" spans="1:13" x14ac:dyDescent="0.25">
      <c r="A515" t="s">
        <v>91</v>
      </c>
      <c r="B515" s="108">
        <v>0.72</v>
      </c>
      <c r="E515" s="108" t="b">
        <f t="shared" ref="E515:E578" si="40">IF(A515="Coffee Only", B515)</f>
        <v>0</v>
      </c>
      <c r="G515" s="108" t="b">
        <f t="shared" ref="G515:G578" si="41">IF(A515="Food Only", B515)</f>
        <v>0</v>
      </c>
      <c r="I515" s="108">
        <f t="shared" ref="I515:I578" si="42">IF(A515="Specialty Drink Only", B515)</f>
        <v>0.72</v>
      </c>
      <c r="K515" s="108" t="b">
        <f t="shared" ref="K515:K578" si="43">IF(A515="Food + Coffee", B515)</f>
        <v>0</v>
      </c>
      <c r="M515" s="108" t="b">
        <f t="shared" ref="M515:M578" si="44">IF(A515="Food + Specialty Drink", B515)</f>
        <v>0</v>
      </c>
    </row>
    <row r="516" spans="1:13" x14ac:dyDescent="0.25">
      <c r="A516" t="s">
        <v>96</v>
      </c>
      <c r="B516" s="108">
        <v>1.41</v>
      </c>
      <c r="E516" s="108" t="b">
        <f t="shared" si="40"/>
        <v>0</v>
      </c>
      <c r="G516" s="108">
        <f t="shared" si="41"/>
        <v>1.41</v>
      </c>
      <c r="I516" s="108" t="b">
        <f t="shared" si="42"/>
        <v>0</v>
      </c>
      <c r="K516" s="108" t="b">
        <f t="shared" si="43"/>
        <v>0</v>
      </c>
      <c r="M516" s="108" t="b">
        <f t="shared" si="44"/>
        <v>0</v>
      </c>
    </row>
    <row r="517" spans="1:13" x14ac:dyDescent="0.25">
      <c r="A517" t="s">
        <v>91</v>
      </c>
      <c r="B517" s="108">
        <v>0.57999999999999996</v>
      </c>
      <c r="E517" s="108" t="b">
        <f t="shared" si="40"/>
        <v>0</v>
      </c>
      <c r="G517" s="108" t="b">
        <f t="shared" si="41"/>
        <v>0</v>
      </c>
      <c r="I517" s="108">
        <f t="shared" si="42"/>
        <v>0.57999999999999996</v>
      </c>
      <c r="K517" s="108" t="b">
        <f t="shared" si="43"/>
        <v>0</v>
      </c>
      <c r="M517" s="108" t="b">
        <f t="shared" si="44"/>
        <v>0</v>
      </c>
    </row>
    <row r="518" spans="1:13" x14ac:dyDescent="0.25">
      <c r="A518" t="s">
        <v>94</v>
      </c>
      <c r="B518" s="108">
        <v>0</v>
      </c>
      <c r="E518" s="108" t="b">
        <f t="shared" si="40"/>
        <v>0</v>
      </c>
      <c r="G518" s="108" t="b">
        <f t="shared" si="41"/>
        <v>0</v>
      </c>
      <c r="I518" s="108" t="b">
        <f t="shared" si="42"/>
        <v>0</v>
      </c>
      <c r="K518" s="108" t="b">
        <f t="shared" si="43"/>
        <v>0</v>
      </c>
      <c r="M518" s="108" t="b">
        <f t="shared" si="44"/>
        <v>0</v>
      </c>
    </row>
    <row r="519" spans="1:13" x14ac:dyDescent="0.25">
      <c r="A519" t="s">
        <v>94</v>
      </c>
      <c r="B519" s="108">
        <v>0</v>
      </c>
      <c r="E519" s="108" t="b">
        <f t="shared" si="40"/>
        <v>0</v>
      </c>
      <c r="G519" s="108" t="b">
        <f t="shared" si="41"/>
        <v>0</v>
      </c>
      <c r="I519" s="108" t="b">
        <f t="shared" si="42"/>
        <v>0</v>
      </c>
      <c r="K519" s="108" t="b">
        <f t="shared" si="43"/>
        <v>0</v>
      </c>
      <c r="M519" s="108" t="b">
        <f t="shared" si="44"/>
        <v>0</v>
      </c>
    </row>
    <row r="520" spans="1:13" x14ac:dyDescent="0.25">
      <c r="A520" t="s">
        <v>95</v>
      </c>
      <c r="B520" s="108">
        <v>1.27</v>
      </c>
      <c r="E520" s="108" t="b">
        <f t="shared" si="40"/>
        <v>0</v>
      </c>
      <c r="G520" s="108" t="b">
        <f t="shared" si="41"/>
        <v>0</v>
      </c>
      <c r="I520" s="108" t="b">
        <f t="shared" si="42"/>
        <v>0</v>
      </c>
      <c r="K520" s="108" t="b">
        <f t="shared" si="43"/>
        <v>0</v>
      </c>
      <c r="M520" s="108">
        <f t="shared" si="44"/>
        <v>1.27</v>
      </c>
    </row>
    <row r="521" spans="1:13" x14ac:dyDescent="0.25">
      <c r="A521" t="s">
        <v>94</v>
      </c>
      <c r="B521" s="108">
        <v>0</v>
      </c>
      <c r="E521" s="108" t="b">
        <f t="shared" si="40"/>
        <v>0</v>
      </c>
      <c r="G521" s="108" t="b">
        <f t="shared" si="41"/>
        <v>0</v>
      </c>
      <c r="I521" s="108" t="b">
        <f t="shared" si="42"/>
        <v>0</v>
      </c>
      <c r="K521" s="108" t="b">
        <f t="shared" si="43"/>
        <v>0</v>
      </c>
      <c r="M521" s="108" t="b">
        <f t="shared" si="44"/>
        <v>0</v>
      </c>
    </row>
    <row r="522" spans="1:13" x14ac:dyDescent="0.25">
      <c r="A522" t="s">
        <v>94</v>
      </c>
      <c r="B522" s="108">
        <v>0</v>
      </c>
      <c r="E522" s="108" t="b">
        <f t="shared" si="40"/>
        <v>0</v>
      </c>
      <c r="G522" s="108" t="b">
        <f t="shared" si="41"/>
        <v>0</v>
      </c>
      <c r="I522" s="108" t="b">
        <f t="shared" si="42"/>
        <v>0</v>
      </c>
      <c r="K522" s="108" t="b">
        <f t="shared" si="43"/>
        <v>0</v>
      </c>
      <c r="M522" s="108" t="b">
        <f t="shared" si="44"/>
        <v>0</v>
      </c>
    </row>
    <row r="523" spans="1:13" x14ac:dyDescent="0.25">
      <c r="A523" t="s">
        <v>91</v>
      </c>
      <c r="B523" s="108">
        <v>0.62</v>
      </c>
      <c r="E523" s="108" t="b">
        <f t="shared" si="40"/>
        <v>0</v>
      </c>
      <c r="G523" s="108" t="b">
        <f t="shared" si="41"/>
        <v>0</v>
      </c>
      <c r="I523" s="108">
        <f t="shared" si="42"/>
        <v>0.62</v>
      </c>
      <c r="K523" s="108" t="b">
        <f t="shared" si="43"/>
        <v>0</v>
      </c>
      <c r="M523" s="108" t="b">
        <f t="shared" si="44"/>
        <v>0</v>
      </c>
    </row>
    <row r="524" spans="1:13" x14ac:dyDescent="0.25">
      <c r="A524" t="s">
        <v>94</v>
      </c>
      <c r="B524" s="108">
        <v>0</v>
      </c>
      <c r="E524" s="108" t="b">
        <f t="shared" si="40"/>
        <v>0</v>
      </c>
      <c r="G524" s="108" t="b">
        <f t="shared" si="41"/>
        <v>0</v>
      </c>
      <c r="I524" s="108" t="b">
        <f t="shared" si="42"/>
        <v>0</v>
      </c>
      <c r="K524" s="108" t="b">
        <f t="shared" si="43"/>
        <v>0</v>
      </c>
      <c r="M524" s="108" t="b">
        <f t="shared" si="44"/>
        <v>0</v>
      </c>
    </row>
    <row r="525" spans="1:13" x14ac:dyDescent="0.25">
      <c r="A525" t="s">
        <v>94</v>
      </c>
      <c r="B525" s="108">
        <v>0</v>
      </c>
      <c r="E525" s="108" t="b">
        <f t="shared" si="40"/>
        <v>0</v>
      </c>
      <c r="G525" s="108" t="b">
        <f t="shared" si="41"/>
        <v>0</v>
      </c>
      <c r="I525" s="108" t="b">
        <f t="shared" si="42"/>
        <v>0</v>
      </c>
      <c r="K525" s="108" t="b">
        <f t="shared" si="43"/>
        <v>0</v>
      </c>
      <c r="M525" s="108" t="b">
        <f t="shared" si="44"/>
        <v>0</v>
      </c>
    </row>
    <row r="526" spans="1:13" x14ac:dyDescent="0.25">
      <c r="A526" t="s">
        <v>94</v>
      </c>
      <c r="B526" s="108">
        <v>0</v>
      </c>
      <c r="E526" s="108" t="b">
        <f t="shared" si="40"/>
        <v>0</v>
      </c>
      <c r="G526" s="108" t="b">
        <f t="shared" si="41"/>
        <v>0</v>
      </c>
      <c r="I526" s="108" t="b">
        <f t="shared" si="42"/>
        <v>0</v>
      </c>
      <c r="K526" s="108" t="b">
        <f t="shared" si="43"/>
        <v>0</v>
      </c>
      <c r="M526" s="108" t="b">
        <f t="shared" si="44"/>
        <v>0</v>
      </c>
    </row>
    <row r="527" spans="1:13" x14ac:dyDescent="0.25">
      <c r="A527" t="s">
        <v>91</v>
      </c>
      <c r="B527" s="108">
        <v>0.7</v>
      </c>
      <c r="E527" s="108" t="b">
        <f t="shared" si="40"/>
        <v>0</v>
      </c>
      <c r="G527" s="108" t="b">
        <f t="shared" si="41"/>
        <v>0</v>
      </c>
      <c r="I527" s="108">
        <f t="shared" si="42"/>
        <v>0.7</v>
      </c>
      <c r="K527" s="108" t="b">
        <f t="shared" si="43"/>
        <v>0</v>
      </c>
      <c r="M527" s="108" t="b">
        <f t="shared" si="44"/>
        <v>0</v>
      </c>
    </row>
    <row r="528" spans="1:13" x14ac:dyDescent="0.25">
      <c r="A528" t="s">
        <v>94</v>
      </c>
      <c r="B528" s="108">
        <v>0</v>
      </c>
      <c r="E528" s="108" t="b">
        <f t="shared" si="40"/>
        <v>0</v>
      </c>
      <c r="G528" s="108" t="b">
        <f t="shared" si="41"/>
        <v>0</v>
      </c>
      <c r="I528" s="108" t="b">
        <f t="shared" si="42"/>
        <v>0</v>
      </c>
      <c r="K528" s="108" t="b">
        <f t="shared" si="43"/>
        <v>0</v>
      </c>
      <c r="M528" s="108" t="b">
        <f t="shared" si="44"/>
        <v>0</v>
      </c>
    </row>
    <row r="529" spans="1:13" x14ac:dyDescent="0.25">
      <c r="A529" t="s">
        <v>94</v>
      </c>
      <c r="B529" s="108">
        <v>0</v>
      </c>
      <c r="E529" s="108" t="b">
        <f t="shared" si="40"/>
        <v>0</v>
      </c>
      <c r="G529" s="108" t="b">
        <f t="shared" si="41"/>
        <v>0</v>
      </c>
      <c r="I529" s="108" t="b">
        <f t="shared" si="42"/>
        <v>0</v>
      </c>
      <c r="K529" s="108" t="b">
        <f t="shared" si="43"/>
        <v>0</v>
      </c>
      <c r="M529" s="108" t="b">
        <f t="shared" si="44"/>
        <v>0</v>
      </c>
    </row>
    <row r="530" spans="1:13" x14ac:dyDescent="0.25">
      <c r="A530" t="s">
        <v>94</v>
      </c>
      <c r="B530" s="108">
        <v>0</v>
      </c>
      <c r="E530" s="108" t="b">
        <f t="shared" si="40"/>
        <v>0</v>
      </c>
      <c r="G530" s="108" t="b">
        <f t="shared" si="41"/>
        <v>0</v>
      </c>
      <c r="I530" s="108" t="b">
        <f t="shared" si="42"/>
        <v>0</v>
      </c>
      <c r="K530" s="108" t="b">
        <f t="shared" si="43"/>
        <v>0</v>
      </c>
      <c r="M530" s="108" t="b">
        <f t="shared" si="44"/>
        <v>0</v>
      </c>
    </row>
    <row r="531" spans="1:13" x14ac:dyDescent="0.25">
      <c r="A531" t="s">
        <v>96</v>
      </c>
      <c r="B531" s="108">
        <v>1.83</v>
      </c>
      <c r="E531" s="108" t="b">
        <f t="shared" si="40"/>
        <v>0</v>
      </c>
      <c r="G531" s="108">
        <f t="shared" si="41"/>
        <v>1.83</v>
      </c>
      <c r="I531" s="108" t="b">
        <f t="shared" si="42"/>
        <v>0</v>
      </c>
      <c r="K531" s="108" t="b">
        <f t="shared" si="43"/>
        <v>0</v>
      </c>
      <c r="M531" s="108" t="b">
        <f t="shared" si="44"/>
        <v>0</v>
      </c>
    </row>
    <row r="532" spans="1:13" x14ac:dyDescent="0.25">
      <c r="A532" t="s">
        <v>94</v>
      </c>
      <c r="B532" s="108">
        <v>0</v>
      </c>
      <c r="E532" s="108" t="b">
        <f t="shared" si="40"/>
        <v>0</v>
      </c>
      <c r="G532" s="108" t="b">
        <f t="shared" si="41"/>
        <v>0</v>
      </c>
      <c r="I532" s="108" t="b">
        <f t="shared" si="42"/>
        <v>0</v>
      </c>
      <c r="K532" s="108" t="b">
        <f t="shared" si="43"/>
        <v>0</v>
      </c>
      <c r="M532" s="108" t="b">
        <f t="shared" si="44"/>
        <v>0</v>
      </c>
    </row>
    <row r="533" spans="1:13" x14ac:dyDescent="0.25">
      <c r="A533" t="s">
        <v>94</v>
      </c>
      <c r="B533" s="108">
        <v>0</v>
      </c>
      <c r="E533" s="108" t="b">
        <f t="shared" si="40"/>
        <v>0</v>
      </c>
      <c r="G533" s="108" t="b">
        <f t="shared" si="41"/>
        <v>0</v>
      </c>
      <c r="I533" s="108" t="b">
        <f t="shared" si="42"/>
        <v>0</v>
      </c>
      <c r="K533" s="108" t="b">
        <f t="shared" si="43"/>
        <v>0</v>
      </c>
      <c r="M533" s="108" t="b">
        <f t="shared" si="44"/>
        <v>0</v>
      </c>
    </row>
    <row r="534" spans="1:13" x14ac:dyDescent="0.25">
      <c r="A534" t="s">
        <v>91</v>
      </c>
      <c r="B534" s="108">
        <v>0.66</v>
      </c>
      <c r="E534" s="108" t="b">
        <f t="shared" si="40"/>
        <v>0</v>
      </c>
      <c r="G534" s="108" t="b">
        <f t="shared" si="41"/>
        <v>0</v>
      </c>
      <c r="I534" s="108">
        <f t="shared" si="42"/>
        <v>0.66</v>
      </c>
      <c r="K534" s="108" t="b">
        <f t="shared" si="43"/>
        <v>0</v>
      </c>
      <c r="M534" s="108" t="b">
        <f t="shared" si="44"/>
        <v>0</v>
      </c>
    </row>
    <row r="535" spans="1:13" x14ac:dyDescent="0.25">
      <c r="A535" t="s">
        <v>96</v>
      </c>
      <c r="B535" s="108">
        <v>2.35</v>
      </c>
      <c r="E535" s="108" t="b">
        <f t="shared" si="40"/>
        <v>0</v>
      </c>
      <c r="G535" s="108">
        <f t="shared" si="41"/>
        <v>2.35</v>
      </c>
      <c r="I535" s="108" t="b">
        <f t="shared" si="42"/>
        <v>0</v>
      </c>
      <c r="K535" s="108" t="b">
        <f t="shared" si="43"/>
        <v>0</v>
      </c>
      <c r="M535" s="108" t="b">
        <f t="shared" si="44"/>
        <v>0</v>
      </c>
    </row>
    <row r="536" spans="1:13" x14ac:dyDescent="0.25">
      <c r="A536" t="s">
        <v>94</v>
      </c>
      <c r="B536" s="108">
        <v>0</v>
      </c>
      <c r="E536" s="108" t="b">
        <f t="shared" si="40"/>
        <v>0</v>
      </c>
      <c r="G536" s="108" t="b">
        <f t="shared" si="41"/>
        <v>0</v>
      </c>
      <c r="I536" s="108" t="b">
        <f t="shared" si="42"/>
        <v>0</v>
      </c>
      <c r="K536" s="108" t="b">
        <f t="shared" si="43"/>
        <v>0</v>
      </c>
      <c r="M536" s="108" t="b">
        <f t="shared" si="44"/>
        <v>0</v>
      </c>
    </row>
    <row r="537" spans="1:13" x14ac:dyDescent="0.25">
      <c r="A537" t="s">
        <v>94</v>
      </c>
      <c r="B537" s="108">
        <v>0</v>
      </c>
      <c r="E537" s="108" t="b">
        <f t="shared" si="40"/>
        <v>0</v>
      </c>
      <c r="G537" s="108" t="b">
        <f t="shared" si="41"/>
        <v>0</v>
      </c>
      <c r="I537" s="108" t="b">
        <f t="shared" si="42"/>
        <v>0</v>
      </c>
      <c r="K537" s="108" t="b">
        <f t="shared" si="43"/>
        <v>0</v>
      </c>
      <c r="M537" s="108" t="b">
        <f t="shared" si="44"/>
        <v>0</v>
      </c>
    </row>
    <row r="538" spans="1:13" x14ac:dyDescent="0.25">
      <c r="A538" t="s">
        <v>94</v>
      </c>
      <c r="B538" s="108">
        <v>0</v>
      </c>
      <c r="E538" s="108" t="b">
        <f t="shared" si="40"/>
        <v>0</v>
      </c>
      <c r="G538" s="108" t="b">
        <f t="shared" si="41"/>
        <v>0</v>
      </c>
      <c r="I538" s="108" t="b">
        <f t="shared" si="42"/>
        <v>0</v>
      </c>
      <c r="K538" s="108" t="b">
        <f t="shared" si="43"/>
        <v>0</v>
      </c>
      <c r="M538" s="108" t="b">
        <f t="shared" si="44"/>
        <v>0</v>
      </c>
    </row>
    <row r="539" spans="1:13" x14ac:dyDescent="0.25">
      <c r="A539" t="s">
        <v>92</v>
      </c>
      <c r="B539" s="108">
        <v>0.88</v>
      </c>
      <c r="E539" s="108">
        <f t="shared" si="40"/>
        <v>0.88</v>
      </c>
      <c r="G539" s="108" t="b">
        <f t="shared" si="41"/>
        <v>0</v>
      </c>
      <c r="I539" s="108" t="b">
        <f t="shared" si="42"/>
        <v>0</v>
      </c>
      <c r="K539" s="108" t="b">
        <f t="shared" si="43"/>
        <v>0</v>
      </c>
      <c r="M539" s="108" t="b">
        <f t="shared" si="44"/>
        <v>0</v>
      </c>
    </row>
    <row r="540" spans="1:13" x14ac:dyDescent="0.25">
      <c r="A540" t="s">
        <v>93</v>
      </c>
      <c r="B540" s="108">
        <v>1.29</v>
      </c>
      <c r="E540" s="108" t="b">
        <f t="shared" si="40"/>
        <v>0</v>
      </c>
      <c r="G540" s="108" t="b">
        <f t="shared" si="41"/>
        <v>0</v>
      </c>
      <c r="I540" s="108" t="b">
        <f t="shared" si="42"/>
        <v>0</v>
      </c>
      <c r="K540" s="108">
        <f t="shared" si="43"/>
        <v>1.29</v>
      </c>
      <c r="M540" s="108" t="b">
        <f t="shared" si="44"/>
        <v>0</v>
      </c>
    </row>
    <row r="541" spans="1:13" x14ac:dyDescent="0.25">
      <c r="A541" t="s">
        <v>95</v>
      </c>
      <c r="B541" s="108">
        <v>1.1299999999999999</v>
      </c>
      <c r="E541" s="108" t="b">
        <f t="shared" si="40"/>
        <v>0</v>
      </c>
      <c r="G541" s="108" t="b">
        <f t="shared" si="41"/>
        <v>0</v>
      </c>
      <c r="I541" s="108" t="b">
        <f t="shared" si="42"/>
        <v>0</v>
      </c>
      <c r="K541" s="108" t="b">
        <f t="shared" si="43"/>
        <v>0</v>
      </c>
      <c r="M541" s="108">
        <f t="shared" si="44"/>
        <v>1.1299999999999999</v>
      </c>
    </row>
    <row r="542" spans="1:13" x14ac:dyDescent="0.25">
      <c r="A542" t="s">
        <v>91</v>
      </c>
      <c r="B542" s="108">
        <v>0.82</v>
      </c>
      <c r="E542" s="108" t="b">
        <f t="shared" si="40"/>
        <v>0</v>
      </c>
      <c r="G542" s="108" t="b">
        <f t="shared" si="41"/>
        <v>0</v>
      </c>
      <c r="I542" s="108">
        <f t="shared" si="42"/>
        <v>0.82</v>
      </c>
      <c r="K542" s="108" t="b">
        <f t="shared" si="43"/>
        <v>0</v>
      </c>
      <c r="M542" s="108" t="b">
        <f t="shared" si="44"/>
        <v>0</v>
      </c>
    </row>
    <row r="543" spans="1:13" x14ac:dyDescent="0.25">
      <c r="A543" t="s">
        <v>91</v>
      </c>
      <c r="B543" s="108">
        <v>0.71</v>
      </c>
      <c r="E543" s="108" t="b">
        <f t="shared" si="40"/>
        <v>0</v>
      </c>
      <c r="G543" s="108" t="b">
        <f t="shared" si="41"/>
        <v>0</v>
      </c>
      <c r="I543" s="108">
        <f t="shared" si="42"/>
        <v>0.71</v>
      </c>
      <c r="K543" s="108" t="b">
        <f t="shared" si="43"/>
        <v>0</v>
      </c>
      <c r="M543" s="108" t="b">
        <f t="shared" si="44"/>
        <v>0</v>
      </c>
    </row>
    <row r="544" spans="1:13" x14ac:dyDescent="0.25">
      <c r="A544" t="s">
        <v>95</v>
      </c>
      <c r="B544" s="108">
        <v>1.07</v>
      </c>
      <c r="E544" s="108" t="b">
        <f t="shared" si="40"/>
        <v>0</v>
      </c>
      <c r="G544" s="108" t="b">
        <f t="shared" si="41"/>
        <v>0</v>
      </c>
      <c r="I544" s="108" t="b">
        <f t="shared" si="42"/>
        <v>0</v>
      </c>
      <c r="K544" s="108" t="b">
        <f t="shared" si="43"/>
        <v>0</v>
      </c>
      <c r="M544" s="108">
        <f t="shared" si="44"/>
        <v>1.07</v>
      </c>
    </row>
    <row r="545" spans="1:13" x14ac:dyDescent="0.25">
      <c r="A545" t="s">
        <v>94</v>
      </c>
      <c r="B545" s="108">
        <v>0</v>
      </c>
      <c r="E545" s="108" t="b">
        <f t="shared" si="40"/>
        <v>0</v>
      </c>
      <c r="G545" s="108" t="b">
        <f t="shared" si="41"/>
        <v>0</v>
      </c>
      <c r="I545" s="108" t="b">
        <f t="shared" si="42"/>
        <v>0</v>
      </c>
      <c r="K545" s="108" t="b">
        <f t="shared" si="43"/>
        <v>0</v>
      </c>
      <c r="M545" s="108" t="b">
        <f t="shared" si="44"/>
        <v>0</v>
      </c>
    </row>
    <row r="546" spans="1:13" x14ac:dyDescent="0.25">
      <c r="A546" t="s">
        <v>94</v>
      </c>
      <c r="B546" s="108">
        <v>0</v>
      </c>
      <c r="E546" s="108" t="b">
        <f t="shared" si="40"/>
        <v>0</v>
      </c>
      <c r="G546" s="108" t="b">
        <f t="shared" si="41"/>
        <v>0</v>
      </c>
      <c r="I546" s="108" t="b">
        <f t="shared" si="42"/>
        <v>0</v>
      </c>
      <c r="K546" s="108" t="b">
        <f t="shared" si="43"/>
        <v>0</v>
      </c>
      <c r="M546" s="108" t="b">
        <f t="shared" si="44"/>
        <v>0</v>
      </c>
    </row>
    <row r="547" spans="1:13" x14ac:dyDescent="0.25">
      <c r="A547" t="s">
        <v>93</v>
      </c>
      <c r="B547" s="108">
        <v>1.57</v>
      </c>
      <c r="E547" s="108" t="b">
        <f t="shared" si="40"/>
        <v>0</v>
      </c>
      <c r="G547" s="108" t="b">
        <f t="shared" si="41"/>
        <v>0</v>
      </c>
      <c r="I547" s="108" t="b">
        <f t="shared" si="42"/>
        <v>0</v>
      </c>
      <c r="K547" s="108">
        <f t="shared" si="43"/>
        <v>1.57</v>
      </c>
      <c r="M547" s="108" t="b">
        <f t="shared" si="44"/>
        <v>0</v>
      </c>
    </row>
    <row r="548" spans="1:13" x14ac:dyDescent="0.25">
      <c r="A548" t="s">
        <v>96</v>
      </c>
      <c r="B548" s="108">
        <v>1.35</v>
      </c>
      <c r="E548" s="108" t="b">
        <f t="shared" si="40"/>
        <v>0</v>
      </c>
      <c r="G548" s="108">
        <f t="shared" si="41"/>
        <v>1.35</v>
      </c>
      <c r="I548" s="108" t="b">
        <f t="shared" si="42"/>
        <v>0</v>
      </c>
      <c r="K548" s="108" t="b">
        <f t="shared" si="43"/>
        <v>0</v>
      </c>
      <c r="M548" s="108" t="b">
        <f t="shared" si="44"/>
        <v>0</v>
      </c>
    </row>
    <row r="549" spans="1:13" x14ac:dyDescent="0.25">
      <c r="A549" t="s">
        <v>91</v>
      </c>
      <c r="B549" s="108">
        <v>0.92</v>
      </c>
      <c r="E549" s="108" t="b">
        <f t="shared" si="40"/>
        <v>0</v>
      </c>
      <c r="G549" s="108" t="b">
        <f t="shared" si="41"/>
        <v>0</v>
      </c>
      <c r="I549" s="108">
        <f t="shared" si="42"/>
        <v>0.92</v>
      </c>
      <c r="K549" s="108" t="b">
        <f t="shared" si="43"/>
        <v>0</v>
      </c>
      <c r="M549" s="108" t="b">
        <f t="shared" si="44"/>
        <v>0</v>
      </c>
    </row>
    <row r="550" spans="1:13" x14ac:dyDescent="0.25">
      <c r="A550" t="s">
        <v>94</v>
      </c>
      <c r="B550" s="108">
        <v>0</v>
      </c>
      <c r="E550" s="108" t="b">
        <f t="shared" si="40"/>
        <v>0</v>
      </c>
      <c r="G550" s="108" t="b">
        <f t="shared" si="41"/>
        <v>0</v>
      </c>
      <c r="I550" s="108" t="b">
        <f t="shared" si="42"/>
        <v>0</v>
      </c>
      <c r="K550" s="108" t="b">
        <f t="shared" si="43"/>
        <v>0</v>
      </c>
      <c r="M550" s="108" t="b">
        <f t="shared" si="44"/>
        <v>0</v>
      </c>
    </row>
    <row r="551" spans="1:13" x14ac:dyDescent="0.25">
      <c r="A551" t="s">
        <v>94</v>
      </c>
      <c r="B551" s="108">
        <v>0</v>
      </c>
      <c r="E551" s="108" t="b">
        <f t="shared" si="40"/>
        <v>0</v>
      </c>
      <c r="G551" s="108" t="b">
        <f t="shared" si="41"/>
        <v>0</v>
      </c>
      <c r="I551" s="108" t="b">
        <f t="shared" si="42"/>
        <v>0</v>
      </c>
      <c r="K551" s="108" t="b">
        <f t="shared" si="43"/>
        <v>0</v>
      </c>
      <c r="M551" s="108" t="b">
        <f t="shared" si="44"/>
        <v>0</v>
      </c>
    </row>
    <row r="552" spans="1:13" x14ac:dyDescent="0.25">
      <c r="A552" t="s">
        <v>96</v>
      </c>
      <c r="B552" s="108">
        <v>1.28</v>
      </c>
      <c r="E552" s="108" t="b">
        <f t="shared" si="40"/>
        <v>0</v>
      </c>
      <c r="G552" s="108">
        <f t="shared" si="41"/>
        <v>1.28</v>
      </c>
      <c r="I552" s="108" t="b">
        <f t="shared" si="42"/>
        <v>0</v>
      </c>
      <c r="K552" s="108" t="b">
        <f t="shared" si="43"/>
        <v>0</v>
      </c>
      <c r="M552" s="108" t="b">
        <f t="shared" si="44"/>
        <v>0</v>
      </c>
    </row>
    <row r="553" spans="1:13" x14ac:dyDescent="0.25">
      <c r="A553" t="s">
        <v>94</v>
      </c>
      <c r="B553" s="108">
        <v>0</v>
      </c>
      <c r="E553" s="108" t="b">
        <f t="shared" si="40"/>
        <v>0</v>
      </c>
      <c r="G553" s="108" t="b">
        <f t="shared" si="41"/>
        <v>0</v>
      </c>
      <c r="I553" s="108" t="b">
        <f t="shared" si="42"/>
        <v>0</v>
      </c>
      <c r="K553" s="108" t="b">
        <f t="shared" si="43"/>
        <v>0</v>
      </c>
      <c r="M553" s="108" t="b">
        <f t="shared" si="44"/>
        <v>0</v>
      </c>
    </row>
    <row r="554" spans="1:13" x14ac:dyDescent="0.25">
      <c r="A554" t="s">
        <v>94</v>
      </c>
      <c r="B554" s="108">
        <v>0</v>
      </c>
      <c r="E554" s="108" t="b">
        <f t="shared" si="40"/>
        <v>0</v>
      </c>
      <c r="G554" s="108" t="b">
        <f t="shared" si="41"/>
        <v>0</v>
      </c>
      <c r="I554" s="108" t="b">
        <f t="shared" si="42"/>
        <v>0</v>
      </c>
      <c r="K554" s="108" t="b">
        <f t="shared" si="43"/>
        <v>0</v>
      </c>
      <c r="M554" s="108" t="b">
        <f t="shared" si="44"/>
        <v>0</v>
      </c>
    </row>
    <row r="555" spans="1:13" x14ac:dyDescent="0.25">
      <c r="A555" t="s">
        <v>95</v>
      </c>
      <c r="B555" s="108">
        <v>1</v>
      </c>
      <c r="E555" s="108" t="b">
        <f t="shared" si="40"/>
        <v>0</v>
      </c>
      <c r="G555" s="108" t="b">
        <f t="shared" si="41"/>
        <v>0</v>
      </c>
      <c r="I555" s="108" t="b">
        <f t="shared" si="42"/>
        <v>0</v>
      </c>
      <c r="K555" s="108" t="b">
        <f t="shared" si="43"/>
        <v>0</v>
      </c>
      <c r="M555" s="108">
        <f t="shared" si="44"/>
        <v>1</v>
      </c>
    </row>
    <row r="556" spans="1:13" x14ac:dyDescent="0.25">
      <c r="A556" t="s">
        <v>94</v>
      </c>
      <c r="B556" s="108">
        <v>0</v>
      </c>
      <c r="E556" s="108" t="b">
        <f t="shared" si="40"/>
        <v>0</v>
      </c>
      <c r="G556" s="108" t="b">
        <f t="shared" si="41"/>
        <v>0</v>
      </c>
      <c r="I556" s="108" t="b">
        <f t="shared" si="42"/>
        <v>0</v>
      </c>
      <c r="K556" s="108" t="b">
        <f t="shared" si="43"/>
        <v>0</v>
      </c>
      <c r="M556" s="108" t="b">
        <f t="shared" si="44"/>
        <v>0</v>
      </c>
    </row>
    <row r="557" spans="1:13" x14ac:dyDescent="0.25">
      <c r="A557" t="s">
        <v>94</v>
      </c>
      <c r="B557" s="108">
        <v>0</v>
      </c>
      <c r="E557" s="108" t="b">
        <f t="shared" si="40"/>
        <v>0</v>
      </c>
      <c r="G557" s="108" t="b">
        <f t="shared" si="41"/>
        <v>0</v>
      </c>
      <c r="I557" s="108" t="b">
        <f t="shared" si="42"/>
        <v>0</v>
      </c>
      <c r="K557" s="108" t="b">
        <f t="shared" si="43"/>
        <v>0</v>
      </c>
      <c r="M557" s="108" t="b">
        <f t="shared" si="44"/>
        <v>0</v>
      </c>
    </row>
    <row r="558" spans="1:13" x14ac:dyDescent="0.25">
      <c r="A558" t="s">
        <v>94</v>
      </c>
      <c r="B558" s="108">
        <v>0</v>
      </c>
      <c r="E558" s="108" t="b">
        <f t="shared" si="40"/>
        <v>0</v>
      </c>
      <c r="G558" s="108" t="b">
        <f t="shared" si="41"/>
        <v>0</v>
      </c>
      <c r="I558" s="108" t="b">
        <f t="shared" si="42"/>
        <v>0</v>
      </c>
      <c r="K558" s="108" t="b">
        <f t="shared" si="43"/>
        <v>0</v>
      </c>
      <c r="M558" s="108" t="b">
        <f t="shared" si="44"/>
        <v>0</v>
      </c>
    </row>
    <row r="559" spans="1:13" x14ac:dyDescent="0.25">
      <c r="A559" t="s">
        <v>96</v>
      </c>
      <c r="B559" s="108">
        <v>1.33</v>
      </c>
      <c r="E559" s="108" t="b">
        <f t="shared" si="40"/>
        <v>0</v>
      </c>
      <c r="G559" s="108">
        <f t="shared" si="41"/>
        <v>1.33</v>
      </c>
      <c r="I559" s="108" t="b">
        <f t="shared" si="42"/>
        <v>0</v>
      </c>
      <c r="K559" s="108" t="b">
        <f t="shared" si="43"/>
        <v>0</v>
      </c>
      <c r="M559" s="108" t="b">
        <f t="shared" si="44"/>
        <v>0</v>
      </c>
    </row>
    <row r="560" spans="1:13" x14ac:dyDescent="0.25">
      <c r="A560" t="s">
        <v>94</v>
      </c>
      <c r="B560" s="108">
        <v>0</v>
      </c>
      <c r="E560" s="108" t="b">
        <f t="shared" si="40"/>
        <v>0</v>
      </c>
      <c r="G560" s="108" t="b">
        <f t="shared" si="41"/>
        <v>0</v>
      </c>
      <c r="I560" s="108" t="b">
        <f t="shared" si="42"/>
        <v>0</v>
      </c>
      <c r="K560" s="108" t="b">
        <f t="shared" si="43"/>
        <v>0</v>
      </c>
      <c r="M560" s="108" t="b">
        <f t="shared" si="44"/>
        <v>0</v>
      </c>
    </row>
    <row r="561" spans="1:13" x14ac:dyDescent="0.25">
      <c r="A561" t="s">
        <v>94</v>
      </c>
      <c r="B561" s="108">
        <v>0</v>
      </c>
      <c r="E561" s="108" t="b">
        <f t="shared" si="40"/>
        <v>0</v>
      </c>
      <c r="G561" s="108" t="b">
        <f t="shared" si="41"/>
        <v>0</v>
      </c>
      <c r="I561" s="108" t="b">
        <f t="shared" si="42"/>
        <v>0</v>
      </c>
      <c r="K561" s="108" t="b">
        <f t="shared" si="43"/>
        <v>0</v>
      </c>
      <c r="M561" s="108" t="b">
        <f t="shared" si="44"/>
        <v>0</v>
      </c>
    </row>
    <row r="562" spans="1:13" x14ac:dyDescent="0.25">
      <c r="A562" t="s">
        <v>94</v>
      </c>
      <c r="B562" s="108">
        <v>0</v>
      </c>
      <c r="E562" s="108" t="b">
        <f t="shared" si="40"/>
        <v>0</v>
      </c>
      <c r="G562" s="108" t="b">
        <f t="shared" si="41"/>
        <v>0</v>
      </c>
      <c r="I562" s="108" t="b">
        <f t="shared" si="42"/>
        <v>0</v>
      </c>
      <c r="K562" s="108" t="b">
        <f t="shared" si="43"/>
        <v>0</v>
      </c>
      <c r="M562" s="108" t="b">
        <f t="shared" si="44"/>
        <v>0</v>
      </c>
    </row>
    <row r="563" spans="1:13" x14ac:dyDescent="0.25">
      <c r="A563" t="s">
        <v>96</v>
      </c>
      <c r="B563" s="108">
        <v>2.2799999999999998</v>
      </c>
      <c r="E563" s="108" t="b">
        <f t="shared" si="40"/>
        <v>0</v>
      </c>
      <c r="G563" s="108">
        <f t="shared" si="41"/>
        <v>2.2799999999999998</v>
      </c>
      <c r="I563" s="108" t="b">
        <f t="shared" si="42"/>
        <v>0</v>
      </c>
      <c r="K563" s="108" t="b">
        <f t="shared" si="43"/>
        <v>0</v>
      </c>
      <c r="M563" s="108" t="b">
        <f t="shared" si="44"/>
        <v>0</v>
      </c>
    </row>
    <row r="564" spans="1:13" x14ac:dyDescent="0.25">
      <c r="A564" t="s">
        <v>94</v>
      </c>
      <c r="B564" s="108">
        <v>0</v>
      </c>
      <c r="E564" s="108" t="b">
        <f t="shared" si="40"/>
        <v>0</v>
      </c>
      <c r="G564" s="108" t="b">
        <f t="shared" si="41"/>
        <v>0</v>
      </c>
      <c r="I564" s="108" t="b">
        <f t="shared" si="42"/>
        <v>0</v>
      </c>
      <c r="K564" s="108" t="b">
        <f t="shared" si="43"/>
        <v>0</v>
      </c>
      <c r="M564" s="108" t="b">
        <f t="shared" si="44"/>
        <v>0</v>
      </c>
    </row>
    <row r="565" spans="1:13" x14ac:dyDescent="0.25">
      <c r="A565" t="s">
        <v>94</v>
      </c>
      <c r="B565" s="108">
        <v>0</v>
      </c>
      <c r="E565" s="108" t="b">
        <f t="shared" si="40"/>
        <v>0</v>
      </c>
      <c r="G565" s="108" t="b">
        <f t="shared" si="41"/>
        <v>0</v>
      </c>
      <c r="I565" s="108" t="b">
        <f t="shared" si="42"/>
        <v>0</v>
      </c>
      <c r="K565" s="108" t="b">
        <f t="shared" si="43"/>
        <v>0</v>
      </c>
      <c r="M565" s="108" t="b">
        <f t="shared" si="44"/>
        <v>0</v>
      </c>
    </row>
    <row r="566" spans="1:13" x14ac:dyDescent="0.25">
      <c r="A566" t="s">
        <v>91</v>
      </c>
      <c r="B566" s="108">
        <v>0.98</v>
      </c>
      <c r="E566" s="108" t="b">
        <f t="shared" si="40"/>
        <v>0</v>
      </c>
      <c r="G566" s="108" t="b">
        <f t="shared" si="41"/>
        <v>0</v>
      </c>
      <c r="I566" s="108">
        <f t="shared" si="42"/>
        <v>0.98</v>
      </c>
      <c r="K566" s="108" t="b">
        <f t="shared" si="43"/>
        <v>0</v>
      </c>
      <c r="M566" s="108" t="b">
        <f t="shared" si="44"/>
        <v>0</v>
      </c>
    </row>
    <row r="567" spans="1:13" x14ac:dyDescent="0.25">
      <c r="A567" t="s">
        <v>94</v>
      </c>
      <c r="B567" s="108">
        <v>0</v>
      </c>
      <c r="E567" s="108" t="b">
        <f t="shared" si="40"/>
        <v>0</v>
      </c>
      <c r="G567" s="108" t="b">
        <f t="shared" si="41"/>
        <v>0</v>
      </c>
      <c r="I567" s="108" t="b">
        <f t="shared" si="42"/>
        <v>0</v>
      </c>
      <c r="K567" s="108" t="b">
        <f t="shared" si="43"/>
        <v>0</v>
      </c>
      <c r="M567" s="108" t="b">
        <f t="shared" si="44"/>
        <v>0</v>
      </c>
    </row>
    <row r="568" spans="1:13" x14ac:dyDescent="0.25">
      <c r="A568" t="s">
        <v>94</v>
      </c>
      <c r="B568" s="108">
        <v>0</v>
      </c>
      <c r="E568" s="108" t="b">
        <f t="shared" si="40"/>
        <v>0</v>
      </c>
      <c r="G568" s="108" t="b">
        <f t="shared" si="41"/>
        <v>0</v>
      </c>
      <c r="I568" s="108" t="b">
        <f t="shared" si="42"/>
        <v>0</v>
      </c>
      <c r="K568" s="108" t="b">
        <f t="shared" si="43"/>
        <v>0</v>
      </c>
      <c r="M568" s="108" t="b">
        <f t="shared" si="44"/>
        <v>0</v>
      </c>
    </row>
    <row r="569" spans="1:13" x14ac:dyDescent="0.25">
      <c r="A569" t="s">
        <v>94</v>
      </c>
      <c r="B569" s="108">
        <v>0</v>
      </c>
      <c r="E569" s="108" t="b">
        <f t="shared" si="40"/>
        <v>0</v>
      </c>
      <c r="G569" s="108" t="b">
        <f t="shared" si="41"/>
        <v>0</v>
      </c>
      <c r="I569" s="108" t="b">
        <f t="shared" si="42"/>
        <v>0</v>
      </c>
      <c r="K569" s="108" t="b">
        <f t="shared" si="43"/>
        <v>0</v>
      </c>
      <c r="M569" s="108" t="b">
        <f t="shared" si="44"/>
        <v>0</v>
      </c>
    </row>
    <row r="570" spans="1:13" x14ac:dyDescent="0.25">
      <c r="A570" t="s">
        <v>94</v>
      </c>
      <c r="B570" s="108">
        <v>0</v>
      </c>
      <c r="E570" s="108" t="b">
        <f t="shared" si="40"/>
        <v>0</v>
      </c>
      <c r="G570" s="108" t="b">
        <f t="shared" si="41"/>
        <v>0</v>
      </c>
      <c r="I570" s="108" t="b">
        <f t="shared" si="42"/>
        <v>0</v>
      </c>
      <c r="K570" s="108" t="b">
        <f t="shared" si="43"/>
        <v>0</v>
      </c>
      <c r="M570" s="108" t="b">
        <f t="shared" si="44"/>
        <v>0</v>
      </c>
    </row>
    <row r="571" spans="1:13" x14ac:dyDescent="0.25">
      <c r="A571" t="s">
        <v>94</v>
      </c>
      <c r="B571" s="108">
        <v>0</v>
      </c>
      <c r="E571" s="108" t="b">
        <f t="shared" si="40"/>
        <v>0</v>
      </c>
      <c r="G571" s="108" t="b">
        <f t="shared" si="41"/>
        <v>0</v>
      </c>
      <c r="I571" s="108" t="b">
        <f t="shared" si="42"/>
        <v>0</v>
      </c>
      <c r="K571" s="108" t="b">
        <f t="shared" si="43"/>
        <v>0</v>
      </c>
      <c r="M571" s="108" t="b">
        <f t="shared" si="44"/>
        <v>0</v>
      </c>
    </row>
    <row r="572" spans="1:13" x14ac:dyDescent="0.25">
      <c r="A572" t="s">
        <v>95</v>
      </c>
      <c r="B572" s="108">
        <v>1.51</v>
      </c>
      <c r="E572" s="108" t="b">
        <f t="shared" si="40"/>
        <v>0</v>
      </c>
      <c r="G572" s="108" t="b">
        <f t="shared" si="41"/>
        <v>0</v>
      </c>
      <c r="I572" s="108" t="b">
        <f t="shared" si="42"/>
        <v>0</v>
      </c>
      <c r="K572" s="108" t="b">
        <f t="shared" si="43"/>
        <v>0</v>
      </c>
      <c r="M572" s="108">
        <f t="shared" si="44"/>
        <v>1.51</v>
      </c>
    </row>
    <row r="573" spans="1:13" x14ac:dyDescent="0.25">
      <c r="A573" t="s">
        <v>94</v>
      </c>
      <c r="B573" s="108">
        <v>0</v>
      </c>
      <c r="E573" s="108" t="b">
        <f t="shared" si="40"/>
        <v>0</v>
      </c>
      <c r="G573" s="108" t="b">
        <f t="shared" si="41"/>
        <v>0</v>
      </c>
      <c r="I573" s="108" t="b">
        <f t="shared" si="42"/>
        <v>0</v>
      </c>
      <c r="K573" s="108" t="b">
        <f t="shared" si="43"/>
        <v>0</v>
      </c>
      <c r="M573" s="108" t="b">
        <f t="shared" si="44"/>
        <v>0</v>
      </c>
    </row>
    <row r="574" spans="1:13" x14ac:dyDescent="0.25">
      <c r="A574" t="s">
        <v>94</v>
      </c>
      <c r="B574" s="108">
        <v>0</v>
      </c>
      <c r="E574" s="108" t="b">
        <f t="shared" si="40"/>
        <v>0</v>
      </c>
      <c r="G574" s="108" t="b">
        <f t="shared" si="41"/>
        <v>0</v>
      </c>
      <c r="I574" s="108" t="b">
        <f t="shared" si="42"/>
        <v>0</v>
      </c>
      <c r="K574" s="108" t="b">
        <f t="shared" si="43"/>
        <v>0</v>
      </c>
      <c r="M574" s="108" t="b">
        <f t="shared" si="44"/>
        <v>0</v>
      </c>
    </row>
    <row r="575" spans="1:13" x14ac:dyDescent="0.25">
      <c r="A575" t="s">
        <v>92</v>
      </c>
      <c r="B575" s="108">
        <v>0.87</v>
      </c>
      <c r="E575" s="108">
        <f t="shared" si="40"/>
        <v>0.87</v>
      </c>
      <c r="G575" s="108" t="b">
        <f t="shared" si="41"/>
        <v>0</v>
      </c>
      <c r="I575" s="108" t="b">
        <f t="shared" si="42"/>
        <v>0</v>
      </c>
      <c r="K575" s="108" t="b">
        <f t="shared" si="43"/>
        <v>0</v>
      </c>
      <c r="M575" s="108" t="b">
        <f t="shared" si="44"/>
        <v>0</v>
      </c>
    </row>
    <row r="576" spans="1:13" x14ac:dyDescent="0.25">
      <c r="A576" t="s">
        <v>96</v>
      </c>
      <c r="B576" s="108">
        <v>0.85</v>
      </c>
      <c r="E576" s="108" t="b">
        <f t="shared" si="40"/>
        <v>0</v>
      </c>
      <c r="G576" s="108">
        <f t="shared" si="41"/>
        <v>0.85</v>
      </c>
      <c r="I576" s="108" t="b">
        <f t="shared" si="42"/>
        <v>0</v>
      </c>
      <c r="K576" s="108" t="b">
        <f t="shared" si="43"/>
        <v>0</v>
      </c>
      <c r="M576" s="108" t="b">
        <f t="shared" si="44"/>
        <v>0</v>
      </c>
    </row>
    <row r="577" spans="1:13" x14ac:dyDescent="0.25">
      <c r="A577" t="s">
        <v>94</v>
      </c>
      <c r="B577" s="108">
        <v>0</v>
      </c>
      <c r="E577" s="108" t="b">
        <f t="shared" si="40"/>
        <v>0</v>
      </c>
      <c r="G577" s="108" t="b">
        <f t="shared" si="41"/>
        <v>0</v>
      </c>
      <c r="I577" s="108" t="b">
        <f t="shared" si="42"/>
        <v>0</v>
      </c>
      <c r="K577" s="108" t="b">
        <f t="shared" si="43"/>
        <v>0</v>
      </c>
      <c r="M577" s="108" t="b">
        <f t="shared" si="44"/>
        <v>0</v>
      </c>
    </row>
    <row r="578" spans="1:13" x14ac:dyDescent="0.25">
      <c r="A578" t="s">
        <v>94</v>
      </c>
      <c r="B578" s="108">
        <v>0</v>
      </c>
      <c r="E578" s="108" t="b">
        <f t="shared" si="40"/>
        <v>0</v>
      </c>
      <c r="G578" s="108" t="b">
        <f t="shared" si="41"/>
        <v>0</v>
      </c>
      <c r="I578" s="108" t="b">
        <f t="shared" si="42"/>
        <v>0</v>
      </c>
      <c r="K578" s="108" t="b">
        <f t="shared" si="43"/>
        <v>0</v>
      </c>
      <c r="M578" s="108" t="b">
        <f t="shared" si="44"/>
        <v>0</v>
      </c>
    </row>
    <row r="579" spans="1:13" x14ac:dyDescent="0.25">
      <c r="A579" t="s">
        <v>94</v>
      </c>
      <c r="B579" s="108">
        <v>0</v>
      </c>
      <c r="E579" s="108" t="b">
        <f t="shared" ref="E579:E642" si="45">IF(A579="Coffee Only", B579)</f>
        <v>0</v>
      </c>
      <c r="G579" s="108" t="b">
        <f t="shared" ref="G579:G642" si="46">IF(A579="Food Only", B579)</f>
        <v>0</v>
      </c>
      <c r="I579" s="108" t="b">
        <f t="shared" ref="I579:I642" si="47">IF(A579="Specialty Drink Only", B579)</f>
        <v>0</v>
      </c>
      <c r="K579" s="108" t="b">
        <f t="shared" ref="K579:K642" si="48">IF(A579="Food + Coffee", B579)</f>
        <v>0</v>
      </c>
      <c r="M579" s="108" t="b">
        <f t="shared" ref="M579:M642" si="49">IF(A579="Food + Specialty Drink", B579)</f>
        <v>0</v>
      </c>
    </row>
    <row r="580" spans="1:13" x14ac:dyDescent="0.25">
      <c r="A580" t="s">
        <v>94</v>
      </c>
      <c r="B580" s="108">
        <v>0</v>
      </c>
      <c r="E580" s="108" t="b">
        <f t="shared" si="45"/>
        <v>0</v>
      </c>
      <c r="G580" s="108" t="b">
        <f t="shared" si="46"/>
        <v>0</v>
      </c>
      <c r="I580" s="108" t="b">
        <f t="shared" si="47"/>
        <v>0</v>
      </c>
      <c r="K580" s="108" t="b">
        <f t="shared" si="48"/>
        <v>0</v>
      </c>
      <c r="M580" s="108" t="b">
        <f t="shared" si="49"/>
        <v>0</v>
      </c>
    </row>
    <row r="581" spans="1:13" x14ac:dyDescent="0.25">
      <c r="A581" t="s">
        <v>95</v>
      </c>
      <c r="B581" s="108">
        <v>2.17</v>
      </c>
      <c r="E581" s="108" t="b">
        <f t="shared" si="45"/>
        <v>0</v>
      </c>
      <c r="G581" s="108" t="b">
        <f t="shared" si="46"/>
        <v>0</v>
      </c>
      <c r="I581" s="108" t="b">
        <f t="shared" si="47"/>
        <v>0</v>
      </c>
      <c r="K581" s="108" t="b">
        <f t="shared" si="48"/>
        <v>0</v>
      </c>
      <c r="M581" s="108">
        <f t="shared" si="49"/>
        <v>2.17</v>
      </c>
    </row>
    <row r="582" spans="1:13" x14ac:dyDescent="0.25">
      <c r="A582" t="s">
        <v>94</v>
      </c>
      <c r="B582" s="108">
        <v>0</v>
      </c>
      <c r="E582" s="108" t="b">
        <f t="shared" si="45"/>
        <v>0</v>
      </c>
      <c r="G582" s="108" t="b">
        <f t="shared" si="46"/>
        <v>0</v>
      </c>
      <c r="I582" s="108" t="b">
        <f t="shared" si="47"/>
        <v>0</v>
      </c>
      <c r="K582" s="108" t="b">
        <f t="shared" si="48"/>
        <v>0</v>
      </c>
      <c r="M582" s="108" t="b">
        <f t="shared" si="49"/>
        <v>0</v>
      </c>
    </row>
    <row r="583" spans="1:13" x14ac:dyDescent="0.25">
      <c r="A583" t="s">
        <v>94</v>
      </c>
      <c r="B583" s="108">
        <v>0</v>
      </c>
      <c r="E583" s="108" t="b">
        <f t="shared" si="45"/>
        <v>0</v>
      </c>
      <c r="G583" s="108" t="b">
        <f t="shared" si="46"/>
        <v>0</v>
      </c>
      <c r="I583" s="108" t="b">
        <f t="shared" si="47"/>
        <v>0</v>
      </c>
      <c r="K583" s="108" t="b">
        <f t="shared" si="48"/>
        <v>0</v>
      </c>
      <c r="M583" s="108" t="b">
        <f t="shared" si="49"/>
        <v>0</v>
      </c>
    </row>
    <row r="584" spans="1:13" x14ac:dyDescent="0.25">
      <c r="A584" t="s">
        <v>94</v>
      </c>
      <c r="B584" s="108">
        <v>0</v>
      </c>
      <c r="E584" s="108" t="b">
        <f t="shared" si="45"/>
        <v>0</v>
      </c>
      <c r="G584" s="108" t="b">
        <f t="shared" si="46"/>
        <v>0</v>
      </c>
      <c r="I584" s="108" t="b">
        <f t="shared" si="47"/>
        <v>0</v>
      </c>
      <c r="K584" s="108" t="b">
        <f t="shared" si="48"/>
        <v>0</v>
      </c>
      <c r="M584" s="108" t="b">
        <f t="shared" si="49"/>
        <v>0</v>
      </c>
    </row>
    <row r="585" spans="1:13" x14ac:dyDescent="0.25">
      <c r="A585" t="s">
        <v>94</v>
      </c>
      <c r="B585" s="108">
        <v>0</v>
      </c>
      <c r="E585" s="108" t="b">
        <f t="shared" si="45"/>
        <v>0</v>
      </c>
      <c r="G585" s="108" t="b">
        <f t="shared" si="46"/>
        <v>0</v>
      </c>
      <c r="I585" s="108" t="b">
        <f t="shared" si="47"/>
        <v>0</v>
      </c>
      <c r="K585" s="108" t="b">
        <f t="shared" si="48"/>
        <v>0</v>
      </c>
      <c r="M585" s="108" t="b">
        <f t="shared" si="49"/>
        <v>0</v>
      </c>
    </row>
    <row r="586" spans="1:13" x14ac:dyDescent="0.25">
      <c r="A586" t="s">
        <v>94</v>
      </c>
      <c r="B586" s="108">
        <v>0</v>
      </c>
      <c r="E586" s="108" t="b">
        <f t="shared" si="45"/>
        <v>0</v>
      </c>
      <c r="G586" s="108" t="b">
        <f t="shared" si="46"/>
        <v>0</v>
      </c>
      <c r="I586" s="108" t="b">
        <f t="shared" si="47"/>
        <v>0</v>
      </c>
      <c r="K586" s="108" t="b">
        <f t="shared" si="48"/>
        <v>0</v>
      </c>
      <c r="M586" s="108" t="b">
        <f t="shared" si="49"/>
        <v>0</v>
      </c>
    </row>
    <row r="587" spans="1:13" x14ac:dyDescent="0.25">
      <c r="A587" t="s">
        <v>91</v>
      </c>
      <c r="B587" s="108">
        <v>0.56999999999999995</v>
      </c>
      <c r="E587" s="108" t="b">
        <f t="shared" si="45"/>
        <v>0</v>
      </c>
      <c r="G587" s="108" t="b">
        <f t="shared" si="46"/>
        <v>0</v>
      </c>
      <c r="I587" s="108">
        <f t="shared" si="47"/>
        <v>0.56999999999999995</v>
      </c>
      <c r="K587" s="108" t="b">
        <f t="shared" si="48"/>
        <v>0</v>
      </c>
      <c r="M587" s="108" t="b">
        <f t="shared" si="49"/>
        <v>0</v>
      </c>
    </row>
    <row r="588" spans="1:13" x14ac:dyDescent="0.25">
      <c r="A588" t="s">
        <v>94</v>
      </c>
      <c r="B588" s="108">
        <v>0</v>
      </c>
      <c r="E588" s="108" t="b">
        <f t="shared" si="45"/>
        <v>0</v>
      </c>
      <c r="G588" s="108" t="b">
        <f t="shared" si="46"/>
        <v>0</v>
      </c>
      <c r="I588" s="108" t="b">
        <f t="shared" si="47"/>
        <v>0</v>
      </c>
      <c r="K588" s="108" t="b">
        <f t="shared" si="48"/>
        <v>0</v>
      </c>
      <c r="M588" s="108" t="b">
        <f t="shared" si="49"/>
        <v>0</v>
      </c>
    </row>
    <row r="589" spans="1:13" x14ac:dyDescent="0.25">
      <c r="A589" t="s">
        <v>94</v>
      </c>
      <c r="B589" s="108">
        <v>0</v>
      </c>
      <c r="E589" s="108" t="b">
        <f t="shared" si="45"/>
        <v>0</v>
      </c>
      <c r="G589" s="108" t="b">
        <f t="shared" si="46"/>
        <v>0</v>
      </c>
      <c r="I589" s="108" t="b">
        <f t="shared" si="47"/>
        <v>0</v>
      </c>
      <c r="K589" s="108" t="b">
        <f t="shared" si="48"/>
        <v>0</v>
      </c>
      <c r="M589" s="108" t="b">
        <f t="shared" si="49"/>
        <v>0</v>
      </c>
    </row>
    <row r="590" spans="1:13" x14ac:dyDescent="0.25">
      <c r="A590" t="s">
        <v>94</v>
      </c>
      <c r="B590" s="108">
        <v>0</v>
      </c>
      <c r="E590" s="108" t="b">
        <f t="shared" si="45"/>
        <v>0</v>
      </c>
      <c r="G590" s="108" t="b">
        <f t="shared" si="46"/>
        <v>0</v>
      </c>
      <c r="I590" s="108" t="b">
        <f t="shared" si="47"/>
        <v>0</v>
      </c>
      <c r="K590" s="108" t="b">
        <f t="shared" si="48"/>
        <v>0</v>
      </c>
      <c r="M590" s="108" t="b">
        <f t="shared" si="49"/>
        <v>0</v>
      </c>
    </row>
    <row r="591" spans="1:13" x14ac:dyDescent="0.25">
      <c r="A591" t="s">
        <v>94</v>
      </c>
      <c r="B591" s="108">
        <v>0</v>
      </c>
      <c r="E591" s="108" t="b">
        <f t="shared" si="45"/>
        <v>0</v>
      </c>
      <c r="G591" s="108" t="b">
        <f t="shared" si="46"/>
        <v>0</v>
      </c>
      <c r="I591" s="108" t="b">
        <f t="shared" si="47"/>
        <v>0</v>
      </c>
      <c r="K591" s="108" t="b">
        <f t="shared" si="48"/>
        <v>0</v>
      </c>
      <c r="M591" s="108" t="b">
        <f t="shared" si="49"/>
        <v>0</v>
      </c>
    </row>
    <row r="592" spans="1:13" x14ac:dyDescent="0.25">
      <c r="A592" t="s">
        <v>94</v>
      </c>
      <c r="B592" s="108">
        <v>0</v>
      </c>
      <c r="E592" s="108" t="b">
        <f t="shared" si="45"/>
        <v>0</v>
      </c>
      <c r="G592" s="108" t="b">
        <f t="shared" si="46"/>
        <v>0</v>
      </c>
      <c r="I592" s="108" t="b">
        <f t="shared" si="47"/>
        <v>0</v>
      </c>
      <c r="K592" s="108" t="b">
        <f t="shared" si="48"/>
        <v>0</v>
      </c>
      <c r="M592" s="108" t="b">
        <f t="shared" si="49"/>
        <v>0</v>
      </c>
    </row>
    <row r="593" spans="1:13" x14ac:dyDescent="0.25">
      <c r="A593" t="s">
        <v>94</v>
      </c>
      <c r="B593" s="108">
        <v>0</v>
      </c>
      <c r="E593" s="108" t="b">
        <f t="shared" si="45"/>
        <v>0</v>
      </c>
      <c r="G593" s="108" t="b">
        <f t="shared" si="46"/>
        <v>0</v>
      </c>
      <c r="I593" s="108" t="b">
        <f t="shared" si="47"/>
        <v>0</v>
      </c>
      <c r="K593" s="108" t="b">
        <f t="shared" si="48"/>
        <v>0</v>
      </c>
      <c r="M593" s="108" t="b">
        <f t="shared" si="49"/>
        <v>0</v>
      </c>
    </row>
    <row r="594" spans="1:13" x14ac:dyDescent="0.25">
      <c r="A594" t="s">
        <v>94</v>
      </c>
      <c r="B594" s="108">
        <v>0</v>
      </c>
      <c r="E594" s="108" t="b">
        <f t="shared" si="45"/>
        <v>0</v>
      </c>
      <c r="G594" s="108" t="b">
        <f t="shared" si="46"/>
        <v>0</v>
      </c>
      <c r="I594" s="108" t="b">
        <f t="shared" si="47"/>
        <v>0</v>
      </c>
      <c r="K594" s="108" t="b">
        <f t="shared" si="48"/>
        <v>0</v>
      </c>
      <c r="M594" s="108" t="b">
        <f t="shared" si="49"/>
        <v>0</v>
      </c>
    </row>
    <row r="595" spans="1:13" x14ac:dyDescent="0.25">
      <c r="A595" t="s">
        <v>95</v>
      </c>
      <c r="B595" s="108">
        <v>0.75</v>
      </c>
      <c r="E595" s="108" t="b">
        <f t="shared" si="45"/>
        <v>0</v>
      </c>
      <c r="G595" s="108" t="b">
        <f t="shared" si="46"/>
        <v>0</v>
      </c>
      <c r="I595" s="108" t="b">
        <f t="shared" si="47"/>
        <v>0</v>
      </c>
      <c r="K595" s="108" t="b">
        <f t="shared" si="48"/>
        <v>0</v>
      </c>
      <c r="M595" s="108">
        <f t="shared" si="49"/>
        <v>0.75</v>
      </c>
    </row>
    <row r="596" spans="1:13" x14ac:dyDescent="0.25">
      <c r="A596" t="s">
        <v>94</v>
      </c>
      <c r="B596" s="108">
        <v>0</v>
      </c>
      <c r="E596" s="108" t="b">
        <f t="shared" si="45"/>
        <v>0</v>
      </c>
      <c r="G596" s="108" t="b">
        <f t="shared" si="46"/>
        <v>0</v>
      </c>
      <c r="I596" s="108" t="b">
        <f t="shared" si="47"/>
        <v>0</v>
      </c>
      <c r="K596" s="108" t="b">
        <f t="shared" si="48"/>
        <v>0</v>
      </c>
      <c r="M596" s="108" t="b">
        <f t="shared" si="49"/>
        <v>0</v>
      </c>
    </row>
    <row r="597" spans="1:13" x14ac:dyDescent="0.25">
      <c r="A597" t="s">
        <v>94</v>
      </c>
      <c r="B597" s="108">
        <v>0</v>
      </c>
      <c r="E597" s="108" t="b">
        <f t="shared" si="45"/>
        <v>0</v>
      </c>
      <c r="G597" s="108" t="b">
        <f t="shared" si="46"/>
        <v>0</v>
      </c>
      <c r="I597" s="108" t="b">
        <f t="shared" si="47"/>
        <v>0</v>
      </c>
      <c r="K597" s="108" t="b">
        <f t="shared" si="48"/>
        <v>0</v>
      </c>
      <c r="M597" s="108" t="b">
        <f t="shared" si="49"/>
        <v>0</v>
      </c>
    </row>
    <row r="598" spans="1:13" x14ac:dyDescent="0.25">
      <c r="A598" t="s">
        <v>94</v>
      </c>
      <c r="B598" s="108">
        <v>0</v>
      </c>
      <c r="E598" s="108" t="b">
        <f t="shared" si="45"/>
        <v>0</v>
      </c>
      <c r="G598" s="108" t="b">
        <f t="shared" si="46"/>
        <v>0</v>
      </c>
      <c r="I598" s="108" t="b">
        <f t="shared" si="47"/>
        <v>0</v>
      </c>
      <c r="K598" s="108" t="b">
        <f t="shared" si="48"/>
        <v>0</v>
      </c>
      <c r="M598" s="108" t="b">
        <f t="shared" si="49"/>
        <v>0</v>
      </c>
    </row>
    <row r="599" spans="1:13" x14ac:dyDescent="0.25">
      <c r="A599" t="s">
        <v>94</v>
      </c>
      <c r="B599" s="108">
        <v>0</v>
      </c>
      <c r="E599" s="108" t="b">
        <f t="shared" si="45"/>
        <v>0</v>
      </c>
      <c r="G599" s="108" t="b">
        <f t="shared" si="46"/>
        <v>0</v>
      </c>
      <c r="I599" s="108" t="b">
        <f t="shared" si="47"/>
        <v>0</v>
      </c>
      <c r="K599" s="108" t="b">
        <f t="shared" si="48"/>
        <v>0</v>
      </c>
      <c r="M599" s="108" t="b">
        <f t="shared" si="49"/>
        <v>0</v>
      </c>
    </row>
    <row r="600" spans="1:13" x14ac:dyDescent="0.25">
      <c r="A600" t="s">
        <v>94</v>
      </c>
      <c r="B600" s="108">
        <v>0</v>
      </c>
      <c r="E600" s="108" t="b">
        <f t="shared" si="45"/>
        <v>0</v>
      </c>
      <c r="G600" s="108" t="b">
        <f t="shared" si="46"/>
        <v>0</v>
      </c>
      <c r="I600" s="108" t="b">
        <f t="shared" si="47"/>
        <v>0</v>
      </c>
      <c r="K600" s="108" t="b">
        <f t="shared" si="48"/>
        <v>0</v>
      </c>
      <c r="M600" s="108" t="b">
        <f t="shared" si="49"/>
        <v>0</v>
      </c>
    </row>
    <row r="601" spans="1:13" x14ac:dyDescent="0.25">
      <c r="A601" t="s">
        <v>94</v>
      </c>
      <c r="B601" s="108">
        <v>0</v>
      </c>
      <c r="E601" s="108" t="b">
        <f t="shared" si="45"/>
        <v>0</v>
      </c>
      <c r="G601" s="108" t="b">
        <f t="shared" si="46"/>
        <v>0</v>
      </c>
      <c r="I601" s="108" t="b">
        <f t="shared" si="47"/>
        <v>0</v>
      </c>
      <c r="K601" s="108" t="b">
        <f t="shared" si="48"/>
        <v>0</v>
      </c>
      <c r="M601" s="108" t="b">
        <f t="shared" si="49"/>
        <v>0</v>
      </c>
    </row>
    <row r="602" spans="1:13" x14ac:dyDescent="0.25">
      <c r="A602" t="s">
        <v>94</v>
      </c>
      <c r="B602" s="108">
        <v>0</v>
      </c>
      <c r="E602" s="108" t="b">
        <f t="shared" si="45"/>
        <v>0</v>
      </c>
      <c r="G602" s="108" t="b">
        <f t="shared" si="46"/>
        <v>0</v>
      </c>
      <c r="I602" s="108" t="b">
        <f t="shared" si="47"/>
        <v>0</v>
      </c>
      <c r="K602" s="108" t="b">
        <f t="shared" si="48"/>
        <v>0</v>
      </c>
      <c r="M602" s="108" t="b">
        <f t="shared" si="49"/>
        <v>0</v>
      </c>
    </row>
    <row r="603" spans="1:13" x14ac:dyDescent="0.25">
      <c r="A603" t="s">
        <v>94</v>
      </c>
      <c r="B603" s="108">
        <v>0</v>
      </c>
      <c r="E603" s="108" t="b">
        <f t="shared" si="45"/>
        <v>0</v>
      </c>
      <c r="G603" s="108" t="b">
        <f t="shared" si="46"/>
        <v>0</v>
      </c>
      <c r="I603" s="108" t="b">
        <f t="shared" si="47"/>
        <v>0</v>
      </c>
      <c r="K603" s="108" t="b">
        <f t="shared" si="48"/>
        <v>0</v>
      </c>
      <c r="M603" s="108" t="b">
        <f t="shared" si="49"/>
        <v>0</v>
      </c>
    </row>
    <row r="604" spans="1:13" x14ac:dyDescent="0.25">
      <c r="A604" t="s">
        <v>94</v>
      </c>
      <c r="B604" s="108">
        <v>0</v>
      </c>
      <c r="E604" s="108" t="b">
        <f t="shared" si="45"/>
        <v>0</v>
      </c>
      <c r="G604" s="108" t="b">
        <f t="shared" si="46"/>
        <v>0</v>
      </c>
      <c r="I604" s="108" t="b">
        <f t="shared" si="47"/>
        <v>0</v>
      </c>
      <c r="K604" s="108" t="b">
        <f t="shared" si="48"/>
        <v>0</v>
      </c>
      <c r="M604" s="108" t="b">
        <f t="shared" si="49"/>
        <v>0</v>
      </c>
    </row>
    <row r="605" spans="1:13" x14ac:dyDescent="0.25">
      <c r="A605" t="s">
        <v>94</v>
      </c>
      <c r="B605" s="108">
        <v>0</v>
      </c>
      <c r="E605" s="108" t="b">
        <f t="shared" si="45"/>
        <v>0</v>
      </c>
      <c r="G605" s="108" t="b">
        <f t="shared" si="46"/>
        <v>0</v>
      </c>
      <c r="I605" s="108" t="b">
        <f t="shared" si="47"/>
        <v>0</v>
      </c>
      <c r="K605" s="108" t="b">
        <f t="shared" si="48"/>
        <v>0</v>
      </c>
      <c r="M605" s="108" t="b">
        <f t="shared" si="49"/>
        <v>0</v>
      </c>
    </row>
    <row r="606" spans="1:13" x14ac:dyDescent="0.25">
      <c r="A606" t="s">
        <v>94</v>
      </c>
      <c r="B606" s="108">
        <v>0</v>
      </c>
      <c r="E606" s="108" t="b">
        <f t="shared" si="45"/>
        <v>0</v>
      </c>
      <c r="G606" s="108" t="b">
        <f t="shared" si="46"/>
        <v>0</v>
      </c>
      <c r="I606" s="108" t="b">
        <f t="shared" si="47"/>
        <v>0</v>
      </c>
      <c r="K606" s="108" t="b">
        <f t="shared" si="48"/>
        <v>0</v>
      </c>
      <c r="M606" s="108" t="b">
        <f t="shared" si="49"/>
        <v>0</v>
      </c>
    </row>
    <row r="607" spans="1:13" x14ac:dyDescent="0.25">
      <c r="A607" t="s">
        <v>91</v>
      </c>
      <c r="B607" s="108">
        <v>0.99</v>
      </c>
      <c r="E607" s="108" t="b">
        <f t="shared" si="45"/>
        <v>0</v>
      </c>
      <c r="G607" s="108" t="b">
        <f t="shared" si="46"/>
        <v>0</v>
      </c>
      <c r="I607" s="108">
        <f t="shared" si="47"/>
        <v>0.99</v>
      </c>
      <c r="K607" s="108" t="b">
        <f t="shared" si="48"/>
        <v>0</v>
      </c>
      <c r="M607" s="108" t="b">
        <f t="shared" si="49"/>
        <v>0</v>
      </c>
    </row>
    <row r="608" spans="1:13" x14ac:dyDescent="0.25">
      <c r="A608" t="s">
        <v>94</v>
      </c>
      <c r="B608" s="108">
        <v>0</v>
      </c>
      <c r="E608" s="108" t="b">
        <f t="shared" si="45"/>
        <v>0</v>
      </c>
      <c r="G608" s="108" t="b">
        <f t="shared" si="46"/>
        <v>0</v>
      </c>
      <c r="I608" s="108" t="b">
        <f t="shared" si="47"/>
        <v>0</v>
      </c>
      <c r="K608" s="108" t="b">
        <f t="shared" si="48"/>
        <v>0</v>
      </c>
      <c r="M608" s="108" t="b">
        <f t="shared" si="49"/>
        <v>0</v>
      </c>
    </row>
    <row r="609" spans="1:13" x14ac:dyDescent="0.25">
      <c r="A609" t="s">
        <v>94</v>
      </c>
      <c r="B609" s="108">
        <v>0</v>
      </c>
      <c r="E609" s="108" t="b">
        <f t="shared" si="45"/>
        <v>0</v>
      </c>
      <c r="G609" s="108" t="b">
        <f t="shared" si="46"/>
        <v>0</v>
      </c>
      <c r="I609" s="108" t="b">
        <f t="shared" si="47"/>
        <v>0</v>
      </c>
      <c r="K609" s="108" t="b">
        <f t="shared" si="48"/>
        <v>0</v>
      </c>
      <c r="M609" s="108" t="b">
        <f t="shared" si="49"/>
        <v>0</v>
      </c>
    </row>
    <row r="610" spans="1:13" x14ac:dyDescent="0.25">
      <c r="A610" t="s">
        <v>94</v>
      </c>
      <c r="B610" s="108">
        <v>0</v>
      </c>
      <c r="E610" s="108" t="b">
        <f t="shared" si="45"/>
        <v>0</v>
      </c>
      <c r="G610" s="108" t="b">
        <f t="shared" si="46"/>
        <v>0</v>
      </c>
      <c r="I610" s="108" t="b">
        <f t="shared" si="47"/>
        <v>0</v>
      </c>
      <c r="K610" s="108" t="b">
        <f t="shared" si="48"/>
        <v>0</v>
      </c>
      <c r="M610" s="108" t="b">
        <f t="shared" si="49"/>
        <v>0</v>
      </c>
    </row>
    <row r="611" spans="1:13" x14ac:dyDescent="0.25">
      <c r="A611" t="s">
        <v>94</v>
      </c>
      <c r="B611" s="108">
        <v>0</v>
      </c>
      <c r="E611" s="108" t="b">
        <f t="shared" si="45"/>
        <v>0</v>
      </c>
      <c r="G611" s="108" t="b">
        <f t="shared" si="46"/>
        <v>0</v>
      </c>
      <c r="I611" s="108" t="b">
        <f t="shared" si="47"/>
        <v>0</v>
      </c>
      <c r="K611" s="108" t="b">
        <f t="shared" si="48"/>
        <v>0</v>
      </c>
      <c r="M611" s="108" t="b">
        <f t="shared" si="49"/>
        <v>0</v>
      </c>
    </row>
    <row r="612" spans="1:13" x14ac:dyDescent="0.25">
      <c r="A612" t="s">
        <v>94</v>
      </c>
      <c r="B612" s="108">
        <v>0</v>
      </c>
      <c r="E612" s="108" t="b">
        <f t="shared" si="45"/>
        <v>0</v>
      </c>
      <c r="G612" s="108" t="b">
        <f t="shared" si="46"/>
        <v>0</v>
      </c>
      <c r="I612" s="108" t="b">
        <f t="shared" si="47"/>
        <v>0</v>
      </c>
      <c r="K612" s="108" t="b">
        <f t="shared" si="48"/>
        <v>0</v>
      </c>
      <c r="M612" s="108" t="b">
        <f t="shared" si="49"/>
        <v>0</v>
      </c>
    </row>
    <row r="613" spans="1:13" x14ac:dyDescent="0.25">
      <c r="A613" t="s">
        <v>94</v>
      </c>
      <c r="B613" s="108">
        <v>0</v>
      </c>
      <c r="E613" s="108" t="b">
        <f t="shared" si="45"/>
        <v>0</v>
      </c>
      <c r="G613" s="108" t="b">
        <f t="shared" si="46"/>
        <v>0</v>
      </c>
      <c r="I613" s="108" t="b">
        <f t="shared" si="47"/>
        <v>0</v>
      </c>
      <c r="K613" s="108" t="b">
        <f t="shared" si="48"/>
        <v>0</v>
      </c>
      <c r="M613" s="108" t="b">
        <f t="shared" si="49"/>
        <v>0</v>
      </c>
    </row>
    <row r="614" spans="1:13" x14ac:dyDescent="0.25">
      <c r="A614" t="s">
        <v>92</v>
      </c>
      <c r="B614" s="108">
        <v>0.8</v>
      </c>
      <c r="E614" s="108">
        <f t="shared" si="45"/>
        <v>0.8</v>
      </c>
      <c r="G614" s="108" t="b">
        <f t="shared" si="46"/>
        <v>0</v>
      </c>
      <c r="I614" s="108" t="b">
        <f t="shared" si="47"/>
        <v>0</v>
      </c>
      <c r="K614" s="108" t="b">
        <f t="shared" si="48"/>
        <v>0</v>
      </c>
      <c r="M614" s="108" t="b">
        <f t="shared" si="49"/>
        <v>0</v>
      </c>
    </row>
    <row r="615" spans="1:13" x14ac:dyDescent="0.25">
      <c r="A615" t="s">
        <v>92</v>
      </c>
      <c r="B615" s="108">
        <v>0.59</v>
      </c>
      <c r="E615" s="108">
        <f t="shared" si="45"/>
        <v>0.59</v>
      </c>
      <c r="G615" s="108" t="b">
        <f t="shared" si="46"/>
        <v>0</v>
      </c>
      <c r="I615" s="108" t="b">
        <f t="shared" si="47"/>
        <v>0</v>
      </c>
      <c r="K615" s="108" t="b">
        <f t="shared" si="48"/>
        <v>0</v>
      </c>
      <c r="M615" s="108" t="b">
        <f t="shared" si="49"/>
        <v>0</v>
      </c>
    </row>
    <row r="616" spans="1:13" x14ac:dyDescent="0.25">
      <c r="A616" t="s">
        <v>94</v>
      </c>
      <c r="B616" s="108">
        <v>0</v>
      </c>
      <c r="E616" s="108" t="b">
        <f t="shared" si="45"/>
        <v>0</v>
      </c>
      <c r="G616" s="108" t="b">
        <f t="shared" si="46"/>
        <v>0</v>
      </c>
      <c r="I616" s="108" t="b">
        <f t="shared" si="47"/>
        <v>0</v>
      </c>
      <c r="K616" s="108" t="b">
        <f t="shared" si="48"/>
        <v>0</v>
      </c>
      <c r="M616" s="108" t="b">
        <f t="shared" si="49"/>
        <v>0</v>
      </c>
    </row>
    <row r="617" spans="1:13" x14ac:dyDescent="0.25">
      <c r="A617" t="s">
        <v>91</v>
      </c>
      <c r="B617" s="108">
        <v>0.93</v>
      </c>
      <c r="E617" s="108" t="b">
        <f t="shared" si="45"/>
        <v>0</v>
      </c>
      <c r="G617" s="108" t="b">
        <f t="shared" si="46"/>
        <v>0</v>
      </c>
      <c r="I617" s="108">
        <f t="shared" si="47"/>
        <v>0.93</v>
      </c>
      <c r="K617" s="108" t="b">
        <f t="shared" si="48"/>
        <v>0</v>
      </c>
      <c r="M617" s="108" t="b">
        <f t="shared" si="49"/>
        <v>0</v>
      </c>
    </row>
    <row r="618" spans="1:13" x14ac:dyDescent="0.25">
      <c r="A618" t="s">
        <v>91</v>
      </c>
      <c r="B618" s="108">
        <v>0.52</v>
      </c>
      <c r="E618" s="108" t="b">
        <f t="shared" si="45"/>
        <v>0</v>
      </c>
      <c r="G618" s="108" t="b">
        <f t="shared" si="46"/>
        <v>0</v>
      </c>
      <c r="I618" s="108">
        <f t="shared" si="47"/>
        <v>0.52</v>
      </c>
      <c r="K618" s="108" t="b">
        <f t="shared" si="48"/>
        <v>0</v>
      </c>
      <c r="M618" s="108" t="b">
        <f t="shared" si="49"/>
        <v>0</v>
      </c>
    </row>
    <row r="619" spans="1:13" x14ac:dyDescent="0.25">
      <c r="A619" t="s">
        <v>92</v>
      </c>
      <c r="B619" s="108">
        <v>0.97</v>
      </c>
      <c r="E619" s="108">
        <f t="shared" si="45"/>
        <v>0.97</v>
      </c>
      <c r="G619" s="108" t="b">
        <f t="shared" si="46"/>
        <v>0</v>
      </c>
      <c r="I619" s="108" t="b">
        <f t="shared" si="47"/>
        <v>0</v>
      </c>
      <c r="K619" s="108" t="b">
        <f t="shared" si="48"/>
        <v>0</v>
      </c>
      <c r="M619" s="108" t="b">
        <f t="shared" si="49"/>
        <v>0</v>
      </c>
    </row>
    <row r="620" spans="1:13" x14ac:dyDescent="0.25">
      <c r="A620" t="s">
        <v>96</v>
      </c>
      <c r="B620" s="108">
        <v>2.0699999999999998</v>
      </c>
      <c r="E620" s="108" t="b">
        <f t="shared" si="45"/>
        <v>0</v>
      </c>
      <c r="G620" s="108">
        <f t="shared" si="46"/>
        <v>2.0699999999999998</v>
      </c>
      <c r="I620" s="108" t="b">
        <f t="shared" si="47"/>
        <v>0</v>
      </c>
      <c r="K620" s="108" t="b">
        <f t="shared" si="48"/>
        <v>0</v>
      </c>
      <c r="M620" s="108" t="b">
        <f t="shared" si="49"/>
        <v>0</v>
      </c>
    </row>
    <row r="621" spans="1:13" x14ac:dyDescent="0.25">
      <c r="A621" t="s">
        <v>91</v>
      </c>
      <c r="B621" s="108">
        <v>0.65</v>
      </c>
      <c r="E621" s="108" t="b">
        <f t="shared" si="45"/>
        <v>0</v>
      </c>
      <c r="G621" s="108" t="b">
        <f t="shared" si="46"/>
        <v>0</v>
      </c>
      <c r="I621" s="108">
        <f t="shared" si="47"/>
        <v>0.65</v>
      </c>
      <c r="K621" s="108" t="b">
        <f t="shared" si="48"/>
        <v>0</v>
      </c>
      <c r="M621" s="108" t="b">
        <f t="shared" si="49"/>
        <v>0</v>
      </c>
    </row>
    <row r="622" spans="1:13" x14ac:dyDescent="0.25">
      <c r="A622" t="s">
        <v>95</v>
      </c>
      <c r="B622" s="108">
        <v>1.5</v>
      </c>
      <c r="E622" s="108" t="b">
        <f t="shared" si="45"/>
        <v>0</v>
      </c>
      <c r="G622" s="108" t="b">
        <f t="shared" si="46"/>
        <v>0</v>
      </c>
      <c r="I622" s="108" t="b">
        <f t="shared" si="47"/>
        <v>0</v>
      </c>
      <c r="K622" s="108" t="b">
        <f t="shared" si="48"/>
        <v>0</v>
      </c>
      <c r="M622" s="108">
        <f t="shared" si="49"/>
        <v>1.5</v>
      </c>
    </row>
    <row r="623" spans="1:13" x14ac:dyDescent="0.25">
      <c r="A623" t="s">
        <v>91</v>
      </c>
      <c r="B623" s="108">
        <v>0.56999999999999995</v>
      </c>
      <c r="E623" s="108" t="b">
        <f t="shared" si="45"/>
        <v>0</v>
      </c>
      <c r="G623" s="108" t="b">
        <f t="shared" si="46"/>
        <v>0</v>
      </c>
      <c r="I623" s="108">
        <f t="shared" si="47"/>
        <v>0.56999999999999995</v>
      </c>
      <c r="K623" s="108" t="b">
        <f t="shared" si="48"/>
        <v>0</v>
      </c>
      <c r="M623" s="108" t="b">
        <f t="shared" si="49"/>
        <v>0</v>
      </c>
    </row>
    <row r="624" spans="1:13" x14ac:dyDescent="0.25">
      <c r="A624" t="s">
        <v>93</v>
      </c>
      <c r="B624" s="108">
        <v>2.12</v>
      </c>
      <c r="E624" s="108" t="b">
        <f t="shared" si="45"/>
        <v>0</v>
      </c>
      <c r="G624" s="108" t="b">
        <f t="shared" si="46"/>
        <v>0</v>
      </c>
      <c r="I624" s="108" t="b">
        <f t="shared" si="47"/>
        <v>0</v>
      </c>
      <c r="K624" s="108">
        <f t="shared" si="48"/>
        <v>2.12</v>
      </c>
      <c r="M624" s="108" t="b">
        <f t="shared" si="49"/>
        <v>0</v>
      </c>
    </row>
    <row r="625" spans="1:13" x14ac:dyDescent="0.25">
      <c r="A625" t="s">
        <v>95</v>
      </c>
      <c r="B625" s="108">
        <v>2.41</v>
      </c>
      <c r="E625" s="108" t="b">
        <f t="shared" si="45"/>
        <v>0</v>
      </c>
      <c r="G625" s="108" t="b">
        <f t="shared" si="46"/>
        <v>0</v>
      </c>
      <c r="I625" s="108" t="b">
        <f t="shared" si="47"/>
        <v>0</v>
      </c>
      <c r="K625" s="108" t="b">
        <f t="shared" si="48"/>
        <v>0</v>
      </c>
      <c r="M625" s="108">
        <f t="shared" si="49"/>
        <v>2.41</v>
      </c>
    </row>
    <row r="626" spans="1:13" x14ac:dyDescent="0.25">
      <c r="A626" t="s">
        <v>96</v>
      </c>
      <c r="B626" s="108">
        <v>2.17</v>
      </c>
      <c r="E626" s="108" t="b">
        <f t="shared" si="45"/>
        <v>0</v>
      </c>
      <c r="G626" s="108">
        <f t="shared" si="46"/>
        <v>2.17</v>
      </c>
      <c r="I626" s="108" t="b">
        <f t="shared" si="47"/>
        <v>0</v>
      </c>
      <c r="K626" s="108" t="b">
        <f t="shared" si="48"/>
        <v>0</v>
      </c>
      <c r="M626" s="108" t="b">
        <f t="shared" si="49"/>
        <v>0</v>
      </c>
    </row>
    <row r="627" spans="1:13" x14ac:dyDescent="0.25">
      <c r="A627" t="s">
        <v>91</v>
      </c>
      <c r="B627" s="108">
        <v>0.5</v>
      </c>
      <c r="E627" s="108" t="b">
        <f t="shared" si="45"/>
        <v>0</v>
      </c>
      <c r="G627" s="108" t="b">
        <f t="shared" si="46"/>
        <v>0</v>
      </c>
      <c r="I627" s="108">
        <f t="shared" si="47"/>
        <v>0.5</v>
      </c>
      <c r="K627" s="108" t="b">
        <f t="shared" si="48"/>
        <v>0</v>
      </c>
      <c r="M627" s="108" t="b">
        <f t="shared" si="49"/>
        <v>0</v>
      </c>
    </row>
    <row r="628" spans="1:13" x14ac:dyDescent="0.25">
      <c r="A628" t="s">
        <v>95</v>
      </c>
      <c r="B628" s="108">
        <v>2.25</v>
      </c>
      <c r="E628" s="108" t="b">
        <f t="shared" si="45"/>
        <v>0</v>
      </c>
      <c r="G628" s="108" t="b">
        <f t="shared" si="46"/>
        <v>0</v>
      </c>
      <c r="I628" s="108" t="b">
        <f t="shared" si="47"/>
        <v>0</v>
      </c>
      <c r="K628" s="108" t="b">
        <f t="shared" si="48"/>
        <v>0</v>
      </c>
      <c r="M628" s="108">
        <f t="shared" si="49"/>
        <v>2.25</v>
      </c>
    </row>
    <row r="629" spans="1:13" x14ac:dyDescent="0.25">
      <c r="A629" t="s">
        <v>95</v>
      </c>
      <c r="B629" s="108">
        <v>1.41</v>
      </c>
      <c r="E629" s="108" t="b">
        <f t="shared" si="45"/>
        <v>0</v>
      </c>
      <c r="G629" s="108" t="b">
        <f t="shared" si="46"/>
        <v>0</v>
      </c>
      <c r="I629" s="108" t="b">
        <f t="shared" si="47"/>
        <v>0</v>
      </c>
      <c r="K629" s="108" t="b">
        <f t="shared" si="48"/>
        <v>0</v>
      </c>
      <c r="M629" s="108">
        <f t="shared" si="49"/>
        <v>1.41</v>
      </c>
    </row>
    <row r="630" spans="1:13" x14ac:dyDescent="0.25">
      <c r="A630" t="s">
        <v>96</v>
      </c>
      <c r="B630" s="108">
        <v>1.45</v>
      </c>
      <c r="E630" s="108" t="b">
        <f t="shared" si="45"/>
        <v>0</v>
      </c>
      <c r="G630" s="108">
        <f t="shared" si="46"/>
        <v>1.45</v>
      </c>
      <c r="I630" s="108" t="b">
        <f t="shared" si="47"/>
        <v>0</v>
      </c>
      <c r="K630" s="108" t="b">
        <f t="shared" si="48"/>
        <v>0</v>
      </c>
      <c r="M630" s="108" t="b">
        <f t="shared" si="49"/>
        <v>0</v>
      </c>
    </row>
    <row r="631" spans="1:13" x14ac:dyDescent="0.25">
      <c r="A631" t="s">
        <v>95</v>
      </c>
      <c r="B631" s="108">
        <v>0.76</v>
      </c>
      <c r="E631" s="108" t="b">
        <f t="shared" si="45"/>
        <v>0</v>
      </c>
      <c r="G631" s="108" t="b">
        <f t="shared" si="46"/>
        <v>0</v>
      </c>
      <c r="I631" s="108" t="b">
        <f t="shared" si="47"/>
        <v>0</v>
      </c>
      <c r="K631" s="108" t="b">
        <f t="shared" si="48"/>
        <v>0</v>
      </c>
      <c r="M631" s="108">
        <f t="shared" si="49"/>
        <v>0.76</v>
      </c>
    </row>
    <row r="632" spans="1:13" x14ac:dyDescent="0.25">
      <c r="A632" t="s">
        <v>95</v>
      </c>
      <c r="B632" s="108">
        <v>1.79</v>
      </c>
      <c r="E632" s="108" t="b">
        <f t="shared" si="45"/>
        <v>0</v>
      </c>
      <c r="G632" s="108" t="b">
        <f t="shared" si="46"/>
        <v>0</v>
      </c>
      <c r="I632" s="108" t="b">
        <f t="shared" si="47"/>
        <v>0</v>
      </c>
      <c r="K632" s="108" t="b">
        <f t="shared" si="48"/>
        <v>0</v>
      </c>
      <c r="M632" s="108">
        <f t="shared" si="49"/>
        <v>1.79</v>
      </c>
    </row>
    <row r="633" spans="1:13" x14ac:dyDescent="0.25">
      <c r="A633" t="s">
        <v>91</v>
      </c>
      <c r="B633" s="108">
        <v>0.6</v>
      </c>
      <c r="E633" s="108" t="b">
        <f t="shared" si="45"/>
        <v>0</v>
      </c>
      <c r="G633" s="108" t="b">
        <f t="shared" si="46"/>
        <v>0</v>
      </c>
      <c r="I633" s="108">
        <f t="shared" si="47"/>
        <v>0.6</v>
      </c>
      <c r="K633" s="108" t="b">
        <f t="shared" si="48"/>
        <v>0</v>
      </c>
      <c r="M633" s="108" t="b">
        <f t="shared" si="49"/>
        <v>0</v>
      </c>
    </row>
    <row r="634" spans="1:13" x14ac:dyDescent="0.25">
      <c r="A634" t="s">
        <v>95</v>
      </c>
      <c r="B634" s="108">
        <v>2.04</v>
      </c>
      <c r="E634" s="108" t="b">
        <f t="shared" si="45"/>
        <v>0</v>
      </c>
      <c r="G634" s="108" t="b">
        <f t="shared" si="46"/>
        <v>0</v>
      </c>
      <c r="I634" s="108" t="b">
        <f t="shared" si="47"/>
        <v>0</v>
      </c>
      <c r="K634" s="108" t="b">
        <f t="shared" si="48"/>
        <v>0</v>
      </c>
      <c r="M634" s="108">
        <f t="shared" si="49"/>
        <v>2.04</v>
      </c>
    </row>
    <row r="635" spans="1:13" x14ac:dyDescent="0.25">
      <c r="A635" t="s">
        <v>95</v>
      </c>
      <c r="B635" s="108">
        <v>2.14</v>
      </c>
      <c r="E635" s="108" t="b">
        <f t="shared" si="45"/>
        <v>0</v>
      </c>
      <c r="G635" s="108" t="b">
        <f t="shared" si="46"/>
        <v>0</v>
      </c>
      <c r="I635" s="108" t="b">
        <f t="shared" si="47"/>
        <v>0</v>
      </c>
      <c r="K635" s="108" t="b">
        <f t="shared" si="48"/>
        <v>0</v>
      </c>
      <c r="M635" s="108">
        <f t="shared" si="49"/>
        <v>2.14</v>
      </c>
    </row>
    <row r="636" spans="1:13" x14ac:dyDescent="0.25">
      <c r="A636" t="s">
        <v>96</v>
      </c>
      <c r="B636" s="108">
        <v>1.2</v>
      </c>
      <c r="E636" s="108" t="b">
        <f t="shared" si="45"/>
        <v>0</v>
      </c>
      <c r="G636" s="108">
        <f t="shared" si="46"/>
        <v>1.2</v>
      </c>
      <c r="I636" s="108" t="b">
        <f t="shared" si="47"/>
        <v>0</v>
      </c>
      <c r="K636" s="108" t="b">
        <f t="shared" si="48"/>
        <v>0</v>
      </c>
      <c r="M636" s="108" t="b">
        <f t="shared" si="49"/>
        <v>0</v>
      </c>
    </row>
    <row r="637" spans="1:13" x14ac:dyDescent="0.25">
      <c r="A637" t="s">
        <v>95</v>
      </c>
      <c r="B637" s="108">
        <v>1.62</v>
      </c>
      <c r="E637" s="108" t="b">
        <f t="shared" si="45"/>
        <v>0</v>
      </c>
      <c r="G637" s="108" t="b">
        <f t="shared" si="46"/>
        <v>0</v>
      </c>
      <c r="I637" s="108" t="b">
        <f t="shared" si="47"/>
        <v>0</v>
      </c>
      <c r="K637" s="108" t="b">
        <f t="shared" si="48"/>
        <v>0</v>
      </c>
      <c r="M637" s="108">
        <f t="shared" si="49"/>
        <v>1.62</v>
      </c>
    </row>
    <row r="638" spans="1:13" x14ac:dyDescent="0.25">
      <c r="A638" t="s">
        <v>94</v>
      </c>
      <c r="B638" s="108">
        <v>0</v>
      </c>
      <c r="E638" s="108" t="b">
        <f t="shared" si="45"/>
        <v>0</v>
      </c>
      <c r="G638" s="108" t="b">
        <f t="shared" si="46"/>
        <v>0</v>
      </c>
      <c r="I638" s="108" t="b">
        <f t="shared" si="47"/>
        <v>0</v>
      </c>
      <c r="K638" s="108" t="b">
        <f t="shared" si="48"/>
        <v>0</v>
      </c>
      <c r="M638" s="108" t="b">
        <f t="shared" si="49"/>
        <v>0</v>
      </c>
    </row>
    <row r="639" spans="1:13" x14ac:dyDescent="0.25">
      <c r="A639" t="s">
        <v>95</v>
      </c>
      <c r="B639" s="108">
        <v>2.3199999999999998</v>
      </c>
      <c r="E639" s="108" t="b">
        <f t="shared" si="45"/>
        <v>0</v>
      </c>
      <c r="G639" s="108" t="b">
        <f t="shared" si="46"/>
        <v>0</v>
      </c>
      <c r="I639" s="108" t="b">
        <f t="shared" si="47"/>
        <v>0</v>
      </c>
      <c r="K639" s="108" t="b">
        <f t="shared" si="48"/>
        <v>0</v>
      </c>
      <c r="M639" s="108">
        <f t="shared" si="49"/>
        <v>2.3199999999999998</v>
      </c>
    </row>
    <row r="640" spans="1:13" x14ac:dyDescent="0.25">
      <c r="A640" t="s">
        <v>91</v>
      </c>
      <c r="B640" s="108">
        <v>0.99</v>
      </c>
      <c r="E640" s="108" t="b">
        <f t="shared" si="45"/>
        <v>0</v>
      </c>
      <c r="G640" s="108" t="b">
        <f t="shared" si="46"/>
        <v>0</v>
      </c>
      <c r="I640" s="108">
        <f t="shared" si="47"/>
        <v>0.99</v>
      </c>
      <c r="K640" s="108" t="b">
        <f t="shared" si="48"/>
        <v>0</v>
      </c>
      <c r="M640" s="108" t="b">
        <f t="shared" si="49"/>
        <v>0</v>
      </c>
    </row>
    <row r="641" spans="1:13" x14ac:dyDescent="0.25">
      <c r="A641" t="s">
        <v>94</v>
      </c>
      <c r="B641" s="108">
        <v>0</v>
      </c>
      <c r="E641" s="108" t="b">
        <f t="shared" si="45"/>
        <v>0</v>
      </c>
      <c r="G641" s="108" t="b">
        <f t="shared" si="46"/>
        <v>0</v>
      </c>
      <c r="I641" s="108" t="b">
        <f t="shared" si="47"/>
        <v>0</v>
      </c>
      <c r="K641" s="108" t="b">
        <f t="shared" si="48"/>
        <v>0</v>
      </c>
      <c r="M641" s="108" t="b">
        <f t="shared" si="49"/>
        <v>0</v>
      </c>
    </row>
    <row r="642" spans="1:13" x14ac:dyDescent="0.25">
      <c r="A642" t="s">
        <v>95</v>
      </c>
      <c r="B642" s="108">
        <v>2.2000000000000002</v>
      </c>
      <c r="E642" s="108" t="b">
        <f t="shared" si="45"/>
        <v>0</v>
      </c>
      <c r="G642" s="108" t="b">
        <f t="shared" si="46"/>
        <v>0</v>
      </c>
      <c r="I642" s="108" t="b">
        <f t="shared" si="47"/>
        <v>0</v>
      </c>
      <c r="K642" s="108" t="b">
        <f t="shared" si="48"/>
        <v>0</v>
      </c>
      <c r="M642" s="108">
        <f t="shared" si="49"/>
        <v>2.2000000000000002</v>
      </c>
    </row>
    <row r="643" spans="1:13" x14ac:dyDescent="0.25">
      <c r="A643" t="s">
        <v>91</v>
      </c>
      <c r="B643" s="108">
        <v>0.75</v>
      </c>
      <c r="E643" s="108" t="b">
        <f t="shared" ref="E643:E706" si="50">IF(A643="Coffee Only", B643)</f>
        <v>0</v>
      </c>
      <c r="G643" s="108" t="b">
        <f t="shared" ref="G643:G706" si="51">IF(A643="Food Only", B643)</f>
        <v>0</v>
      </c>
      <c r="I643" s="108">
        <f t="shared" ref="I643:I706" si="52">IF(A643="Specialty Drink Only", B643)</f>
        <v>0.75</v>
      </c>
      <c r="K643" s="108" t="b">
        <f t="shared" ref="K643:K706" si="53">IF(A643="Food + Coffee", B643)</f>
        <v>0</v>
      </c>
      <c r="M643" s="108" t="b">
        <f t="shared" ref="M643:M706" si="54">IF(A643="Food + Specialty Drink", B643)</f>
        <v>0</v>
      </c>
    </row>
    <row r="644" spans="1:13" x14ac:dyDescent="0.25">
      <c r="A644" t="s">
        <v>93</v>
      </c>
      <c r="B644" s="108">
        <v>1.77</v>
      </c>
      <c r="E644" s="108" t="b">
        <f t="shared" si="50"/>
        <v>0</v>
      </c>
      <c r="G644" s="108" t="b">
        <f t="shared" si="51"/>
        <v>0</v>
      </c>
      <c r="I644" s="108" t="b">
        <f t="shared" si="52"/>
        <v>0</v>
      </c>
      <c r="K644" s="108">
        <f t="shared" si="53"/>
        <v>1.77</v>
      </c>
      <c r="M644" s="108" t="b">
        <f t="shared" si="54"/>
        <v>0</v>
      </c>
    </row>
    <row r="645" spans="1:13" x14ac:dyDescent="0.25">
      <c r="A645" t="s">
        <v>91</v>
      </c>
      <c r="B645" s="108">
        <v>0.81</v>
      </c>
      <c r="E645" s="108" t="b">
        <f t="shared" si="50"/>
        <v>0</v>
      </c>
      <c r="G645" s="108" t="b">
        <f t="shared" si="51"/>
        <v>0</v>
      </c>
      <c r="I645" s="108">
        <f t="shared" si="52"/>
        <v>0.81</v>
      </c>
      <c r="K645" s="108" t="b">
        <f t="shared" si="53"/>
        <v>0</v>
      </c>
      <c r="M645" s="108" t="b">
        <f t="shared" si="54"/>
        <v>0</v>
      </c>
    </row>
    <row r="646" spans="1:13" x14ac:dyDescent="0.25">
      <c r="A646" t="s">
        <v>92</v>
      </c>
      <c r="B646" s="108">
        <v>0.93</v>
      </c>
      <c r="E646" s="108">
        <f t="shared" si="50"/>
        <v>0.93</v>
      </c>
      <c r="G646" s="108" t="b">
        <f t="shared" si="51"/>
        <v>0</v>
      </c>
      <c r="I646" s="108" t="b">
        <f t="shared" si="52"/>
        <v>0</v>
      </c>
      <c r="K646" s="108" t="b">
        <f t="shared" si="53"/>
        <v>0</v>
      </c>
      <c r="M646" s="108" t="b">
        <f t="shared" si="54"/>
        <v>0</v>
      </c>
    </row>
    <row r="647" spans="1:13" x14ac:dyDescent="0.25">
      <c r="A647" t="s">
        <v>92</v>
      </c>
      <c r="B647" s="108">
        <v>0.62</v>
      </c>
      <c r="E647" s="108">
        <f t="shared" si="50"/>
        <v>0.62</v>
      </c>
      <c r="G647" s="108" t="b">
        <f t="shared" si="51"/>
        <v>0</v>
      </c>
      <c r="I647" s="108" t="b">
        <f t="shared" si="52"/>
        <v>0</v>
      </c>
      <c r="K647" s="108" t="b">
        <f t="shared" si="53"/>
        <v>0</v>
      </c>
      <c r="M647" s="108" t="b">
        <f t="shared" si="54"/>
        <v>0</v>
      </c>
    </row>
    <row r="648" spans="1:13" x14ac:dyDescent="0.25">
      <c r="A648" t="s">
        <v>91</v>
      </c>
      <c r="B648" s="108">
        <v>0.62</v>
      </c>
      <c r="E648" s="108" t="b">
        <f t="shared" si="50"/>
        <v>0</v>
      </c>
      <c r="G648" s="108" t="b">
        <f t="shared" si="51"/>
        <v>0</v>
      </c>
      <c r="I648" s="108">
        <f t="shared" si="52"/>
        <v>0.62</v>
      </c>
      <c r="K648" s="108" t="b">
        <f t="shared" si="53"/>
        <v>0</v>
      </c>
      <c r="M648" s="108" t="b">
        <f t="shared" si="54"/>
        <v>0</v>
      </c>
    </row>
    <row r="649" spans="1:13" x14ac:dyDescent="0.25">
      <c r="A649" t="s">
        <v>93</v>
      </c>
      <c r="B649" s="108">
        <v>1.76</v>
      </c>
      <c r="E649" s="108" t="b">
        <f t="shared" si="50"/>
        <v>0</v>
      </c>
      <c r="G649" s="108" t="b">
        <f t="shared" si="51"/>
        <v>0</v>
      </c>
      <c r="I649" s="108" t="b">
        <f t="shared" si="52"/>
        <v>0</v>
      </c>
      <c r="K649" s="108">
        <f t="shared" si="53"/>
        <v>1.76</v>
      </c>
      <c r="M649" s="108" t="b">
        <f t="shared" si="54"/>
        <v>0</v>
      </c>
    </row>
    <row r="650" spans="1:13" x14ac:dyDescent="0.25">
      <c r="A650" t="s">
        <v>92</v>
      </c>
      <c r="B650" s="108">
        <v>0.97</v>
      </c>
      <c r="E650" s="108">
        <f t="shared" si="50"/>
        <v>0.97</v>
      </c>
      <c r="G650" s="108" t="b">
        <f t="shared" si="51"/>
        <v>0</v>
      </c>
      <c r="I650" s="108" t="b">
        <f t="shared" si="52"/>
        <v>0</v>
      </c>
      <c r="K650" s="108" t="b">
        <f t="shared" si="53"/>
        <v>0</v>
      </c>
      <c r="M650" s="108" t="b">
        <f t="shared" si="54"/>
        <v>0</v>
      </c>
    </row>
    <row r="651" spans="1:13" x14ac:dyDescent="0.25">
      <c r="A651" t="s">
        <v>95</v>
      </c>
      <c r="B651" s="108">
        <v>1</v>
      </c>
      <c r="E651" s="108" t="b">
        <f t="shared" si="50"/>
        <v>0</v>
      </c>
      <c r="G651" s="108" t="b">
        <f t="shared" si="51"/>
        <v>0</v>
      </c>
      <c r="I651" s="108" t="b">
        <f t="shared" si="52"/>
        <v>0</v>
      </c>
      <c r="K651" s="108" t="b">
        <f t="shared" si="53"/>
        <v>0</v>
      </c>
      <c r="M651" s="108">
        <f t="shared" si="54"/>
        <v>1</v>
      </c>
    </row>
    <row r="652" spans="1:13" x14ac:dyDescent="0.25">
      <c r="A652" t="s">
        <v>96</v>
      </c>
      <c r="B652" s="108">
        <v>1.48</v>
      </c>
      <c r="E652" s="108" t="b">
        <f t="shared" si="50"/>
        <v>0</v>
      </c>
      <c r="G652" s="108">
        <f t="shared" si="51"/>
        <v>1.48</v>
      </c>
      <c r="I652" s="108" t="b">
        <f t="shared" si="52"/>
        <v>0</v>
      </c>
      <c r="K652" s="108" t="b">
        <f t="shared" si="53"/>
        <v>0</v>
      </c>
      <c r="M652" s="108" t="b">
        <f t="shared" si="54"/>
        <v>0</v>
      </c>
    </row>
    <row r="653" spans="1:13" x14ac:dyDescent="0.25">
      <c r="A653" t="s">
        <v>91</v>
      </c>
      <c r="B653" s="108">
        <v>0.85</v>
      </c>
      <c r="E653" s="108" t="b">
        <f t="shared" si="50"/>
        <v>0</v>
      </c>
      <c r="G653" s="108" t="b">
        <f t="shared" si="51"/>
        <v>0</v>
      </c>
      <c r="I653" s="108">
        <f t="shared" si="52"/>
        <v>0.85</v>
      </c>
      <c r="K653" s="108" t="b">
        <f t="shared" si="53"/>
        <v>0</v>
      </c>
      <c r="M653" s="108" t="b">
        <f t="shared" si="54"/>
        <v>0</v>
      </c>
    </row>
    <row r="654" spans="1:13" x14ac:dyDescent="0.25">
      <c r="A654" t="s">
        <v>91</v>
      </c>
      <c r="B654" s="108">
        <v>0.79</v>
      </c>
      <c r="E654" s="108" t="b">
        <f t="shared" si="50"/>
        <v>0</v>
      </c>
      <c r="G654" s="108" t="b">
        <f t="shared" si="51"/>
        <v>0</v>
      </c>
      <c r="I654" s="108">
        <f t="shared" si="52"/>
        <v>0.79</v>
      </c>
      <c r="K654" s="108" t="b">
        <f t="shared" si="53"/>
        <v>0</v>
      </c>
      <c r="M654" s="108" t="b">
        <f t="shared" si="54"/>
        <v>0</v>
      </c>
    </row>
    <row r="655" spans="1:13" x14ac:dyDescent="0.25">
      <c r="A655" t="s">
        <v>92</v>
      </c>
      <c r="B655" s="108">
        <v>0.89</v>
      </c>
      <c r="E655" s="108">
        <f t="shared" si="50"/>
        <v>0.89</v>
      </c>
      <c r="G655" s="108" t="b">
        <f t="shared" si="51"/>
        <v>0</v>
      </c>
      <c r="I655" s="108" t="b">
        <f t="shared" si="52"/>
        <v>0</v>
      </c>
      <c r="K655" s="108" t="b">
        <f t="shared" si="53"/>
        <v>0</v>
      </c>
      <c r="M655" s="108" t="b">
        <f t="shared" si="54"/>
        <v>0</v>
      </c>
    </row>
    <row r="656" spans="1:13" x14ac:dyDescent="0.25">
      <c r="A656" t="s">
        <v>91</v>
      </c>
      <c r="B656" s="108">
        <v>0.82</v>
      </c>
      <c r="E656" s="108" t="b">
        <f t="shared" si="50"/>
        <v>0</v>
      </c>
      <c r="G656" s="108" t="b">
        <f t="shared" si="51"/>
        <v>0</v>
      </c>
      <c r="I656" s="108">
        <f t="shared" si="52"/>
        <v>0.82</v>
      </c>
      <c r="K656" s="108" t="b">
        <f t="shared" si="53"/>
        <v>0</v>
      </c>
      <c r="M656" s="108" t="b">
        <f t="shared" si="54"/>
        <v>0</v>
      </c>
    </row>
    <row r="657" spans="1:13" x14ac:dyDescent="0.25">
      <c r="A657" t="s">
        <v>95</v>
      </c>
      <c r="B657" s="108">
        <v>2.48</v>
      </c>
      <c r="E657" s="108" t="b">
        <f t="shared" si="50"/>
        <v>0</v>
      </c>
      <c r="G657" s="108" t="b">
        <f t="shared" si="51"/>
        <v>0</v>
      </c>
      <c r="I657" s="108" t="b">
        <f t="shared" si="52"/>
        <v>0</v>
      </c>
      <c r="K657" s="108" t="b">
        <f t="shared" si="53"/>
        <v>0</v>
      </c>
      <c r="M657" s="108">
        <f t="shared" si="54"/>
        <v>2.48</v>
      </c>
    </row>
    <row r="658" spans="1:13" x14ac:dyDescent="0.25">
      <c r="A658" t="s">
        <v>94</v>
      </c>
      <c r="B658" s="108">
        <v>0</v>
      </c>
      <c r="E658" s="108" t="b">
        <f t="shared" si="50"/>
        <v>0</v>
      </c>
      <c r="G658" s="108" t="b">
        <f t="shared" si="51"/>
        <v>0</v>
      </c>
      <c r="I658" s="108" t="b">
        <f t="shared" si="52"/>
        <v>0</v>
      </c>
      <c r="K658" s="108" t="b">
        <f t="shared" si="53"/>
        <v>0</v>
      </c>
      <c r="M658" s="108" t="b">
        <f t="shared" si="54"/>
        <v>0</v>
      </c>
    </row>
    <row r="659" spans="1:13" x14ac:dyDescent="0.25">
      <c r="A659" t="s">
        <v>95</v>
      </c>
      <c r="B659" s="108">
        <v>2.0699999999999998</v>
      </c>
      <c r="E659" s="108" t="b">
        <f t="shared" si="50"/>
        <v>0</v>
      </c>
      <c r="G659" s="108" t="b">
        <f t="shared" si="51"/>
        <v>0</v>
      </c>
      <c r="I659" s="108" t="b">
        <f t="shared" si="52"/>
        <v>0</v>
      </c>
      <c r="K659" s="108" t="b">
        <f t="shared" si="53"/>
        <v>0</v>
      </c>
      <c r="M659" s="108">
        <f t="shared" si="54"/>
        <v>2.0699999999999998</v>
      </c>
    </row>
    <row r="660" spans="1:13" x14ac:dyDescent="0.25">
      <c r="A660" t="s">
        <v>94</v>
      </c>
      <c r="B660" s="108">
        <v>0</v>
      </c>
      <c r="E660" s="108" t="b">
        <f t="shared" si="50"/>
        <v>0</v>
      </c>
      <c r="G660" s="108" t="b">
        <f t="shared" si="51"/>
        <v>0</v>
      </c>
      <c r="I660" s="108" t="b">
        <f t="shared" si="52"/>
        <v>0</v>
      </c>
      <c r="K660" s="108" t="b">
        <f t="shared" si="53"/>
        <v>0</v>
      </c>
      <c r="M660" s="108" t="b">
        <f t="shared" si="54"/>
        <v>0</v>
      </c>
    </row>
    <row r="661" spans="1:13" x14ac:dyDescent="0.25">
      <c r="A661" t="s">
        <v>92</v>
      </c>
      <c r="B661" s="108">
        <v>0.63</v>
      </c>
      <c r="E661" s="108">
        <f t="shared" si="50"/>
        <v>0.63</v>
      </c>
      <c r="G661" s="108" t="b">
        <f t="shared" si="51"/>
        <v>0</v>
      </c>
      <c r="I661" s="108" t="b">
        <f t="shared" si="52"/>
        <v>0</v>
      </c>
      <c r="K661" s="108" t="b">
        <f t="shared" si="53"/>
        <v>0</v>
      </c>
      <c r="M661" s="108" t="b">
        <f t="shared" si="54"/>
        <v>0</v>
      </c>
    </row>
    <row r="662" spans="1:13" x14ac:dyDescent="0.25">
      <c r="A662" t="s">
        <v>96</v>
      </c>
      <c r="B662" s="108">
        <v>2.36</v>
      </c>
      <c r="E662" s="108" t="b">
        <f t="shared" si="50"/>
        <v>0</v>
      </c>
      <c r="G662" s="108">
        <f t="shared" si="51"/>
        <v>2.36</v>
      </c>
      <c r="I662" s="108" t="b">
        <f t="shared" si="52"/>
        <v>0</v>
      </c>
      <c r="K662" s="108" t="b">
        <f t="shared" si="53"/>
        <v>0</v>
      </c>
      <c r="M662" s="108" t="b">
        <f t="shared" si="54"/>
        <v>0</v>
      </c>
    </row>
    <row r="663" spans="1:13" x14ac:dyDescent="0.25">
      <c r="A663" t="s">
        <v>95</v>
      </c>
      <c r="B663" s="108">
        <v>2.48</v>
      </c>
      <c r="E663" s="108" t="b">
        <f t="shared" si="50"/>
        <v>0</v>
      </c>
      <c r="G663" s="108" t="b">
        <f t="shared" si="51"/>
        <v>0</v>
      </c>
      <c r="I663" s="108" t="b">
        <f t="shared" si="52"/>
        <v>0</v>
      </c>
      <c r="K663" s="108" t="b">
        <f t="shared" si="53"/>
        <v>0</v>
      </c>
      <c r="M663" s="108">
        <f t="shared" si="54"/>
        <v>2.48</v>
      </c>
    </row>
    <row r="664" spans="1:13" x14ac:dyDescent="0.25">
      <c r="A664" t="s">
        <v>94</v>
      </c>
      <c r="B664" s="108">
        <v>0</v>
      </c>
      <c r="E664" s="108" t="b">
        <f t="shared" si="50"/>
        <v>0</v>
      </c>
      <c r="G664" s="108" t="b">
        <f t="shared" si="51"/>
        <v>0</v>
      </c>
      <c r="I664" s="108" t="b">
        <f t="shared" si="52"/>
        <v>0</v>
      </c>
      <c r="K664" s="108" t="b">
        <f t="shared" si="53"/>
        <v>0</v>
      </c>
      <c r="M664" s="108" t="b">
        <f t="shared" si="54"/>
        <v>0</v>
      </c>
    </row>
    <row r="665" spans="1:13" x14ac:dyDescent="0.25">
      <c r="A665" t="s">
        <v>95</v>
      </c>
      <c r="B665" s="108">
        <v>1.45</v>
      </c>
      <c r="E665" s="108" t="b">
        <f t="shared" si="50"/>
        <v>0</v>
      </c>
      <c r="G665" s="108" t="b">
        <f t="shared" si="51"/>
        <v>0</v>
      </c>
      <c r="I665" s="108" t="b">
        <f t="shared" si="52"/>
        <v>0</v>
      </c>
      <c r="K665" s="108" t="b">
        <f t="shared" si="53"/>
        <v>0</v>
      </c>
      <c r="M665" s="108">
        <f t="shared" si="54"/>
        <v>1.45</v>
      </c>
    </row>
    <row r="666" spans="1:13" x14ac:dyDescent="0.25">
      <c r="A666" t="s">
        <v>94</v>
      </c>
      <c r="B666" s="108">
        <v>0</v>
      </c>
      <c r="E666" s="108" t="b">
        <f t="shared" si="50"/>
        <v>0</v>
      </c>
      <c r="G666" s="108" t="b">
        <f t="shared" si="51"/>
        <v>0</v>
      </c>
      <c r="I666" s="108" t="b">
        <f t="shared" si="52"/>
        <v>0</v>
      </c>
      <c r="K666" s="108" t="b">
        <f t="shared" si="53"/>
        <v>0</v>
      </c>
      <c r="M666" s="108" t="b">
        <f t="shared" si="54"/>
        <v>0</v>
      </c>
    </row>
    <row r="667" spans="1:13" x14ac:dyDescent="0.25">
      <c r="A667" t="s">
        <v>96</v>
      </c>
      <c r="B667" s="108">
        <v>1.25</v>
      </c>
      <c r="E667" s="108" t="b">
        <f t="shared" si="50"/>
        <v>0</v>
      </c>
      <c r="G667" s="108">
        <f t="shared" si="51"/>
        <v>1.25</v>
      </c>
      <c r="I667" s="108" t="b">
        <f t="shared" si="52"/>
        <v>0</v>
      </c>
      <c r="K667" s="108" t="b">
        <f t="shared" si="53"/>
        <v>0</v>
      </c>
      <c r="M667" s="108" t="b">
        <f t="shared" si="54"/>
        <v>0</v>
      </c>
    </row>
    <row r="668" spans="1:13" x14ac:dyDescent="0.25">
      <c r="A668" t="s">
        <v>94</v>
      </c>
      <c r="B668" s="108">
        <v>0</v>
      </c>
      <c r="E668" s="108" t="b">
        <f t="shared" si="50"/>
        <v>0</v>
      </c>
      <c r="G668" s="108" t="b">
        <f t="shared" si="51"/>
        <v>0</v>
      </c>
      <c r="I668" s="108" t="b">
        <f t="shared" si="52"/>
        <v>0</v>
      </c>
      <c r="K668" s="108" t="b">
        <f t="shared" si="53"/>
        <v>0</v>
      </c>
      <c r="M668" s="108" t="b">
        <f t="shared" si="54"/>
        <v>0</v>
      </c>
    </row>
    <row r="669" spans="1:13" x14ac:dyDescent="0.25">
      <c r="A669" t="s">
        <v>94</v>
      </c>
      <c r="B669" s="108">
        <v>0</v>
      </c>
      <c r="E669" s="108" t="b">
        <f t="shared" si="50"/>
        <v>0</v>
      </c>
      <c r="G669" s="108" t="b">
        <f t="shared" si="51"/>
        <v>0</v>
      </c>
      <c r="I669" s="108" t="b">
        <f t="shared" si="52"/>
        <v>0</v>
      </c>
      <c r="K669" s="108" t="b">
        <f t="shared" si="53"/>
        <v>0</v>
      </c>
      <c r="M669" s="108" t="b">
        <f t="shared" si="54"/>
        <v>0</v>
      </c>
    </row>
    <row r="670" spans="1:13" x14ac:dyDescent="0.25">
      <c r="A670" t="s">
        <v>96</v>
      </c>
      <c r="B670" s="108">
        <v>0.82</v>
      </c>
      <c r="E670" s="108" t="b">
        <f t="shared" si="50"/>
        <v>0</v>
      </c>
      <c r="G670" s="108">
        <f t="shared" si="51"/>
        <v>0.82</v>
      </c>
      <c r="I670" s="108" t="b">
        <f t="shared" si="52"/>
        <v>0</v>
      </c>
      <c r="K670" s="108" t="b">
        <f t="shared" si="53"/>
        <v>0</v>
      </c>
      <c r="M670" s="108" t="b">
        <f t="shared" si="54"/>
        <v>0</v>
      </c>
    </row>
    <row r="671" spans="1:13" x14ac:dyDescent="0.25">
      <c r="A671" t="s">
        <v>91</v>
      </c>
      <c r="B671" s="108">
        <v>0.86</v>
      </c>
      <c r="E671" s="108" t="b">
        <f t="shared" si="50"/>
        <v>0</v>
      </c>
      <c r="G671" s="108" t="b">
        <f t="shared" si="51"/>
        <v>0</v>
      </c>
      <c r="I671" s="108">
        <f t="shared" si="52"/>
        <v>0.86</v>
      </c>
      <c r="K671" s="108" t="b">
        <f t="shared" si="53"/>
        <v>0</v>
      </c>
      <c r="M671" s="108" t="b">
        <f t="shared" si="54"/>
        <v>0</v>
      </c>
    </row>
    <row r="672" spans="1:13" x14ac:dyDescent="0.25">
      <c r="A672" t="s">
        <v>94</v>
      </c>
      <c r="B672" s="108">
        <v>0</v>
      </c>
      <c r="E672" s="108" t="b">
        <f t="shared" si="50"/>
        <v>0</v>
      </c>
      <c r="G672" s="108" t="b">
        <f t="shared" si="51"/>
        <v>0</v>
      </c>
      <c r="I672" s="108" t="b">
        <f t="shared" si="52"/>
        <v>0</v>
      </c>
      <c r="K672" s="108" t="b">
        <f t="shared" si="53"/>
        <v>0</v>
      </c>
      <c r="M672" s="108" t="b">
        <f t="shared" si="54"/>
        <v>0</v>
      </c>
    </row>
    <row r="673" spans="1:13" x14ac:dyDescent="0.25">
      <c r="A673" t="s">
        <v>94</v>
      </c>
      <c r="B673" s="108">
        <v>0</v>
      </c>
      <c r="E673" s="108" t="b">
        <f t="shared" si="50"/>
        <v>0</v>
      </c>
      <c r="G673" s="108" t="b">
        <f t="shared" si="51"/>
        <v>0</v>
      </c>
      <c r="I673" s="108" t="b">
        <f t="shared" si="52"/>
        <v>0</v>
      </c>
      <c r="K673" s="108" t="b">
        <f t="shared" si="53"/>
        <v>0</v>
      </c>
      <c r="M673" s="108" t="b">
        <f t="shared" si="54"/>
        <v>0</v>
      </c>
    </row>
    <row r="674" spans="1:13" x14ac:dyDescent="0.25">
      <c r="A674" t="s">
        <v>94</v>
      </c>
      <c r="B674" s="108">
        <v>0</v>
      </c>
      <c r="E674" s="108" t="b">
        <f t="shared" si="50"/>
        <v>0</v>
      </c>
      <c r="G674" s="108" t="b">
        <f t="shared" si="51"/>
        <v>0</v>
      </c>
      <c r="I674" s="108" t="b">
        <f t="shared" si="52"/>
        <v>0</v>
      </c>
      <c r="K674" s="108" t="b">
        <f t="shared" si="53"/>
        <v>0</v>
      </c>
      <c r="M674" s="108" t="b">
        <f t="shared" si="54"/>
        <v>0</v>
      </c>
    </row>
    <row r="675" spans="1:13" x14ac:dyDescent="0.25">
      <c r="A675" t="s">
        <v>92</v>
      </c>
      <c r="B675" s="108">
        <v>0.7</v>
      </c>
      <c r="E675" s="108">
        <f t="shared" si="50"/>
        <v>0.7</v>
      </c>
      <c r="G675" s="108" t="b">
        <f t="shared" si="51"/>
        <v>0</v>
      </c>
      <c r="I675" s="108" t="b">
        <f t="shared" si="52"/>
        <v>0</v>
      </c>
      <c r="K675" s="108" t="b">
        <f t="shared" si="53"/>
        <v>0</v>
      </c>
      <c r="M675" s="108" t="b">
        <f t="shared" si="54"/>
        <v>0</v>
      </c>
    </row>
    <row r="676" spans="1:13" x14ac:dyDescent="0.25">
      <c r="A676" t="s">
        <v>96</v>
      </c>
      <c r="B676" s="108">
        <v>1.61</v>
      </c>
      <c r="E676" s="108" t="b">
        <f t="shared" si="50"/>
        <v>0</v>
      </c>
      <c r="G676" s="108">
        <f t="shared" si="51"/>
        <v>1.61</v>
      </c>
      <c r="I676" s="108" t="b">
        <f t="shared" si="52"/>
        <v>0</v>
      </c>
      <c r="K676" s="108" t="b">
        <f t="shared" si="53"/>
        <v>0</v>
      </c>
      <c r="M676" s="108" t="b">
        <f t="shared" si="54"/>
        <v>0</v>
      </c>
    </row>
    <row r="677" spans="1:13" x14ac:dyDescent="0.25">
      <c r="A677" t="s">
        <v>94</v>
      </c>
      <c r="B677" s="108">
        <v>0</v>
      </c>
      <c r="E677" s="108" t="b">
        <f t="shared" si="50"/>
        <v>0</v>
      </c>
      <c r="G677" s="108" t="b">
        <f t="shared" si="51"/>
        <v>0</v>
      </c>
      <c r="I677" s="108" t="b">
        <f t="shared" si="52"/>
        <v>0</v>
      </c>
      <c r="K677" s="108" t="b">
        <f t="shared" si="53"/>
        <v>0</v>
      </c>
      <c r="M677" s="108" t="b">
        <f t="shared" si="54"/>
        <v>0</v>
      </c>
    </row>
    <row r="678" spans="1:13" x14ac:dyDescent="0.25">
      <c r="A678" t="s">
        <v>94</v>
      </c>
      <c r="B678" s="108">
        <v>0</v>
      </c>
      <c r="E678" s="108" t="b">
        <f t="shared" si="50"/>
        <v>0</v>
      </c>
      <c r="G678" s="108" t="b">
        <f t="shared" si="51"/>
        <v>0</v>
      </c>
      <c r="I678" s="108" t="b">
        <f t="shared" si="52"/>
        <v>0</v>
      </c>
      <c r="K678" s="108" t="b">
        <f t="shared" si="53"/>
        <v>0</v>
      </c>
      <c r="M678" s="108" t="b">
        <f t="shared" si="54"/>
        <v>0</v>
      </c>
    </row>
    <row r="679" spans="1:13" x14ac:dyDescent="0.25">
      <c r="A679" t="s">
        <v>93</v>
      </c>
      <c r="B679" s="108">
        <v>1.63</v>
      </c>
      <c r="E679" s="108" t="b">
        <f t="shared" si="50"/>
        <v>0</v>
      </c>
      <c r="G679" s="108" t="b">
        <f t="shared" si="51"/>
        <v>0</v>
      </c>
      <c r="I679" s="108" t="b">
        <f t="shared" si="52"/>
        <v>0</v>
      </c>
      <c r="K679" s="108">
        <f t="shared" si="53"/>
        <v>1.63</v>
      </c>
      <c r="M679" s="108" t="b">
        <f t="shared" si="54"/>
        <v>0</v>
      </c>
    </row>
    <row r="680" spans="1:13" x14ac:dyDescent="0.25">
      <c r="A680" t="s">
        <v>92</v>
      </c>
      <c r="B680" s="108">
        <v>0.8</v>
      </c>
      <c r="E680" s="108">
        <f t="shared" si="50"/>
        <v>0.8</v>
      </c>
      <c r="G680" s="108" t="b">
        <f t="shared" si="51"/>
        <v>0</v>
      </c>
      <c r="I680" s="108" t="b">
        <f t="shared" si="52"/>
        <v>0</v>
      </c>
      <c r="K680" s="108" t="b">
        <f t="shared" si="53"/>
        <v>0</v>
      </c>
      <c r="M680" s="108" t="b">
        <f t="shared" si="54"/>
        <v>0</v>
      </c>
    </row>
    <row r="681" spans="1:13" x14ac:dyDescent="0.25">
      <c r="A681" t="s">
        <v>94</v>
      </c>
      <c r="B681" s="108">
        <v>0</v>
      </c>
      <c r="E681" s="108" t="b">
        <f t="shared" si="50"/>
        <v>0</v>
      </c>
      <c r="G681" s="108" t="b">
        <f t="shared" si="51"/>
        <v>0</v>
      </c>
      <c r="I681" s="108" t="b">
        <f t="shared" si="52"/>
        <v>0</v>
      </c>
      <c r="K681" s="108" t="b">
        <f t="shared" si="53"/>
        <v>0</v>
      </c>
      <c r="M681" s="108" t="b">
        <f t="shared" si="54"/>
        <v>0</v>
      </c>
    </row>
    <row r="682" spans="1:13" x14ac:dyDescent="0.25">
      <c r="A682" t="s">
        <v>94</v>
      </c>
      <c r="B682" s="108">
        <v>0</v>
      </c>
      <c r="E682" s="108" t="b">
        <f t="shared" si="50"/>
        <v>0</v>
      </c>
      <c r="G682" s="108" t="b">
        <f t="shared" si="51"/>
        <v>0</v>
      </c>
      <c r="I682" s="108" t="b">
        <f t="shared" si="52"/>
        <v>0</v>
      </c>
      <c r="K682" s="108" t="b">
        <f t="shared" si="53"/>
        <v>0</v>
      </c>
      <c r="M682" s="108" t="b">
        <f t="shared" si="54"/>
        <v>0</v>
      </c>
    </row>
    <row r="683" spans="1:13" x14ac:dyDescent="0.25">
      <c r="A683" t="s">
        <v>94</v>
      </c>
      <c r="B683" s="108">
        <v>0</v>
      </c>
      <c r="E683" s="108" t="b">
        <f t="shared" si="50"/>
        <v>0</v>
      </c>
      <c r="G683" s="108" t="b">
        <f t="shared" si="51"/>
        <v>0</v>
      </c>
      <c r="I683" s="108" t="b">
        <f t="shared" si="52"/>
        <v>0</v>
      </c>
      <c r="K683" s="108" t="b">
        <f t="shared" si="53"/>
        <v>0</v>
      </c>
      <c r="M683" s="108" t="b">
        <f t="shared" si="54"/>
        <v>0</v>
      </c>
    </row>
    <row r="684" spans="1:13" x14ac:dyDescent="0.25">
      <c r="A684" t="s">
        <v>91</v>
      </c>
      <c r="B684" s="108">
        <v>0.91</v>
      </c>
      <c r="E684" s="108" t="b">
        <f t="shared" si="50"/>
        <v>0</v>
      </c>
      <c r="G684" s="108" t="b">
        <f t="shared" si="51"/>
        <v>0</v>
      </c>
      <c r="I684" s="108">
        <f t="shared" si="52"/>
        <v>0.91</v>
      </c>
      <c r="K684" s="108" t="b">
        <f t="shared" si="53"/>
        <v>0</v>
      </c>
      <c r="M684" s="108" t="b">
        <f t="shared" si="54"/>
        <v>0</v>
      </c>
    </row>
    <row r="685" spans="1:13" x14ac:dyDescent="0.25">
      <c r="A685" t="s">
        <v>94</v>
      </c>
      <c r="B685" s="108">
        <v>0</v>
      </c>
      <c r="E685" s="108" t="b">
        <f t="shared" si="50"/>
        <v>0</v>
      </c>
      <c r="G685" s="108" t="b">
        <f t="shared" si="51"/>
        <v>0</v>
      </c>
      <c r="I685" s="108" t="b">
        <f t="shared" si="52"/>
        <v>0</v>
      </c>
      <c r="K685" s="108" t="b">
        <f t="shared" si="53"/>
        <v>0</v>
      </c>
      <c r="M685" s="108" t="b">
        <f t="shared" si="54"/>
        <v>0</v>
      </c>
    </row>
    <row r="686" spans="1:13" x14ac:dyDescent="0.25">
      <c r="A686" t="s">
        <v>91</v>
      </c>
      <c r="B686" s="108">
        <v>0.77</v>
      </c>
      <c r="E686" s="108" t="b">
        <f t="shared" si="50"/>
        <v>0</v>
      </c>
      <c r="G686" s="108" t="b">
        <f t="shared" si="51"/>
        <v>0</v>
      </c>
      <c r="I686" s="108">
        <f t="shared" si="52"/>
        <v>0.77</v>
      </c>
      <c r="K686" s="108" t="b">
        <f t="shared" si="53"/>
        <v>0</v>
      </c>
      <c r="M686" s="108" t="b">
        <f t="shared" si="54"/>
        <v>0</v>
      </c>
    </row>
    <row r="687" spans="1:13" x14ac:dyDescent="0.25">
      <c r="A687" t="s">
        <v>94</v>
      </c>
      <c r="B687" s="108">
        <v>0</v>
      </c>
      <c r="E687" s="108" t="b">
        <f t="shared" si="50"/>
        <v>0</v>
      </c>
      <c r="G687" s="108" t="b">
        <f t="shared" si="51"/>
        <v>0</v>
      </c>
      <c r="I687" s="108" t="b">
        <f t="shared" si="52"/>
        <v>0</v>
      </c>
      <c r="K687" s="108" t="b">
        <f t="shared" si="53"/>
        <v>0</v>
      </c>
      <c r="M687" s="108" t="b">
        <f t="shared" si="54"/>
        <v>0</v>
      </c>
    </row>
    <row r="688" spans="1:13" x14ac:dyDescent="0.25">
      <c r="A688" t="s">
        <v>92</v>
      </c>
      <c r="B688" s="108">
        <v>0.82</v>
      </c>
      <c r="E688" s="108">
        <f t="shared" si="50"/>
        <v>0.82</v>
      </c>
      <c r="G688" s="108" t="b">
        <f t="shared" si="51"/>
        <v>0</v>
      </c>
      <c r="I688" s="108" t="b">
        <f t="shared" si="52"/>
        <v>0</v>
      </c>
      <c r="K688" s="108" t="b">
        <f t="shared" si="53"/>
        <v>0</v>
      </c>
      <c r="M688" s="108" t="b">
        <f t="shared" si="54"/>
        <v>0</v>
      </c>
    </row>
    <row r="689" spans="1:13" x14ac:dyDescent="0.25">
      <c r="A689" t="s">
        <v>95</v>
      </c>
      <c r="B689" s="108">
        <v>2.4300000000000002</v>
      </c>
      <c r="E689" s="108" t="b">
        <f t="shared" si="50"/>
        <v>0</v>
      </c>
      <c r="G689" s="108" t="b">
        <f t="shared" si="51"/>
        <v>0</v>
      </c>
      <c r="I689" s="108" t="b">
        <f t="shared" si="52"/>
        <v>0</v>
      </c>
      <c r="K689" s="108" t="b">
        <f t="shared" si="53"/>
        <v>0</v>
      </c>
      <c r="M689" s="108">
        <f t="shared" si="54"/>
        <v>2.4300000000000002</v>
      </c>
    </row>
    <row r="690" spans="1:13" x14ac:dyDescent="0.25">
      <c r="A690" t="s">
        <v>95</v>
      </c>
      <c r="B690" s="108">
        <v>0.94</v>
      </c>
      <c r="E690" s="108" t="b">
        <f t="shared" si="50"/>
        <v>0</v>
      </c>
      <c r="G690" s="108" t="b">
        <f t="shared" si="51"/>
        <v>0</v>
      </c>
      <c r="I690" s="108" t="b">
        <f t="shared" si="52"/>
        <v>0</v>
      </c>
      <c r="K690" s="108" t="b">
        <f t="shared" si="53"/>
        <v>0</v>
      </c>
      <c r="M690" s="108">
        <f t="shared" si="54"/>
        <v>0.94</v>
      </c>
    </row>
    <row r="691" spans="1:13" x14ac:dyDescent="0.25">
      <c r="A691" t="s">
        <v>91</v>
      </c>
      <c r="B691" s="108">
        <v>0.89</v>
      </c>
      <c r="E691" s="108" t="b">
        <f t="shared" si="50"/>
        <v>0</v>
      </c>
      <c r="G691" s="108" t="b">
        <f t="shared" si="51"/>
        <v>0</v>
      </c>
      <c r="I691" s="108">
        <f t="shared" si="52"/>
        <v>0.89</v>
      </c>
      <c r="K691" s="108" t="b">
        <f t="shared" si="53"/>
        <v>0</v>
      </c>
      <c r="M691" s="108" t="b">
        <f t="shared" si="54"/>
        <v>0</v>
      </c>
    </row>
    <row r="692" spans="1:13" x14ac:dyDescent="0.25">
      <c r="A692" t="s">
        <v>96</v>
      </c>
      <c r="B692" s="108">
        <v>1.73</v>
      </c>
      <c r="E692" s="108" t="b">
        <f t="shared" si="50"/>
        <v>0</v>
      </c>
      <c r="G692" s="108">
        <f t="shared" si="51"/>
        <v>1.73</v>
      </c>
      <c r="I692" s="108" t="b">
        <f t="shared" si="52"/>
        <v>0</v>
      </c>
      <c r="K692" s="108" t="b">
        <f t="shared" si="53"/>
        <v>0</v>
      </c>
      <c r="M692" s="108" t="b">
        <f t="shared" si="54"/>
        <v>0</v>
      </c>
    </row>
    <row r="693" spans="1:13" x14ac:dyDescent="0.25">
      <c r="A693" t="s">
        <v>94</v>
      </c>
      <c r="B693" s="108">
        <v>0</v>
      </c>
      <c r="E693" s="108" t="b">
        <f t="shared" si="50"/>
        <v>0</v>
      </c>
      <c r="G693" s="108" t="b">
        <f t="shared" si="51"/>
        <v>0</v>
      </c>
      <c r="I693" s="108" t="b">
        <f t="shared" si="52"/>
        <v>0</v>
      </c>
      <c r="K693" s="108" t="b">
        <f t="shared" si="53"/>
        <v>0</v>
      </c>
      <c r="M693" s="108" t="b">
        <f t="shared" si="54"/>
        <v>0</v>
      </c>
    </row>
    <row r="694" spans="1:13" x14ac:dyDescent="0.25">
      <c r="A694" t="s">
        <v>96</v>
      </c>
      <c r="B694" s="108">
        <v>1.78</v>
      </c>
      <c r="E694" s="108" t="b">
        <f t="shared" si="50"/>
        <v>0</v>
      </c>
      <c r="G694" s="108">
        <f t="shared" si="51"/>
        <v>1.78</v>
      </c>
      <c r="I694" s="108" t="b">
        <f t="shared" si="52"/>
        <v>0</v>
      </c>
      <c r="K694" s="108" t="b">
        <f t="shared" si="53"/>
        <v>0</v>
      </c>
      <c r="M694" s="108" t="b">
        <f t="shared" si="54"/>
        <v>0</v>
      </c>
    </row>
    <row r="695" spans="1:13" x14ac:dyDescent="0.25">
      <c r="A695" t="s">
        <v>92</v>
      </c>
      <c r="B695" s="108">
        <v>0.8</v>
      </c>
      <c r="E695" s="108">
        <f t="shared" si="50"/>
        <v>0.8</v>
      </c>
      <c r="G695" s="108" t="b">
        <f t="shared" si="51"/>
        <v>0</v>
      </c>
      <c r="I695" s="108" t="b">
        <f t="shared" si="52"/>
        <v>0</v>
      </c>
      <c r="K695" s="108" t="b">
        <f t="shared" si="53"/>
        <v>0</v>
      </c>
      <c r="M695" s="108" t="b">
        <f t="shared" si="54"/>
        <v>0</v>
      </c>
    </row>
    <row r="696" spans="1:13" x14ac:dyDescent="0.25">
      <c r="A696" t="s">
        <v>91</v>
      </c>
      <c r="B696" s="108">
        <v>0.89</v>
      </c>
      <c r="E696" s="108" t="b">
        <f t="shared" si="50"/>
        <v>0</v>
      </c>
      <c r="G696" s="108" t="b">
        <f t="shared" si="51"/>
        <v>0</v>
      </c>
      <c r="I696" s="108">
        <f t="shared" si="52"/>
        <v>0.89</v>
      </c>
      <c r="K696" s="108" t="b">
        <f t="shared" si="53"/>
        <v>0</v>
      </c>
      <c r="M696" s="108" t="b">
        <f t="shared" si="54"/>
        <v>0</v>
      </c>
    </row>
    <row r="697" spans="1:13" x14ac:dyDescent="0.25">
      <c r="A697" t="s">
        <v>91</v>
      </c>
      <c r="B697" s="108">
        <v>0.76</v>
      </c>
      <c r="E697" s="108" t="b">
        <f t="shared" si="50"/>
        <v>0</v>
      </c>
      <c r="G697" s="108" t="b">
        <f t="shared" si="51"/>
        <v>0</v>
      </c>
      <c r="I697" s="108">
        <f t="shared" si="52"/>
        <v>0.76</v>
      </c>
      <c r="K697" s="108" t="b">
        <f t="shared" si="53"/>
        <v>0</v>
      </c>
      <c r="M697" s="108" t="b">
        <f t="shared" si="54"/>
        <v>0</v>
      </c>
    </row>
    <row r="698" spans="1:13" x14ac:dyDescent="0.25">
      <c r="A698" t="s">
        <v>96</v>
      </c>
      <c r="B698" s="108">
        <v>0.82</v>
      </c>
      <c r="E698" s="108" t="b">
        <f t="shared" si="50"/>
        <v>0</v>
      </c>
      <c r="G698" s="108">
        <f t="shared" si="51"/>
        <v>0.82</v>
      </c>
      <c r="I698" s="108" t="b">
        <f t="shared" si="52"/>
        <v>0</v>
      </c>
      <c r="K698" s="108" t="b">
        <f t="shared" si="53"/>
        <v>0</v>
      </c>
      <c r="M698" s="108" t="b">
        <f t="shared" si="54"/>
        <v>0</v>
      </c>
    </row>
    <row r="699" spans="1:13" x14ac:dyDescent="0.25">
      <c r="A699" t="s">
        <v>91</v>
      </c>
      <c r="B699" s="108">
        <v>0.84</v>
      </c>
      <c r="E699" s="108" t="b">
        <f t="shared" si="50"/>
        <v>0</v>
      </c>
      <c r="G699" s="108" t="b">
        <f t="shared" si="51"/>
        <v>0</v>
      </c>
      <c r="I699" s="108">
        <f t="shared" si="52"/>
        <v>0.84</v>
      </c>
      <c r="K699" s="108" t="b">
        <f t="shared" si="53"/>
        <v>0</v>
      </c>
      <c r="M699" s="108" t="b">
        <f t="shared" si="54"/>
        <v>0</v>
      </c>
    </row>
    <row r="700" spans="1:13" x14ac:dyDescent="0.25">
      <c r="A700" t="s">
        <v>93</v>
      </c>
      <c r="B700" s="108">
        <v>2.37</v>
      </c>
      <c r="E700" s="108" t="b">
        <f t="shared" si="50"/>
        <v>0</v>
      </c>
      <c r="G700" s="108" t="b">
        <f t="shared" si="51"/>
        <v>0</v>
      </c>
      <c r="I700" s="108" t="b">
        <f t="shared" si="52"/>
        <v>0</v>
      </c>
      <c r="K700" s="108">
        <f t="shared" si="53"/>
        <v>2.37</v>
      </c>
      <c r="M700" s="108" t="b">
        <f t="shared" si="54"/>
        <v>0</v>
      </c>
    </row>
    <row r="701" spans="1:13" x14ac:dyDescent="0.25">
      <c r="A701" t="s">
        <v>96</v>
      </c>
      <c r="B701" s="108">
        <v>2</v>
      </c>
      <c r="E701" s="108" t="b">
        <f t="shared" si="50"/>
        <v>0</v>
      </c>
      <c r="G701" s="108">
        <f t="shared" si="51"/>
        <v>2</v>
      </c>
      <c r="I701" s="108" t="b">
        <f t="shared" si="52"/>
        <v>0</v>
      </c>
      <c r="K701" s="108" t="b">
        <f t="shared" si="53"/>
        <v>0</v>
      </c>
      <c r="M701" s="108" t="b">
        <f t="shared" si="54"/>
        <v>0</v>
      </c>
    </row>
    <row r="702" spans="1:13" x14ac:dyDescent="0.25">
      <c r="A702" t="s">
        <v>94</v>
      </c>
      <c r="B702" s="108">
        <v>0</v>
      </c>
      <c r="E702" s="108" t="b">
        <f t="shared" si="50"/>
        <v>0</v>
      </c>
      <c r="G702" s="108" t="b">
        <f t="shared" si="51"/>
        <v>0</v>
      </c>
      <c r="I702" s="108" t="b">
        <f t="shared" si="52"/>
        <v>0</v>
      </c>
      <c r="K702" s="108" t="b">
        <f t="shared" si="53"/>
        <v>0</v>
      </c>
      <c r="M702" s="108" t="b">
        <f t="shared" si="54"/>
        <v>0</v>
      </c>
    </row>
    <row r="703" spans="1:13" x14ac:dyDescent="0.25">
      <c r="A703" t="s">
        <v>91</v>
      </c>
      <c r="B703" s="108">
        <v>0.97</v>
      </c>
      <c r="E703" s="108" t="b">
        <f t="shared" si="50"/>
        <v>0</v>
      </c>
      <c r="G703" s="108" t="b">
        <f t="shared" si="51"/>
        <v>0</v>
      </c>
      <c r="I703" s="108">
        <f t="shared" si="52"/>
        <v>0.97</v>
      </c>
      <c r="K703" s="108" t="b">
        <f t="shared" si="53"/>
        <v>0</v>
      </c>
      <c r="M703" s="108" t="b">
        <f t="shared" si="54"/>
        <v>0</v>
      </c>
    </row>
    <row r="704" spans="1:13" x14ac:dyDescent="0.25">
      <c r="A704" t="s">
        <v>94</v>
      </c>
      <c r="B704" s="108">
        <v>0</v>
      </c>
      <c r="E704" s="108" t="b">
        <f t="shared" si="50"/>
        <v>0</v>
      </c>
      <c r="G704" s="108" t="b">
        <f t="shared" si="51"/>
        <v>0</v>
      </c>
      <c r="I704" s="108" t="b">
        <f t="shared" si="52"/>
        <v>0</v>
      </c>
      <c r="K704" s="108" t="b">
        <f t="shared" si="53"/>
        <v>0</v>
      </c>
      <c r="M704" s="108" t="b">
        <f t="shared" si="54"/>
        <v>0</v>
      </c>
    </row>
    <row r="705" spans="1:13" x14ac:dyDescent="0.25">
      <c r="A705" t="s">
        <v>94</v>
      </c>
      <c r="B705" s="108">
        <v>0</v>
      </c>
      <c r="E705" s="108" t="b">
        <f t="shared" si="50"/>
        <v>0</v>
      </c>
      <c r="G705" s="108" t="b">
        <f t="shared" si="51"/>
        <v>0</v>
      </c>
      <c r="I705" s="108" t="b">
        <f t="shared" si="52"/>
        <v>0</v>
      </c>
      <c r="K705" s="108" t="b">
        <f t="shared" si="53"/>
        <v>0</v>
      </c>
      <c r="M705" s="108" t="b">
        <f t="shared" si="54"/>
        <v>0</v>
      </c>
    </row>
    <row r="706" spans="1:13" x14ac:dyDescent="0.25">
      <c r="A706" t="s">
        <v>94</v>
      </c>
      <c r="B706" s="108">
        <v>0</v>
      </c>
      <c r="E706" s="108" t="b">
        <f t="shared" si="50"/>
        <v>0</v>
      </c>
      <c r="G706" s="108" t="b">
        <f t="shared" si="51"/>
        <v>0</v>
      </c>
      <c r="I706" s="108" t="b">
        <f t="shared" si="52"/>
        <v>0</v>
      </c>
      <c r="K706" s="108" t="b">
        <f t="shared" si="53"/>
        <v>0</v>
      </c>
      <c r="M706" s="108" t="b">
        <f t="shared" si="54"/>
        <v>0</v>
      </c>
    </row>
    <row r="707" spans="1:13" x14ac:dyDescent="0.25">
      <c r="A707" t="s">
        <v>93</v>
      </c>
      <c r="B707" s="108">
        <v>2.31</v>
      </c>
      <c r="E707" s="108" t="b">
        <f t="shared" ref="E707:E770" si="55">IF(A707="Coffee Only", B707)</f>
        <v>0</v>
      </c>
      <c r="G707" s="108" t="b">
        <f t="shared" ref="G707:G770" si="56">IF(A707="Food Only", B707)</f>
        <v>0</v>
      </c>
      <c r="I707" s="108" t="b">
        <f t="shared" ref="I707:I770" si="57">IF(A707="Specialty Drink Only", B707)</f>
        <v>0</v>
      </c>
      <c r="K707" s="108">
        <f t="shared" ref="K707:K770" si="58">IF(A707="Food + Coffee", B707)</f>
        <v>2.31</v>
      </c>
      <c r="M707" s="108" t="b">
        <f t="shared" ref="M707:M770" si="59">IF(A707="Food + Specialty Drink", B707)</f>
        <v>0</v>
      </c>
    </row>
    <row r="708" spans="1:13" x14ac:dyDescent="0.25">
      <c r="A708" t="s">
        <v>94</v>
      </c>
      <c r="B708" s="108">
        <v>0</v>
      </c>
      <c r="E708" s="108" t="b">
        <f t="shared" si="55"/>
        <v>0</v>
      </c>
      <c r="G708" s="108" t="b">
        <f t="shared" si="56"/>
        <v>0</v>
      </c>
      <c r="I708" s="108" t="b">
        <f t="shared" si="57"/>
        <v>0</v>
      </c>
      <c r="K708" s="108" t="b">
        <f t="shared" si="58"/>
        <v>0</v>
      </c>
      <c r="M708" s="108" t="b">
        <f t="shared" si="59"/>
        <v>0</v>
      </c>
    </row>
    <row r="709" spans="1:13" x14ac:dyDescent="0.25">
      <c r="A709" t="s">
        <v>94</v>
      </c>
      <c r="B709" s="108">
        <v>0</v>
      </c>
      <c r="E709" s="108" t="b">
        <f t="shared" si="55"/>
        <v>0</v>
      </c>
      <c r="G709" s="108" t="b">
        <f t="shared" si="56"/>
        <v>0</v>
      </c>
      <c r="I709" s="108" t="b">
        <f t="shared" si="57"/>
        <v>0</v>
      </c>
      <c r="K709" s="108" t="b">
        <f t="shared" si="58"/>
        <v>0</v>
      </c>
      <c r="M709" s="108" t="b">
        <f t="shared" si="59"/>
        <v>0</v>
      </c>
    </row>
    <row r="710" spans="1:13" x14ac:dyDescent="0.25">
      <c r="A710" t="s">
        <v>94</v>
      </c>
      <c r="B710" s="108">
        <v>0</v>
      </c>
      <c r="E710" s="108" t="b">
        <f t="shared" si="55"/>
        <v>0</v>
      </c>
      <c r="G710" s="108" t="b">
        <f t="shared" si="56"/>
        <v>0</v>
      </c>
      <c r="I710" s="108" t="b">
        <f t="shared" si="57"/>
        <v>0</v>
      </c>
      <c r="K710" s="108" t="b">
        <f t="shared" si="58"/>
        <v>0</v>
      </c>
      <c r="M710" s="108" t="b">
        <f t="shared" si="59"/>
        <v>0</v>
      </c>
    </row>
    <row r="711" spans="1:13" x14ac:dyDescent="0.25">
      <c r="A711" t="s">
        <v>94</v>
      </c>
      <c r="B711" s="108">
        <v>0</v>
      </c>
      <c r="E711" s="108" t="b">
        <f t="shared" si="55"/>
        <v>0</v>
      </c>
      <c r="G711" s="108" t="b">
        <f t="shared" si="56"/>
        <v>0</v>
      </c>
      <c r="I711" s="108" t="b">
        <f t="shared" si="57"/>
        <v>0</v>
      </c>
      <c r="K711" s="108" t="b">
        <f t="shared" si="58"/>
        <v>0</v>
      </c>
      <c r="M711" s="108" t="b">
        <f t="shared" si="59"/>
        <v>0</v>
      </c>
    </row>
    <row r="712" spans="1:13" x14ac:dyDescent="0.25">
      <c r="A712" t="s">
        <v>94</v>
      </c>
      <c r="B712" s="108">
        <v>0</v>
      </c>
      <c r="E712" s="108" t="b">
        <f t="shared" si="55"/>
        <v>0</v>
      </c>
      <c r="G712" s="108" t="b">
        <f t="shared" si="56"/>
        <v>0</v>
      </c>
      <c r="I712" s="108" t="b">
        <f t="shared" si="57"/>
        <v>0</v>
      </c>
      <c r="K712" s="108" t="b">
        <f t="shared" si="58"/>
        <v>0</v>
      </c>
      <c r="M712" s="108" t="b">
        <f t="shared" si="59"/>
        <v>0</v>
      </c>
    </row>
    <row r="713" spans="1:13" x14ac:dyDescent="0.25">
      <c r="A713" t="s">
        <v>94</v>
      </c>
      <c r="B713" s="108">
        <v>0</v>
      </c>
      <c r="E713" s="108" t="b">
        <f t="shared" si="55"/>
        <v>0</v>
      </c>
      <c r="G713" s="108" t="b">
        <f t="shared" si="56"/>
        <v>0</v>
      </c>
      <c r="I713" s="108" t="b">
        <f t="shared" si="57"/>
        <v>0</v>
      </c>
      <c r="K713" s="108" t="b">
        <f t="shared" si="58"/>
        <v>0</v>
      </c>
      <c r="M713" s="108" t="b">
        <f t="shared" si="59"/>
        <v>0</v>
      </c>
    </row>
    <row r="714" spans="1:13" x14ac:dyDescent="0.25">
      <c r="A714" t="s">
        <v>94</v>
      </c>
      <c r="B714" s="108">
        <v>0</v>
      </c>
      <c r="E714" s="108" t="b">
        <f t="shared" si="55"/>
        <v>0</v>
      </c>
      <c r="G714" s="108" t="b">
        <f t="shared" si="56"/>
        <v>0</v>
      </c>
      <c r="I714" s="108" t="b">
        <f t="shared" si="57"/>
        <v>0</v>
      </c>
      <c r="K714" s="108" t="b">
        <f t="shared" si="58"/>
        <v>0</v>
      </c>
      <c r="M714" s="108" t="b">
        <f t="shared" si="59"/>
        <v>0</v>
      </c>
    </row>
    <row r="715" spans="1:13" x14ac:dyDescent="0.25">
      <c r="A715" t="s">
        <v>92</v>
      </c>
      <c r="B715" s="108">
        <v>0.88</v>
      </c>
      <c r="E715" s="108">
        <f t="shared" si="55"/>
        <v>0.88</v>
      </c>
      <c r="G715" s="108" t="b">
        <f t="shared" si="56"/>
        <v>0</v>
      </c>
      <c r="I715" s="108" t="b">
        <f t="shared" si="57"/>
        <v>0</v>
      </c>
      <c r="K715" s="108" t="b">
        <f t="shared" si="58"/>
        <v>0</v>
      </c>
      <c r="M715" s="108" t="b">
        <f t="shared" si="59"/>
        <v>0</v>
      </c>
    </row>
    <row r="716" spans="1:13" x14ac:dyDescent="0.25">
      <c r="A716" t="s">
        <v>94</v>
      </c>
      <c r="B716" s="108">
        <v>0</v>
      </c>
      <c r="E716" s="108" t="b">
        <f t="shared" si="55"/>
        <v>0</v>
      </c>
      <c r="G716" s="108" t="b">
        <f t="shared" si="56"/>
        <v>0</v>
      </c>
      <c r="I716" s="108" t="b">
        <f t="shared" si="57"/>
        <v>0</v>
      </c>
      <c r="K716" s="108" t="b">
        <f t="shared" si="58"/>
        <v>0</v>
      </c>
      <c r="M716" s="108" t="b">
        <f t="shared" si="59"/>
        <v>0</v>
      </c>
    </row>
    <row r="717" spans="1:13" x14ac:dyDescent="0.25">
      <c r="A717" t="s">
        <v>94</v>
      </c>
      <c r="B717" s="108">
        <v>0</v>
      </c>
      <c r="E717" s="108" t="b">
        <f t="shared" si="55"/>
        <v>0</v>
      </c>
      <c r="G717" s="108" t="b">
        <f t="shared" si="56"/>
        <v>0</v>
      </c>
      <c r="I717" s="108" t="b">
        <f t="shared" si="57"/>
        <v>0</v>
      </c>
      <c r="K717" s="108" t="b">
        <f t="shared" si="58"/>
        <v>0</v>
      </c>
      <c r="M717" s="108" t="b">
        <f t="shared" si="59"/>
        <v>0</v>
      </c>
    </row>
    <row r="718" spans="1:13" x14ac:dyDescent="0.25">
      <c r="A718" t="s">
        <v>94</v>
      </c>
      <c r="B718" s="108">
        <v>0</v>
      </c>
      <c r="E718" s="108" t="b">
        <f t="shared" si="55"/>
        <v>0</v>
      </c>
      <c r="G718" s="108" t="b">
        <f t="shared" si="56"/>
        <v>0</v>
      </c>
      <c r="I718" s="108" t="b">
        <f t="shared" si="57"/>
        <v>0</v>
      </c>
      <c r="K718" s="108" t="b">
        <f t="shared" si="58"/>
        <v>0</v>
      </c>
      <c r="M718" s="108" t="b">
        <f t="shared" si="59"/>
        <v>0</v>
      </c>
    </row>
    <row r="719" spans="1:13" x14ac:dyDescent="0.25">
      <c r="A719" t="s">
        <v>91</v>
      </c>
      <c r="B719" s="108">
        <v>0.69</v>
      </c>
      <c r="E719" s="108" t="b">
        <f t="shared" si="55"/>
        <v>0</v>
      </c>
      <c r="G719" s="108" t="b">
        <f t="shared" si="56"/>
        <v>0</v>
      </c>
      <c r="I719" s="108">
        <f t="shared" si="57"/>
        <v>0.69</v>
      </c>
      <c r="K719" s="108" t="b">
        <f t="shared" si="58"/>
        <v>0</v>
      </c>
      <c r="M719" s="108" t="b">
        <f t="shared" si="59"/>
        <v>0</v>
      </c>
    </row>
    <row r="720" spans="1:13" x14ac:dyDescent="0.25">
      <c r="A720" t="s">
        <v>94</v>
      </c>
      <c r="B720" s="108">
        <v>0</v>
      </c>
      <c r="E720" s="108" t="b">
        <f t="shared" si="55"/>
        <v>0</v>
      </c>
      <c r="G720" s="108" t="b">
        <f t="shared" si="56"/>
        <v>0</v>
      </c>
      <c r="I720" s="108" t="b">
        <f t="shared" si="57"/>
        <v>0</v>
      </c>
      <c r="K720" s="108" t="b">
        <f t="shared" si="58"/>
        <v>0</v>
      </c>
      <c r="M720" s="108" t="b">
        <f t="shared" si="59"/>
        <v>0</v>
      </c>
    </row>
    <row r="721" spans="1:13" x14ac:dyDescent="0.25">
      <c r="A721" t="s">
        <v>94</v>
      </c>
      <c r="B721" s="108">
        <v>0</v>
      </c>
      <c r="E721" s="108" t="b">
        <f t="shared" si="55"/>
        <v>0</v>
      </c>
      <c r="G721" s="108" t="b">
        <f t="shared" si="56"/>
        <v>0</v>
      </c>
      <c r="I721" s="108" t="b">
        <f t="shared" si="57"/>
        <v>0</v>
      </c>
      <c r="K721" s="108" t="b">
        <f t="shared" si="58"/>
        <v>0</v>
      </c>
      <c r="M721" s="108" t="b">
        <f t="shared" si="59"/>
        <v>0</v>
      </c>
    </row>
    <row r="722" spans="1:13" x14ac:dyDescent="0.25">
      <c r="A722" t="s">
        <v>94</v>
      </c>
      <c r="B722" s="108">
        <v>0</v>
      </c>
      <c r="E722" s="108" t="b">
        <f t="shared" si="55"/>
        <v>0</v>
      </c>
      <c r="G722" s="108" t="b">
        <f t="shared" si="56"/>
        <v>0</v>
      </c>
      <c r="I722" s="108" t="b">
        <f t="shared" si="57"/>
        <v>0</v>
      </c>
      <c r="K722" s="108" t="b">
        <f t="shared" si="58"/>
        <v>0</v>
      </c>
      <c r="M722" s="108" t="b">
        <f t="shared" si="59"/>
        <v>0</v>
      </c>
    </row>
    <row r="723" spans="1:13" x14ac:dyDescent="0.25">
      <c r="A723" t="s">
        <v>91</v>
      </c>
      <c r="B723" s="108">
        <v>0.93</v>
      </c>
      <c r="E723" s="108" t="b">
        <f t="shared" si="55"/>
        <v>0</v>
      </c>
      <c r="G723" s="108" t="b">
        <f t="shared" si="56"/>
        <v>0</v>
      </c>
      <c r="I723" s="108">
        <f t="shared" si="57"/>
        <v>0.93</v>
      </c>
      <c r="K723" s="108" t="b">
        <f t="shared" si="58"/>
        <v>0</v>
      </c>
      <c r="M723" s="108" t="b">
        <f t="shared" si="59"/>
        <v>0</v>
      </c>
    </row>
    <row r="724" spans="1:13" x14ac:dyDescent="0.25">
      <c r="A724" t="s">
        <v>94</v>
      </c>
      <c r="B724" s="108">
        <v>0</v>
      </c>
      <c r="E724" s="108" t="b">
        <f t="shared" si="55"/>
        <v>0</v>
      </c>
      <c r="G724" s="108" t="b">
        <f t="shared" si="56"/>
        <v>0</v>
      </c>
      <c r="I724" s="108" t="b">
        <f t="shared" si="57"/>
        <v>0</v>
      </c>
      <c r="K724" s="108" t="b">
        <f t="shared" si="58"/>
        <v>0</v>
      </c>
      <c r="M724" s="108" t="b">
        <f t="shared" si="59"/>
        <v>0</v>
      </c>
    </row>
    <row r="725" spans="1:13" x14ac:dyDescent="0.25">
      <c r="A725" t="s">
        <v>94</v>
      </c>
      <c r="B725" s="108">
        <v>0</v>
      </c>
      <c r="E725" s="108" t="b">
        <f t="shared" si="55"/>
        <v>0</v>
      </c>
      <c r="G725" s="108" t="b">
        <f t="shared" si="56"/>
        <v>0</v>
      </c>
      <c r="I725" s="108" t="b">
        <f t="shared" si="57"/>
        <v>0</v>
      </c>
      <c r="K725" s="108" t="b">
        <f t="shared" si="58"/>
        <v>0</v>
      </c>
      <c r="M725" s="108" t="b">
        <f t="shared" si="59"/>
        <v>0</v>
      </c>
    </row>
    <row r="726" spans="1:13" x14ac:dyDescent="0.25">
      <c r="A726" t="s">
        <v>94</v>
      </c>
      <c r="B726" s="108">
        <v>0</v>
      </c>
      <c r="E726" s="108" t="b">
        <f t="shared" si="55"/>
        <v>0</v>
      </c>
      <c r="G726" s="108" t="b">
        <f t="shared" si="56"/>
        <v>0</v>
      </c>
      <c r="I726" s="108" t="b">
        <f t="shared" si="57"/>
        <v>0</v>
      </c>
      <c r="K726" s="108" t="b">
        <f t="shared" si="58"/>
        <v>0</v>
      </c>
      <c r="M726" s="108" t="b">
        <f t="shared" si="59"/>
        <v>0</v>
      </c>
    </row>
    <row r="727" spans="1:13" x14ac:dyDescent="0.25">
      <c r="A727" t="s">
        <v>94</v>
      </c>
      <c r="B727" s="108">
        <v>0</v>
      </c>
      <c r="E727" s="108" t="b">
        <f t="shared" si="55"/>
        <v>0</v>
      </c>
      <c r="G727" s="108" t="b">
        <f t="shared" si="56"/>
        <v>0</v>
      </c>
      <c r="I727" s="108" t="b">
        <f t="shared" si="57"/>
        <v>0</v>
      </c>
      <c r="K727" s="108" t="b">
        <f t="shared" si="58"/>
        <v>0</v>
      </c>
      <c r="M727" s="108" t="b">
        <f t="shared" si="59"/>
        <v>0</v>
      </c>
    </row>
    <row r="728" spans="1:13" x14ac:dyDescent="0.25">
      <c r="A728" t="s">
        <v>93</v>
      </c>
      <c r="B728" s="108">
        <v>1.51</v>
      </c>
      <c r="E728" s="108" t="b">
        <f t="shared" si="55"/>
        <v>0</v>
      </c>
      <c r="G728" s="108" t="b">
        <f t="shared" si="56"/>
        <v>0</v>
      </c>
      <c r="I728" s="108" t="b">
        <f t="shared" si="57"/>
        <v>0</v>
      </c>
      <c r="K728" s="108">
        <f t="shared" si="58"/>
        <v>1.51</v>
      </c>
      <c r="M728" s="108" t="b">
        <f t="shared" si="59"/>
        <v>0</v>
      </c>
    </row>
    <row r="729" spans="1:13" x14ac:dyDescent="0.25">
      <c r="A729" t="s">
        <v>94</v>
      </c>
      <c r="B729" s="108">
        <v>0</v>
      </c>
      <c r="E729" s="108" t="b">
        <f t="shared" si="55"/>
        <v>0</v>
      </c>
      <c r="G729" s="108" t="b">
        <f t="shared" si="56"/>
        <v>0</v>
      </c>
      <c r="I729" s="108" t="b">
        <f t="shared" si="57"/>
        <v>0</v>
      </c>
      <c r="K729" s="108" t="b">
        <f t="shared" si="58"/>
        <v>0</v>
      </c>
      <c r="M729" s="108" t="b">
        <f t="shared" si="59"/>
        <v>0</v>
      </c>
    </row>
    <row r="730" spans="1:13" x14ac:dyDescent="0.25">
      <c r="A730" t="s">
        <v>94</v>
      </c>
      <c r="B730" s="108">
        <v>0</v>
      </c>
      <c r="E730" s="108" t="b">
        <f t="shared" si="55"/>
        <v>0</v>
      </c>
      <c r="G730" s="108" t="b">
        <f t="shared" si="56"/>
        <v>0</v>
      </c>
      <c r="I730" s="108" t="b">
        <f t="shared" si="57"/>
        <v>0</v>
      </c>
      <c r="K730" s="108" t="b">
        <f t="shared" si="58"/>
        <v>0</v>
      </c>
      <c r="M730" s="108" t="b">
        <f t="shared" si="59"/>
        <v>0</v>
      </c>
    </row>
    <row r="731" spans="1:13" x14ac:dyDescent="0.25">
      <c r="A731" t="s">
        <v>94</v>
      </c>
      <c r="B731" s="108">
        <v>0</v>
      </c>
      <c r="E731" s="108" t="b">
        <f t="shared" si="55"/>
        <v>0</v>
      </c>
      <c r="G731" s="108" t="b">
        <f t="shared" si="56"/>
        <v>0</v>
      </c>
      <c r="I731" s="108" t="b">
        <f t="shared" si="57"/>
        <v>0</v>
      </c>
      <c r="K731" s="108" t="b">
        <f t="shared" si="58"/>
        <v>0</v>
      </c>
      <c r="M731" s="108" t="b">
        <f t="shared" si="59"/>
        <v>0</v>
      </c>
    </row>
    <row r="732" spans="1:13" x14ac:dyDescent="0.25">
      <c r="A732" t="s">
        <v>94</v>
      </c>
      <c r="B732" s="108">
        <v>0</v>
      </c>
      <c r="E732" s="108" t="b">
        <f t="shared" si="55"/>
        <v>0</v>
      </c>
      <c r="G732" s="108" t="b">
        <f t="shared" si="56"/>
        <v>0</v>
      </c>
      <c r="I732" s="108" t="b">
        <f t="shared" si="57"/>
        <v>0</v>
      </c>
      <c r="K732" s="108" t="b">
        <f t="shared" si="58"/>
        <v>0</v>
      </c>
      <c r="M732" s="108" t="b">
        <f t="shared" si="59"/>
        <v>0</v>
      </c>
    </row>
    <row r="733" spans="1:13" x14ac:dyDescent="0.25">
      <c r="A733" t="s">
        <v>94</v>
      </c>
      <c r="B733" s="108">
        <v>0</v>
      </c>
      <c r="E733" s="108" t="b">
        <f t="shared" si="55"/>
        <v>0</v>
      </c>
      <c r="G733" s="108" t="b">
        <f t="shared" si="56"/>
        <v>0</v>
      </c>
      <c r="I733" s="108" t="b">
        <f t="shared" si="57"/>
        <v>0</v>
      </c>
      <c r="K733" s="108" t="b">
        <f t="shared" si="58"/>
        <v>0</v>
      </c>
      <c r="M733" s="108" t="b">
        <f t="shared" si="59"/>
        <v>0</v>
      </c>
    </row>
    <row r="734" spans="1:13" x14ac:dyDescent="0.25">
      <c r="A734" t="s">
        <v>94</v>
      </c>
      <c r="B734" s="108">
        <v>0</v>
      </c>
      <c r="E734" s="108" t="b">
        <f t="shared" si="55"/>
        <v>0</v>
      </c>
      <c r="G734" s="108" t="b">
        <f t="shared" si="56"/>
        <v>0</v>
      </c>
      <c r="I734" s="108" t="b">
        <f t="shared" si="57"/>
        <v>0</v>
      </c>
      <c r="K734" s="108" t="b">
        <f t="shared" si="58"/>
        <v>0</v>
      </c>
      <c r="M734" s="108" t="b">
        <f t="shared" si="59"/>
        <v>0</v>
      </c>
    </row>
    <row r="735" spans="1:13" x14ac:dyDescent="0.25">
      <c r="A735" t="s">
        <v>91</v>
      </c>
      <c r="B735" s="108">
        <v>0.96</v>
      </c>
      <c r="E735" s="108" t="b">
        <f t="shared" si="55"/>
        <v>0</v>
      </c>
      <c r="G735" s="108" t="b">
        <f t="shared" si="56"/>
        <v>0</v>
      </c>
      <c r="I735" s="108">
        <f t="shared" si="57"/>
        <v>0.96</v>
      </c>
      <c r="K735" s="108" t="b">
        <f t="shared" si="58"/>
        <v>0</v>
      </c>
      <c r="M735" s="108" t="b">
        <f t="shared" si="59"/>
        <v>0</v>
      </c>
    </row>
    <row r="736" spans="1:13" x14ac:dyDescent="0.25">
      <c r="A736" t="s">
        <v>94</v>
      </c>
      <c r="B736" s="108">
        <v>0</v>
      </c>
      <c r="E736" s="108" t="b">
        <f t="shared" si="55"/>
        <v>0</v>
      </c>
      <c r="G736" s="108" t="b">
        <f t="shared" si="56"/>
        <v>0</v>
      </c>
      <c r="I736" s="108" t="b">
        <f t="shared" si="57"/>
        <v>0</v>
      </c>
      <c r="K736" s="108" t="b">
        <f t="shared" si="58"/>
        <v>0</v>
      </c>
      <c r="M736" s="108" t="b">
        <f t="shared" si="59"/>
        <v>0</v>
      </c>
    </row>
    <row r="737" spans="1:13" x14ac:dyDescent="0.25">
      <c r="A737" t="s">
        <v>94</v>
      </c>
      <c r="B737" s="108">
        <v>0</v>
      </c>
      <c r="E737" s="108" t="b">
        <f t="shared" si="55"/>
        <v>0</v>
      </c>
      <c r="G737" s="108" t="b">
        <f t="shared" si="56"/>
        <v>0</v>
      </c>
      <c r="I737" s="108" t="b">
        <f t="shared" si="57"/>
        <v>0</v>
      </c>
      <c r="K737" s="108" t="b">
        <f t="shared" si="58"/>
        <v>0</v>
      </c>
      <c r="M737" s="108" t="b">
        <f t="shared" si="59"/>
        <v>0</v>
      </c>
    </row>
    <row r="738" spans="1:13" x14ac:dyDescent="0.25">
      <c r="A738" t="s">
        <v>94</v>
      </c>
      <c r="B738" s="108">
        <v>0</v>
      </c>
      <c r="E738" s="108" t="b">
        <f t="shared" si="55"/>
        <v>0</v>
      </c>
      <c r="G738" s="108" t="b">
        <f t="shared" si="56"/>
        <v>0</v>
      </c>
      <c r="I738" s="108" t="b">
        <f t="shared" si="57"/>
        <v>0</v>
      </c>
      <c r="K738" s="108" t="b">
        <f t="shared" si="58"/>
        <v>0</v>
      </c>
      <c r="M738" s="108" t="b">
        <f t="shared" si="59"/>
        <v>0</v>
      </c>
    </row>
    <row r="739" spans="1:13" x14ac:dyDescent="0.25">
      <c r="A739" t="s">
        <v>91</v>
      </c>
      <c r="B739" s="108">
        <v>0.54</v>
      </c>
      <c r="E739" s="108" t="b">
        <f t="shared" si="55"/>
        <v>0</v>
      </c>
      <c r="G739" s="108" t="b">
        <f t="shared" si="56"/>
        <v>0</v>
      </c>
      <c r="I739" s="108">
        <f t="shared" si="57"/>
        <v>0.54</v>
      </c>
      <c r="K739" s="108" t="b">
        <f t="shared" si="58"/>
        <v>0</v>
      </c>
      <c r="M739" s="108" t="b">
        <f t="shared" si="59"/>
        <v>0</v>
      </c>
    </row>
    <row r="740" spans="1:13" x14ac:dyDescent="0.25">
      <c r="A740" t="s">
        <v>92</v>
      </c>
      <c r="B740" s="108">
        <v>0.96</v>
      </c>
      <c r="E740" s="108">
        <f t="shared" si="55"/>
        <v>0.96</v>
      </c>
      <c r="G740" s="108" t="b">
        <f t="shared" si="56"/>
        <v>0</v>
      </c>
      <c r="I740" s="108" t="b">
        <f t="shared" si="57"/>
        <v>0</v>
      </c>
      <c r="K740" s="108" t="b">
        <f t="shared" si="58"/>
        <v>0</v>
      </c>
      <c r="M740" s="108" t="b">
        <f t="shared" si="59"/>
        <v>0</v>
      </c>
    </row>
    <row r="741" spans="1:13" x14ac:dyDescent="0.25">
      <c r="A741" t="s">
        <v>96</v>
      </c>
      <c r="B741" s="108">
        <v>2.4300000000000002</v>
      </c>
      <c r="E741" s="108" t="b">
        <f t="shared" si="55"/>
        <v>0</v>
      </c>
      <c r="G741" s="108">
        <f t="shared" si="56"/>
        <v>2.4300000000000002</v>
      </c>
      <c r="I741" s="108" t="b">
        <f t="shared" si="57"/>
        <v>0</v>
      </c>
      <c r="K741" s="108" t="b">
        <f t="shared" si="58"/>
        <v>0</v>
      </c>
      <c r="M741" s="108" t="b">
        <f t="shared" si="59"/>
        <v>0</v>
      </c>
    </row>
    <row r="742" spans="1:13" x14ac:dyDescent="0.25">
      <c r="A742" t="s">
        <v>94</v>
      </c>
      <c r="B742" s="108">
        <v>0</v>
      </c>
      <c r="E742" s="108" t="b">
        <f t="shared" si="55"/>
        <v>0</v>
      </c>
      <c r="G742" s="108" t="b">
        <f t="shared" si="56"/>
        <v>0</v>
      </c>
      <c r="I742" s="108" t="b">
        <f t="shared" si="57"/>
        <v>0</v>
      </c>
      <c r="K742" s="108" t="b">
        <f t="shared" si="58"/>
        <v>0</v>
      </c>
      <c r="M742" s="108" t="b">
        <f t="shared" si="59"/>
        <v>0</v>
      </c>
    </row>
    <row r="743" spans="1:13" x14ac:dyDescent="0.25">
      <c r="A743" t="s">
        <v>91</v>
      </c>
      <c r="B743" s="108">
        <v>0.84</v>
      </c>
      <c r="E743" s="108" t="b">
        <f t="shared" si="55"/>
        <v>0</v>
      </c>
      <c r="G743" s="108" t="b">
        <f t="shared" si="56"/>
        <v>0</v>
      </c>
      <c r="I743" s="108">
        <f t="shared" si="57"/>
        <v>0.84</v>
      </c>
      <c r="K743" s="108" t="b">
        <f t="shared" si="58"/>
        <v>0</v>
      </c>
      <c r="M743" s="108" t="b">
        <f t="shared" si="59"/>
        <v>0</v>
      </c>
    </row>
    <row r="744" spans="1:13" x14ac:dyDescent="0.25">
      <c r="A744" t="s">
        <v>94</v>
      </c>
      <c r="B744" s="108">
        <v>0</v>
      </c>
      <c r="E744" s="108" t="b">
        <f t="shared" si="55"/>
        <v>0</v>
      </c>
      <c r="G744" s="108" t="b">
        <f t="shared" si="56"/>
        <v>0</v>
      </c>
      <c r="I744" s="108" t="b">
        <f t="shared" si="57"/>
        <v>0</v>
      </c>
      <c r="K744" s="108" t="b">
        <f t="shared" si="58"/>
        <v>0</v>
      </c>
      <c r="M744" s="108" t="b">
        <f t="shared" si="59"/>
        <v>0</v>
      </c>
    </row>
    <row r="745" spans="1:13" x14ac:dyDescent="0.25">
      <c r="A745" t="s">
        <v>94</v>
      </c>
      <c r="B745" s="108">
        <v>0</v>
      </c>
      <c r="E745" s="108" t="b">
        <f t="shared" si="55"/>
        <v>0</v>
      </c>
      <c r="G745" s="108" t="b">
        <f t="shared" si="56"/>
        <v>0</v>
      </c>
      <c r="I745" s="108" t="b">
        <f t="shared" si="57"/>
        <v>0</v>
      </c>
      <c r="K745" s="108" t="b">
        <f t="shared" si="58"/>
        <v>0</v>
      </c>
      <c r="M745" s="108" t="b">
        <f t="shared" si="59"/>
        <v>0</v>
      </c>
    </row>
    <row r="746" spans="1:13" x14ac:dyDescent="0.25">
      <c r="A746" t="s">
        <v>94</v>
      </c>
      <c r="B746" s="108">
        <v>0</v>
      </c>
      <c r="E746" s="108" t="b">
        <f t="shared" si="55"/>
        <v>0</v>
      </c>
      <c r="G746" s="108" t="b">
        <f t="shared" si="56"/>
        <v>0</v>
      </c>
      <c r="I746" s="108" t="b">
        <f t="shared" si="57"/>
        <v>0</v>
      </c>
      <c r="K746" s="108" t="b">
        <f t="shared" si="58"/>
        <v>0</v>
      </c>
      <c r="M746" s="108" t="b">
        <f t="shared" si="59"/>
        <v>0</v>
      </c>
    </row>
    <row r="747" spans="1:13" x14ac:dyDescent="0.25">
      <c r="A747" t="s">
        <v>92</v>
      </c>
      <c r="B747" s="108">
        <v>0.88</v>
      </c>
      <c r="E747" s="108">
        <f t="shared" si="55"/>
        <v>0.88</v>
      </c>
      <c r="G747" s="108" t="b">
        <f t="shared" si="56"/>
        <v>0</v>
      </c>
      <c r="I747" s="108" t="b">
        <f t="shared" si="57"/>
        <v>0</v>
      </c>
      <c r="K747" s="108" t="b">
        <f t="shared" si="58"/>
        <v>0</v>
      </c>
      <c r="M747" s="108" t="b">
        <f t="shared" si="59"/>
        <v>0</v>
      </c>
    </row>
    <row r="748" spans="1:13" x14ac:dyDescent="0.25">
      <c r="A748" t="s">
        <v>94</v>
      </c>
      <c r="B748" s="108">
        <v>0</v>
      </c>
      <c r="E748" s="108" t="b">
        <f t="shared" si="55"/>
        <v>0</v>
      </c>
      <c r="G748" s="108" t="b">
        <f t="shared" si="56"/>
        <v>0</v>
      </c>
      <c r="I748" s="108" t="b">
        <f t="shared" si="57"/>
        <v>0</v>
      </c>
      <c r="K748" s="108" t="b">
        <f t="shared" si="58"/>
        <v>0</v>
      </c>
      <c r="M748" s="108" t="b">
        <f t="shared" si="59"/>
        <v>0</v>
      </c>
    </row>
    <row r="749" spans="1:13" x14ac:dyDescent="0.25">
      <c r="A749" t="s">
        <v>94</v>
      </c>
      <c r="B749" s="108">
        <v>0</v>
      </c>
      <c r="E749" s="108" t="b">
        <f t="shared" si="55"/>
        <v>0</v>
      </c>
      <c r="G749" s="108" t="b">
        <f t="shared" si="56"/>
        <v>0</v>
      </c>
      <c r="I749" s="108" t="b">
        <f t="shared" si="57"/>
        <v>0</v>
      </c>
      <c r="K749" s="108" t="b">
        <f t="shared" si="58"/>
        <v>0</v>
      </c>
      <c r="M749" s="108" t="b">
        <f t="shared" si="59"/>
        <v>0</v>
      </c>
    </row>
    <row r="750" spans="1:13" x14ac:dyDescent="0.25">
      <c r="A750" t="s">
        <v>94</v>
      </c>
      <c r="B750" s="108">
        <v>0</v>
      </c>
      <c r="E750" s="108" t="b">
        <f t="shared" si="55"/>
        <v>0</v>
      </c>
      <c r="G750" s="108" t="b">
        <f t="shared" si="56"/>
        <v>0</v>
      </c>
      <c r="I750" s="108" t="b">
        <f t="shared" si="57"/>
        <v>0</v>
      </c>
      <c r="K750" s="108" t="b">
        <f t="shared" si="58"/>
        <v>0</v>
      </c>
      <c r="M750" s="108" t="b">
        <f t="shared" si="59"/>
        <v>0</v>
      </c>
    </row>
    <row r="751" spans="1:13" x14ac:dyDescent="0.25">
      <c r="A751" t="s">
        <v>94</v>
      </c>
      <c r="B751" s="108">
        <v>0</v>
      </c>
      <c r="E751" s="108" t="b">
        <f t="shared" si="55"/>
        <v>0</v>
      </c>
      <c r="G751" s="108" t="b">
        <f t="shared" si="56"/>
        <v>0</v>
      </c>
      <c r="I751" s="108" t="b">
        <f t="shared" si="57"/>
        <v>0</v>
      </c>
      <c r="K751" s="108" t="b">
        <f t="shared" si="58"/>
        <v>0</v>
      </c>
      <c r="M751" s="108" t="b">
        <f t="shared" si="59"/>
        <v>0</v>
      </c>
    </row>
    <row r="752" spans="1:13" x14ac:dyDescent="0.25">
      <c r="A752" t="s">
        <v>94</v>
      </c>
      <c r="B752" s="108">
        <v>0</v>
      </c>
      <c r="E752" s="108" t="b">
        <f t="shared" si="55"/>
        <v>0</v>
      </c>
      <c r="G752" s="108" t="b">
        <f t="shared" si="56"/>
        <v>0</v>
      </c>
      <c r="I752" s="108" t="b">
        <f t="shared" si="57"/>
        <v>0</v>
      </c>
      <c r="K752" s="108" t="b">
        <f t="shared" si="58"/>
        <v>0</v>
      </c>
      <c r="M752" s="108" t="b">
        <f t="shared" si="59"/>
        <v>0</v>
      </c>
    </row>
    <row r="753" spans="1:13" x14ac:dyDescent="0.25">
      <c r="A753" t="s">
        <v>94</v>
      </c>
      <c r="B753" s="108">
        <v>0</v>
      </c>
      <c r="E753" s="108" t="b">
        <f t="shared" si="55"/>
        <v>0</v>
      </c>
      <c r="G753" s="108" t="b">
        <f t="shared" si="56"/>
        <v>0</v>
      </c>
      <c r="I753" s="108" t="b">
        <f t="shared" si="57"/>
        <v>0</v>
      </c>
      <c r="K753" s="108" t="b">
        <f t="shared" si="58"/>
        <v>0</v>
      </c>
      <c r="M753" s="108" t="b">
        <f t="shared" si="59"/>
        <v>0</v>
      </c>
    </row>
    <row r="754" spans="1:13" x14ac:dyDescent="0.25">
      <c r="A754" t="s">
        <v>94</v>
      </c>
      <c r="B754" s="108">
        <v>0</v>
      </c>
      <c r="E754" s="108" t="b">
        <f t="shared" si="55"/>
        <v>0</v>
      </c>
      <c r="G754" s="108" t="b">
        <f t="shared" si="56"/>
        <v>0</v>
      </c>
      <c r="I754" s="108" t="b">
        <f t="shared" si="57"/>
        <v>0</v>
      </c>
      <c r="K754" s="108" t="b">
        <f t="shared" si="58"/>
        <v>0</v>
      </c>
      <c r="M754" s="108" t="b">
        <f t="shared" si="59"/>
        <v>0</v>
      </c>
    </row>
    <row r="755" spans="1:13" x14ac:dyDescent="0.25">
      <c r="A755" t="s">
        <v>94</v>
      </c>
      <c r="B755" s="108">
        <v>0</v>
      </c>
      <c r="E755" s="108" t="b">
        <f t="shared" si="55"/>
        <v>0</v>
      </c>
      <c r="G755" s="108" t="b">
        <f t="shared" si="56"/>
        <v>0</v>
      </c>
      <c r="I755" s="108" t="b">
        <f t="shared" si="57"/>
        <v>0</v>
      </c>
      <c r="K755" s="108" t="b">
        <f t="shared" si="58"/>
        <v>0</v>
      </c>
      <c r="M755" s="108" t="b">
        <f t="shared" si="59"/>
        <v>0</v>
      </c>
    </row>
    <row r="756" spans="1:13" x14ac:dyDescent="0.25">
      <c r="A756" t="s">
        <v>94</v>
      </c>
      <c r="B756" s="108">
        <v>0</v>
      </c>
      <c r="E756" s="108" t="b">
        <f t="shared" si="55"/>
        <v>0</v>
      </c>
      <c r="G756" s="108" t="b">
        <f t="shared" si="56"/>
        <v>0</v>
      </c>
      <c r="I756" s="108" t="b">
        <f t="shared" si="57"/>
        <v>0</v>
      </c>
      <c r="K756" s="108" t="b">
        <f t="shared" si="58"/>
        <v>0</v>
      </c>
      <c r="M756" s="108" t="b">
        <f t="shared" si="59"/>
        <v>0</v>
      </c>
    </row>
    <row r="757" spans="1:13" x14ac:dyDescent="0.25">
      <c r="A757" t="s">
        <v>94</v>
      </c>
      <c r="B757" s="108">
        <v>0</v>
      </c>
      <c r="E757" s="108" t="b">
        <f t="shared" si="55"/>
        <v>0</v>
      </c>
      <c r="G757" s="108" t="b">
        <f t="shared" si="56"/>
        <v>0</v>
      </c>
      <c r="I757" s="108" t="b">
        <f t="shared" si="57"/>
        <v>0</v>
      </c>
      <c r="K757" s="108" t="b">
        <f t="shared" si="58"/>
        <v>0</v>
      </c>
      <c r="M757" s="108" t="b">
        <f t="shared" si="59"/>
        <v>0</v>
      </c>
    </row>
    <row r="758" spans="1:13" x14ac:dyDescent="0.25">
      <c r="A758" t="s">
        <v>94</v>
      </c>
      <c r="B758" s="108">
        <v>0</v>
      </c>
      <c r="E758" s="108" t="b">
        <f t="shared" si="55"/>
        <v>0</v>
      </c>
      <c r="G758" s="108" t="b">
        <f t="shared" si="56"/>
        <v>0</v>
      </c>
      <c r="I758" s="108" t="b">
        <f t="shared" si="57"/>
        <v>0</v>
      </c>
      <c r="K758" s="108" t="b">
        <f t="shared" si="58"/>
        <v>0</v>
      </c>
      <c r="M758" s="108" t="b">
        <f t="shared" si="59"/>
        <v>0</v>
      </c>
    </row>
    <row r="759" spans="1:13" x14ac:dyDescent="0.25">
      <c r="A759" t="s">
        <v>94</v>
      </c>
      <c r="B759" s="108">
        <v>0</v>
      </c>
      <c r="E759" s="108" t="b">
        <f t="shared" si="55"/>
        <v>0</v>
      </c>
      <c r="G759" s="108" t="b">
        <f t="shared" si="56"/>
        <v>0</v>
      </c>
      <c r="I759" s="108" t="b">
        <f t="shared" si="57"/>
        <v>0</v>
      </c>
      <c r="K759" s="108" t="b">
        <f t="shared" si="58"/>
        <v>0</v>
      </c>
      <c r="M759" s="108" t="b">
        <f t="shared" si="59"/>
        <v>0</v>
      </c>
    </row>
    <row r="760" spans="1:13" x14ac:dyDescent="0.25">
      <c r="A760" t="s">
        <v>94</v>
      </c>
      <c r="B760" s="108">
        <v>0</v>
      </c>
      <c r="E760" s="108" t="b">
        <f t="shared" si="55"/>
        <v>0</v>
      </c>
      <c r="G760" s="108" t="b">
        <f t="shared" si="56"/>
        <v>0</v>
      </c>
      <c r="I760" s="108" t="b">
        <f t="shared" si="57"/>
        <v>0</v>
      </c>
      <c r="K760" s="108" t="b">
        <f t="shared" si="58"/>
        <v>0</v>
      </c>
      <c r="M760" s="108" t="b">
        <f t="shared" si="59"/>
        <v>0</v>
      </c>
    </row>
    <row r="761" spans="1:13" x14ac:dyDescent="0.25">
      <c r="A761" t="s">
        <v>94</v>
      </c>
      <c r="B761" s="108">
        <v>0</v>
      </c>
      <c r="E761" s="108" t="b">
        <f t="shared" si="55"/>
        <v>0</v>
      </c>
      <c r="G761" s="108" t="b">
        <f t="shared" si="56"/>
        <v>0</v>
      </c>
      <c r="I761" s="108" t="b">
        <f t="shared" si="57"/>
        <v>0</v>
      </c>
      <c r="K761" s="108" t="b">
        <f t="shared" si="58"/>
        <v>0</v>
      </c>
      <c r="M761" s="108" t="b">
        <f t="shared" si="59"/>
        <v>0</v>
      </c>
    </row>
    <row r="762" spans="1:13" x14ac:dyDescent="0.25">
      <c r="A762" t="s">
        <v>94</v>
      </c>
      <c r="B762" s="108">
        <v>0</v>
      </c>
      <c r="E762" s="108" t="b">
        <f t="shared" si="55"/>
        <v>0</v>
      </c>
      <c r="G762" s="108" t="b">
        <f t="shared" si="56"/>
        <v>0</v>
      </c>
      <c r="I762" s="108" t="b">
        <f t="shared" si="57"/>
        <v>0</v>
      </c>
      <c r="K762" s="108" t="b">
        <f t="shared" si="58"/>
        <v>0</v>
      </c>
      <c r="M762" s="108" t="b">
        <f t="shared" si="59"/>
        <v>0</v>
      </c>
    </row>
    <row r="763" spans="1:13" x14ac:dyDescent="0.25">
      <c r="A763" t="s">
        <v>91</v>
      </c>
      <c r="B763" s="108">
        <v>0.71</v>
      </c>
      <c r="E763" s="108" t="b">
        <f t="shared" si="55"/>
        <v>0</v>
      </c>
      <c r="G763" s="108" t="b">
        <f t="shared" si="56"/>
        <v>0</v>
      </c>
      <c r="I763" s="108">
        <f t="shared" si="57"/>
        <v>0.71</v>
      </c>
      <c r="K763" s="108" t="b">
        <f t="shared" si="58"/>
        <v>0</v>
      </c>
      <c r="M763" s="108" t="b">
        <f t="shared" si="59"/>
        <v>0</v>
      </c>
    </row>
    <row r="764" spans="1:13" x14ac:dyDescent="0.25">
      <c r="A764" t="s">
        <v>94</v>
      </c>
      <c r="B764" s="108">
        <v>0</v>
      </c>
      <c r="E764" s="108" t="b">
        <f t="shared" si="55"/>
        <v>0</v>
      </c>
      <c r="G764" s="108" t="b">
        <f t="shared" si="56"/>
        <v>0</v>
      </c>
      <c r="I764" s="108" t="b">
        <f t="shared" si="57"/>
        <v>0</v>
      </c>
      <c r="K764" s="108" t="b">
        <f t="shared" si="58"/>
        <v>0</v>
      </c>
      <c r="M764" s="108" t="b">
        <f t="shared" si="59"/>
        <v>0</v>
      </c>
    </row>
    <row r="765" spans="1:13" x14ac:dyDescent="0.25">
      <c r="A765" t="s">
        <v>94</v>
      </c>
      <c r="B765" s="108">
        <v>0</v>
      </c>
      <c r="E765" s="108" t="b">
        <f t="shared" si="55"/>
        <v>0</v>
      </c>
      <c r="G765" s="108" t="b">
        <f t="shared" si="56"/>
        <v>0</v>
      </c>
      <c r="I765" s="108" t="b">
        <f t="shared" si="57"/>
        <v>0</v>
      </c>
      <c r="K765" s="108" t="b">
        <f t="shared" si="58"/>
        <v>0</v>
      </c>
      <c r="M765" s="108" t="b">
        <f t="shared" si="59"/>
        <v>0</v>
      </c>
    </row>
    <row r="766" spans="1:13" x14ac:dyDescent="0.25">
      <c r="A766" t="s">
        <v>94</v>
      </c>
      <c r="B766" s="108">
        <v>0</v>
      </c>
      <c r="E766" s="108" t="b">
        <f t="shared" si="55"/>
        <v>0</v>
      </c>
      <c r="G766" s="108" t="b">
        <f t="shared" si="56"/>
        <v>0</v>
      </c>
      <c r="I766" s="108" t="b">
        <f t="shared" si="57"/>
        <v>0</v>
      </c>
      <c r="K766" s="108" t="b">
        <f t="shared" si="58"/>
        <v>0</v>
      </c>
      <c r="M766" s="108" t="b">
        <f t="shared" si="59"/>
        <v>0</v>
      </c>
    </row>
    <row r="767" spans="1:13" x14ac:dyDescent="0.25">
      <c r="A767" t="s">
        <v>94</v>
      </c>
      <c r="B767" s="108">
        <v>0</v>
      </c>
      <c r="E767" s="108" t="b">
        <f t="shared" si="55"/>
        <v>0</v>
      </c>
      <c r="G767" s="108" t="b">
        <f t="shared" si="56"/>
        <v>0</v>
      </c>
      <c r="I767" s="108" t="b">
        <f t="shared" si="57"/>
        <v>0</v>
      </c>
      <c r="K767" s="108" t="b">
        <f t="shared" si="58"/>
        <v>0</v>
      </c>
      <c r="M767" s="108" t="b">
        <f t="shared" si="59"/>
        <v>0</v>
      </c>
    </row>
    <row r="768" spans="1:13" x14ac:dyDescent="0.25">
      <c r="A768" t="s">
        <v>94</v>
      </c>
      <c r="B768" s="108">
        <v>0</v>
      </c>
      <c r="E768" s="108" t="b">
        <f t="shared" si="55"/>
        <v>0</v>
      </c>
      <c r="G768" s="108" t="b">
        <f t="shared" si="56"/>
        <v>0</v>
      </c>
      <c r="I768" s="108" t="b">
        <f t="shared" si="57"/>
        <v>0</v>
      </c>
      <c r="K768" s="108" t="b">
        <f t="shared" si="58"/>
        <v>0</v>
      </c>
      <c r="M768" s="108" t="b">
        <f t="shared" si="59"/>
        <v>0</v>
      </c>
    </row>
    <row r="769" spans="1:13" x14ac:dyDescent="0.25">
      <c r="A769" t="s">
        <v>94</v>
      </c>
      <c r="B769" s="108">
        <v>0</v>
      </c>
      <c r="E769" s="108" t="b">
        <f t="shared" si="55"/>
        <v>0</v>
      </c>
      <c r="G769" s="108" t="b">
        <f t="shared" si="56"/>
        <v>0</v>
      </c>
      <c r="I769" s="108" t="b">
        <f t="shared" si="57"/>
        <v>0</v>
      </c>
      <c r="K769" s="108" t="b">
        <f t="shared" si="58"/>
        <v>0</v>
      </c>
      <c r="M769" s="108" t="b">
        <f t="shared" si="59"/>
        <v>0</v>
      </c>
    </row>
    <row r="770" spans="1:13" x14ac:dyDescent="0.25">
      <c r="A770" t="s">
        <v>94</v>
      </c>
      <c r="B770" s="108">
        <v>0</v>
      </c>
      <c r="E770" s="108" t="b">
        <f t="shared" si="55"/>
        <v>0</v>
      </c>
      <c r="G770" s="108" t="b">
        <f t="shared" si="56"/>
        <v>0</v>
      </c>
      <c r="I770" s="108" t="b">
        <f t="shared" si="57"/>
        <v>0</v>
      </c>
      <c r="K770" s="108" t="b">
        <f t="shared" si="58"/>
        <v>0</v>
      </c>
      <c r="M770" s="108" t="b">
        <f t="shared" si="59"/>
        <v>0</v>
      </c>
    </row>
    <row r="771" spans="1:13" x14ac:dyDescent="0.25">
      <c r="A771" t="s">
        <v>94</v>
      </c>
      <c r="B771" s="108">
        <v>0</v>
      </c>
      <c r="E771" s="108" t="b">
        <f t="shared" ref="E771:E834" si="60">IF(A771="Coffee Only", B771)</f>
        <v>0</v>
      </c>
      <c r="G771" s="108" t="b">
        <f t="shared" ref="G771:G834" si="61">IF(A771="Food Only", B771)</f>
        <v>0</v>
      </c>
      <c r="I771" s="108" t="b">
        <f t="shared" ref="I771:I834" si="62">IF(A771="Specialty Drink Only", B771)</f>
        <v>0</v>
      </c>
      <c r="K771" s="108" t="b">
        <f t="shared" ref="K771:K834" si="63">IF(A771="Food + Coffee", B771)</f>
        <v>0</v>
      </c>
      <c r="M771" s="108" t="b">
        <f t="shared" ref="M771:M834" si="64">IF(A771="Food + Specialty Drink", B771)</f>
        <v>0</v>
      </c>
    </row>
    <row r="772" spans="1:13" x14ac:dyDescent="0.25">
      <c r="A772" t="s">
        <v>94</v>
      </c>
      <c r="B772" s="108">
        <v>0</v>
      </c>
      <c r="E772" s="108" t="b">
        <f t="shared" si="60"/>
        <v>0</v>
      </c>
      <c r="G772" s="108" t="b">
        <f t="shared" si="61"/>
        <v>0</v>
      </c>
      <c r="I772" s="108" t="b">
        <f t="shared" si="62"/>
        <v>0</v>
      </c>
      <c r="K772" s="108" t="b">
        <f t="shared" si="63"/>
        <v>0</v>
      </c>
      <c r="M772" s="108" t="b">
        <f t="shared" si="64"/>
        <v>0</v>
      </c>
    </row>
    <row r="773" spans="1:13" x14ac:dyDescent="0.25">
      <c r="A773" t="s">
        <v>94</v>
      </c>
      <c r="B773" s="108">
        <v>0</v>
      </c>
      <c r="E773" s="108" t="b">
        <f t="shared" si="60"/>
        <v>0</v>
      </c>
      <c r="G773" s="108" t="b">
        <f t="shared" si="61"/>
        <v>0</v>
      </c>
      <c r="I773" s="108" t="b">
        <f t="shared" si="62"/>
        <v>0</v>
      </c>
      <c r="K773" s="108" t="b">
        <f t="shared" si="63"/>
        <v>0</v>
      </c>
      <c r="M773" s="108" t="b">
        <f t="shared" si="64"/>
        <v>0</v>
      </c>
    </row>
    <row r="774" spans="1:13" x14ac:dyDescent="0.25">
      <c r="A774" t="s">
        <v>94</v>
      </c>
      <c r="B774" s="108">
        <v>0</v>
      </c>
      <c r="E774" s="108" t="b">
        <f t="shared" si="60"/>
        <v>0</v>
      </c>
      <c r="G774" s="108" t="b">
        <f t="shared" si="61"/>
        <v>0</v>
      </c>
      <c r="I774" s="108" t="b">
        <f t="shared" si="62"/>
        <v>0</v>
      </c>
      <c r="K774" s="108" t="b">
        <f t="shared" si="63"/>
        <v>0</v>
      </c>
      <c r="M774" s="108" t="b">
        <f t="shared" si="64"/>
        <v>0</v>
      </c>
    </row>
    <row r="775" spans="1:13" x14ac:dyDescent="0.25">
      <c r="A775" t="s">
        <v>94</v>
      </c>
      <c r="B775" s="108">
        <v>0</v>
      </c>
      <c r="E775" s="108" t="b">
        <f t="shared" si="60"/>
        <v>0</v>
      </c>
      <c r="G775" s="108" t="b">
        <f t="shared" si="61"/>
        <v>0</v>
      </c>
      <c r="I775" s="108" t="b">
        <f t="shared" si="62"/>
        <v>0</v>
      </c>
      <c r="K775" s="108" t="b">
        <f t="shared" si="63"/>
        <v>0</v>
      </c>
      <c r="M775" s="108" t="b">
        <f t="shared" si="64"/>
        <v>0</v>
      </c>
    </row>
    <row r="776" spans="1:13" x14ac:dyDescent="0.25">
      <c r="A776" t="s">
        <v>94</v>
      </c>
      <c r="B776" s="108">
        <v>0</v>
      </c>
      <c r="E776" s="108" t="b">
        <f t="shared" si="60"/>
        <v>0</v>
      </c>
      <c r="G776" s="108" t="b">
        <f t="shared" si="61"/>
        <v>0</v>
      </c>
      <c r="I776" s="108" t="b">
        <f t="shared" si="62"/>
        <v>0</v>
      </c>
      <c r="K776" s="108" t="b">
        <f t="shared" si="63"/>
        <v>0</v>
      </c>
      <c r="M776" s="108" t="b">
        <f t="shared" si="64"/>
        <v>0</v>
      </c>
    </row>
    <row r="777" spans="1:13" x14ac:dyDescent="0.25">
      <c r="A777" t="s">
        <v>94</v>
      </c>
      <c r="B777" s="108">
        <v>0</v>
      </c>
      <c r="E777" s="108" t="b">
        <f t="shared" si="60"/>
        <v>0</v>
      </c>
      <c r="G777" s="108" t="b">
        <f t="shared" si="61"/>
        <v>0</v>
      </c>
      <c r="I777" s="108" t="b">
        <f t="shared" si="62"/>
        <v>0</v>
      </c>
      <c r="K777" s="108" t="b">
        <f t="shared" si="63"/>
        <v>0</v>
      </c>
      <c r="M777" s="108" t="b">
        <f t="shared" si="64"/>
        <v>0</v>
      </c>
    </row>
    <row r="778" spans="1:13" x14ac:dyDescent="0.25">
      <c r="A778" t="s">
        <v>94</v>
      </c>
      <c r="B778" s="108">
        <v>0</v>
      </c>
      <c r="E778" s="108" t="b">
        <f t="shared" si="60"/>
        <v>0</v>
      </c>
      <c r="G778" s="108" t="b">
        <f t="shared" si="61"/>
        <v>0</v>
      </c>
      <c r="I778" s="108" t="b">
        <f t="shared" si="62"/>
        <v>0</v>
      </c>
      <c r="K778" s="108" t="b">
        <f t="shared" si="63"/>
        <v>0</v>
      </c>
      <c r="M778" s="108" t="b">
        <f t="shared" si="64"/>
        <v>0</v>
      </c>
    </row>
    <row r="779" spans="1:13" x14ac:dyDescent="0.25">
      <c r="A779" t="s">
        <v>94</v>
      </c>
      <c r="B779" s="108">
        <v>0</v>
      </c>
      <c r="E779" s="108" t="b">
        <f t="shared" si="60"/>
        <v>0</v>
      </c>
      <c r="G779" s="108" t="b">
        <f t="shared" si="61"/>
        <v>0</v>
      </c>
      <c r="I779" s="108" t="b">
        <f t="shared" si="62"/>
        <v>0</v>
      </c>
      <c r="K779" s="108" t="b">
        <f t="shared" si="63"/>
        <v>0</v>
      </c>
      <c r="M779" s="108" t="b">
        <f t="shared" si="64"/>
        <v>0</v>
      </c>
    </row>
    <row r="780" spans="1:13" x14ac:dyDescent="0.25">
      <c r="A780" t="s">
        <v>94</v>
      </c>
      <c r="B780" s="108">
        <v>0</v>
      </c>
      <c r="E780" s="108" t="b">
        <f t="shared" si="60"/>
        <v>0</v>
      </c>
      <c r="G780" s="108" t="b">
        <f t="shared" si="61"/>
        <v>0</v>
      </c>
      <c r="I780" s="108" t="b">
        <f t="shared" si="62"/>
        <v>0</v>
      </c>
      <c r="K780" s="108" t="b">
        <f t="shared" si="63"/>
        <v>0</v>
      </c>
      <c r="M780" s="108" t="b">
        <f t="shared" si="64"/>
        <v>0</v>
      </c>
    </row>
    <row r="781" spans="1:13" x14ac:dyDescent="0.25">
      <c r="A781" t="s">
        <v>94</v>
      </c>
      <c r="B781" s="108">
        <v>0</v>
      </c>
      <c r="E781" s="108" t="b">
        <f t="shared" si="60"/>
        <v>0</v>
      </c>
      <c r="G781" s="108" t="b">
        <f t="shared" si="61"/>
        <v>0</v>
      </c>
      <c r="I781" s="108" t="b">
        <f t="shared" si="62"/>
        <v>0</v>
      </c>
      <c r="K781" s="108" t="b">
        <f t="shared" si="63"/>
        <v>0</v>
      </c>
      <c r="M781" s="108" t="b">
        <f t="shared" si="64"/>
        <v>0</v>
      </c>
    </row>
    <row r="782" spans="1:13" x14ac:dyDescent="0.25">
      <c r="A782" t="s">
        <v>94</v>
      </c>
      <c r="B782" s="108">
        <v>0</v>
      </c>
      <c r="E782" s="108" t="b">
        <f t="shared" si="60"/>
        <v>0</v>
      </c>
      <c r="G782" s="108" t="b">
        <f t="shared" si="61"/>
        <v>0</v>
      </c>
      <c r="I782" s="108" t="b">
        <f t="shared" si="62"/>
        <v>0</v>
      </c>
      <c r="K782" s="108" t="b">
        <f t="shared" si="63"/>
        <v>0</v>
      </c>
      <c r="M782" s="108" t="b">
        <f t="shared" si="64"/>
        <v>0</v>
      </c>
    </row>
    <row r="783" spans="1:13" x14ac:dyDescent="0.25">
      <c r="A783" t="s">
        <v>92</v>
      </c>
      <c r="B783" s="108">
        <v>0.6</v>
      </c>
      <c r="E783" s="108">
        <f t="shared" si="60"/>
        <v>0.6</v>
      </c>
      <c r="G783" s="108" t="b">
        <f t="shared" si="61"/>
        <v>0</v>
      </c>
      <c r="I783" s="108" t="b">
        <f t="shared" si="62"/>
        <v>0</v>
      </c>
      <c r="K783" s="108" t="b">
        <f t="shared" si="63"/>
        <v>0</v>
      </c>
      <c r="M783" s="108" t="b">
        <f t="shared" si="64"/>
        <v>0</v>
      </c>
    </row>
    <row r="784" spans="1:13" x14ac:dyDescent="0.25">
      <c r="A784" t="s">
        <v>94</v>
      </c>
      <c r="B784" s="108">
        <v>0</v>
      </c>
      <c r="E784" s="108" t="b">
        <f t="shared" si="60"/>
        <v>0</v>
      </c>
      <c r="G784" s="108" t="b">
        <f t="shared" si="61"/>
        <v>0</v>
      </c>
      <c r="I784" s="108" t="b">
        <f t="shared" si="62"/>
        <v>0</v>
      </c>
      <c r="K784" s="108" t="b">
        <f t="shared" si="63"/>
        <v>0</v>
      </c>
      <c r="M784" s="108" t="b">
        <f t="shared" si="64"/>
        <v>0</v>
      </c>
    </row>
    <row r="785" spans="1:13" x14ac:dyDescent="0.25">
      <c r="A785" t="s">
        <v>94</v>
      </c>
      <c r="B785" s="108">
        <v>0</v>
      </c>
      <c r="E785" s="108" t="b">
        <f t="shared" si="60"/>
        <v>0</v>
      </c>
      <c r="G785" s="108" t="b">
        <f t="shared" si="61"/>
        <v>0</v>
      </c>
      <c r="I785" s="108" t="b">
        <f t="shared" si="62"/>
        <v>0</v>
      </c>
      <c r="K785" s="108" t="b">
        <f t="shared" si="63"/>
        <v>0</v>
      </c>
      <c r="M785" s="108" t="b">
        <f t="shared" si="64"/>
        <v>0</v>
      </c>
    </row>
    <row r="786" spans="1:13" x14ac:dyDescent="0.25">
      <c r="A786" t="s">
        <v>94</v>
      </c>
      <c r="B786" s="108">
        <v>0</v>
      </c>
      <c r="E786" s="108" t="b">
        <f t="shared" si="60"/>
        <v>0</v>
      </c>
      <c r="G786" s="108" t="b">
        <f t="shared" si="61"/>
        <v>0</v>
      </c>
      <c r="I786" s="108" t="b">
        <f t="shared" si="62"/>
        <v>0</v>
      </c>
      <c r="K786" s="108" t="b">
        <f t="shared" si="63"/>
        <v>0</v>
      </c>
      <c r="M786" s="108" t="b">
        <f t="shared" si="64"/>
        <v>0</v>
      </c>
    </row>
    <row r="787" spans="1:13" x14ac:dyDescent="0.25">
      <c r="A787" t="s">
        <v>92</v>
      </c>
      <c r="B787" s="108">
        <v>0.82</v>
      </c>
      <c r="E787" s="108">
        <f t="shared" si="60"/>
        <v>0.82</v>
      </c>
      <c r="G787" s="108" t="b">
        <f t="shared" si="61"/>
        <v>0</v>
      </c>
      <c r="I787" s="108" t="b">
        <f t="shared" si="62"/>
        <v>0</v>
      </c>
      <c r="K787" s="108" t="b">
        <f t="shared" si="63"/>
        <v>0</v>
      </c>
      <c r="M787" s="108" t="b">
        <f t="shared" si="64"/>
        <v>0</v>
      </c>
    </row>
    <row r="788" spans="1:13" x14ac:dyDescent="0.25">
      <c r="A788" t="s">
        <v>94</v>
      </c>
      <c r="B788" s="108">
        <v>0</v>
      </c>
      <c r="E788" s="108" t="b">
        <f t="shared" si="60"/>
        <v>0</v>
      </c>
      <c r="G788" s="108" t="b">
        <f t="shared" si="61"/>
        <v>0</v>
      </c>
      <c r="I788" s="108" t="b">
        <f t="shared" si="62"/>
        <v>0</v>
      </c>
      <c r="K788" s="108" t="b">
        <f t="shared" si="63"/>
        <v>0</v>
      </c>
      <c r="M788" s="108" t="b">
        <f t="shared" si="64"/>
        <v>0</v>
      </c>
    </row>
    <row r="789" spans="1:13" x14ac:dyDescent="0.25">
      <c r="A789" t="s">
        <v>94</v>
      </c>
      <c r="B789" s="108">
        <v>0</v>
      </c>
      <c r="E789" s="108" t="b">
        <f t="shared" si="60"/>
        <v>0</v>
      </c>
      <c r="G789" s="108" t="b">
        <f t="shared" si="61"/>
        <v>0</v>
      </c>
      <c r="I789" s="108" t="b">
        <f t="shared" si="62"/>
        <v>0</v>
      </c>
      <c r="K789" s="108" t="b">
        <f t="shared" si="63"/>
        <v>0</v>
      </c>
      <c r="M789" s="108" t="b">
        <f t="shared" si="64"/>
        <v>0</v>
      </c>
    </row>
    <row r="790" spans="1:13" x14ac:dyDescent="0.25">
      <c r="A790" t="s">
        <v>91</v>
      </c>
      <c r="B790" s="108">
        <v>0.84</v>
      </c>
      <c r="E790" s="108" t="b">
        <f t="shared" si="60"/>
        <v>0</v>
      </c>
      <c r="G790" s="108" t="b">
        <f t="shared" si="61"/>
        <v>0</v>
      </c>
      <c r="I790" s="108">
        <f t="shared" si="62"/>
        <v>0.84</v>
      </c>
      <c r="K790" s="108" t="b">
        <f t="shared" si="63"/>
        <v>0</v>
      </c>
      <c r="M790" s="108" t="b">
        <f t="shared" si="64"/>
        <v>0</v>
      </c>
    </row>
    <row r="791" spans="1:13" x14ac:dyDescent="0.25">
      <c r="A791" t="s">
        <v>91</v>
      </c>
      <c r="B791" s="108">
        <v>0.8</v>
      </c>
      <c r="E791" s="108" t="b">
        <f t="shared" si="60"/>
        <v>0</v>
      </c>
      <c r="G791" s="108" t="b">
        <f t="shared" si="61"/>
        <v>0</v>
      </c>
      <c r="I791" s="108">
        <f t="shared" si="62"/>
        <v>0.8</v>
      </c>
      <c r="K791" s="108" t="b">
        <f t="shared" si="63"/>
        <v>0</v>
      </c>
      <c r="M791" s="108" t="b">
        <f t="shared" si="64"/>
        <v>0</v>
      </c>
    </row>
    <row r="792" spans="1:13" x14ac:dyDescent="0.25">
      <c r="A792" t="s">
        <v>95</v>
      </c>
      <c r="B792" s="108">
        <v>2.34</v>
      </c>
      <c r="E792" s="108" t="b">
        <f t="shared" si="60"/>
        <v>0</v>
      </c>
      <c r="G792" s="108" t="b">
        <f t="shared" si="61"/>
        <v>0</v>
      </c>
      <c r="I792" s="108" t="b">
        <f t="shared" si="62"/>
        <v>0</v>
      </c>
      <c r="K792" s="108" t="b">
        <f t="shared" si="63"/>
        <v>0</v>
      </c>
      <c r="M792" s="108">
        <f t="shared" si="64"/>
        <v>2.34</v>
      </c>
    </row>
    <row r="793" spans="1:13" x14ac:dyDescent="0.25">
      <c r="A793" t="s">
        <v>91</v>
      </c>
      <c r="B793" s="108">
        <v>0.91</v>
      </c>
      <c r="E793" s="108" t="b">
        <f t="shared" si="60"/>
        <v>0</v>
      </c>
      <c r="G793" s="108" t="b">
        <f t="shared" si="61"/>
        <v>0</v>
      </c>
      <c r="I793" s="108">
        <f t="shared" si="62"/>
        <v>0.91</v>
      </c>
      <c r="K793" s="108" t="b">
        <f t="shared" si="63"/>
        <v>0</v>
      </c>
      <c r="M793" s="108" t="b">
        <f t="shared" si="64"/>
        <v>0</v>
      </c>
    </row>
    <row r="794" spans="1:13" x14ac:dyDescent="0.25">
      <c r="A794" t="s">
        <v>92</v>
      </c>
      <c r="B794" s="108">
        <v>0.62</v>
      </c>
      <c r="E794" s="108">
        <f t="shared" si="60"/>
        <v>0.62</v>
      </c>
      <c r="G794" s="108" t="b">
        <f t="shared" si="61"/>
        <v>0</v>
      </c>
      <c r="I794" s="108" t="b">
        <f t="shared" si="62"/>
        <v>0</v>
      </c>
      <c r="K794" s="108" t="b">
        <f t="shared" si="63"/>
        <v>0</v>
      </c>
      <c r="M794" s="108" t="b">
        <f t="shared" si="64"/>
        <v>0</v>
      </c>
    </row>
    <row r="795" spans="1:13" x14ac:dyDescent="0.25">
      <c r="A795" t="s">
        <v>95</v>
      </c>
      <c r="B795" s="108">
        <v>2.31</v>
      </c>
      <c r="E795" s="108" t="b">
        <f t="shared" si="60"/>
        <v>0</v>
      </c>
      <c r="G795" s="108" t="b">
        <f t="shared" si="61"/>
        <v>0</v>
      </c>
      <c r="I795" s="108" t="b">
        <f t="shared" si="62"/>
        <v>0</v>
      </c>
      <c r="K795" s="108" t="b">
        <f t="shared" si="63"/>
        <v>0</v>
      </c>
      <c r="M795" s="108">
        <f t="shared" si="64"/>
        <v>2.31</v>
      </c>
    </row>
    <row r="796" spans="1:13" x14ac:dyDescent="0.25">
      <c r="A796" t="s">
        <v>91</v>
      </c>
      <c r="B796" s="108">
        <v>0.7</v>
      </c>
      <c r="E796" s="108" t="b">
        <f t="shared" si="60"/>
        <v>0</v>
      </c>
      <c r="G796" s="108" t="b">
        <f t="shared" si="61"/>
        <v>0</v>
      </c>
      <c r="I796" s="108">
        <f t="shared" si="62"/>
        <v>0.7</v>
      </c>
      <c r="K796" s="108" t="b">
        <f t="shared" si="63"/>
        <v>0</v>
      </c>
      <c r="M796" s="108" t="b">
        <f t="shared" si="64"/>
        <v>0</v>
      </c>
    </row>
    <row r="797" spans="1:13" x14ac:dyDescent="0.25">
      <c r="A797" t="s">
        <v>95</v>
      </c>
      <c r="B797" s="108">
        <v>2.19</v>
      </c>
      <c r="E797" s="108" t="b">
        <f t="shared" si="60"/>
        <v>0</v>
      </c>
      <c r="G797" s="108" t="b">
        <f t="shared" si="61"/>
        <v>0</v>
      </c>
      <c r="I797" s="108" t="b">
        <f t="shared" si="62"/>
        <v>0</v>
      </c>
      <c r="K797" s="108" t="b">
        <f t="shared" si="63"/>
        <v>0</v>
      </c>
      <c r="M797" s="108">
        <f t="shared" si="64"/>
        <v>2.19</v>
      </c>
    </row>
    <row r="798" spans="1:13" x14ac:dyDescent="0.25">
      <c r="A798" t="s">
        <v>95</v>
      </c>
      <c r="B798" s="108">
        <v>2.21</v>
      </c>
      <c r="E798" s="108" t="b">
        <f t="shared" si="60"/>
        <v>0</v>
      </c>
      <c r="G798" s="108" t="b">
        <f t="shared" si="61"/>
        <v>0</v>
      </c>
      <c r="I798" s="108" t="b">
        <f t="shared" si="62"/>
        <v>0</v>
      </c>
      <c r="K798" s="108" t="b">
        <f t="shared" si="63"/>
        <v>0</v>
      </c>
      <c r="M798" s="108">
        <f t="shared" si="64"/>
        <v>2.21</v>
      </c>
    </row>
    <row r="799" spans="1:13" x14ac:dyDescent="0.25">
      <c r="A799" t="s">
        <v>94</v>
      </c>
      <c r="B799" s="108">
        <v>0</v>
      </c>
      <c r="E799" s="108" t="b">
        <f t="shared" si="60"/>
        <v>0</v>
      </c>
      <c r="G799" s="108" t="b">
        <f t="shared" si="61"/>
        <v>0</v>
      </c>
      <c r="I799" s="108" t="b">
        <f t="shared" si="62"/>
        <v>0</v>
      </c>
      <c r="K799" s="108" t="b">
        <f t="shared" si="63"/>
        <v>0</v>
      </c>
      <c r="M799" s="108" t="b">
        <f t="shared" si="64"/>
        <v>0</v>
      </c>
    </row>
    <row r="800" spans="1:13" x14ac:dyDescent="0.25">
      <c r="A800" t="s">
        <v>91</v>
      </c>
      <c r="B800" s="108">
        <v>0.63</v>
      </c>
      <c r="E800" s="108" t="b">
        <f t="shared" si="60"/>
        <v>0</v>
      </c>
      <c r="G800" s="108" t="b">
        <f t="shared" si="61"/>
        <v>0</v>
      </c>
      <c r="I800" s="108">
        <f t="shared" si="62"/>
        <v>0.63</v>
      </c>
      <c r="K800" s="108" t="b">
        <f t="shared" si="63"/>
        <v>0</v>
      </c>
      <c r="M800" s="108" t="b">
        <f t="shared" si="64"/>
        <v>0</v>
      </c>
    </row>
    <row r="801" spans="1:13" x14ac:dyDescent="0.25">
      <c r="A801" t="s">
        <v>92</v>
      </c>
      <c r="B801" s="108">
        <v>0.88</v>
      </c>
      <c r="E801" s="108">
        <f t="shared" si="60"/>
        <v>0.88</v>
      </c>
      <c r="G801" s="108" t="b">
        <f t="shared" si="61"/>
        <v>0</v>
      </c>
      <c r="I801" s="108" t="b">
        <f t="shared" si="62"/>
        <v>0</v>
      </c>
      <c r="K801" s="108" t="b">
        <f t="shared" si="63"/>
        <v>0</v>
      </c>
      <c r="M801" s="108" t="b">
        <f t="shared" si="64"/>
        <v>0</v>
      </c>
    </row>
    <row r="802" spans="1:13" x14ac:dyDescent="0.25">
      <c r="A802" t="s">
        <v>91</v>
      </c>
      <c r="B802" s="108">
        <v>0.63</v>
      </c>
      <c r="E802" s="108" t="b">
        <f t="shared" si="60"/>
        <v>0</v>
      </c>
      <c r="G802" s="108" t="b">
        <f t="shared" si="61"/>
        <v>0</v>
      </c>
      <c r="I802" s="108">
        <f t="shared" si="62"/>
        <v>0.63</v>
      </c>
      <c r="K802" s="108" t="b">
        <f t="shared" si="63"/>
        <v>0</v>
      </c>
      <c r="M802" s="108" t="b">
        <f t="shared" si="64"/>
        <v>0</v>
      </c>
    </row>
    <row r="803" spans="1:13" x14ac:dyDescent="0.25">
      <c r="A803" t="s">
        <v>95</v>
      </c>
      <c r="B803" s="108">
        <v>1.5</v>
      </c>
      <c r="E803" s="108" t="b">
        <f t="shared" si="60"/>
        <v>0</v>
      </c>
      <c r="G803" s="108" t="b">
        <f t="shared" si="61"/>
        <v>0</v>
      </c>
      <c r="I803" s="108" t="b">
        <f t="shared" si="62"/>
        <v>0</v>
      </c>
      <c r="K803" s="108" t="b">
        <f t="shared" si="63"/>
        <v>0</v>
      </c>
      <c r="M803" s="108">
        <f t="shared" si="64"/>
        <v>1.5</v>
      </c>
    </row>
    <row r="804" spans="1:13" x14ac:dyDescent="0.25">
      <c r="A804" t="s">
        <v>91</v>
      </c>
      <c r="B804" s="108">
        <v>0.85</v>
      </c>
      <c r="E804" s="108" t="b">
        <f t="shared" si="60"/>
        <v>0</v>
      </c>
      <c r="G804" s="108" t="b">
        <f t="shared" si="61"/>
        <v>0</v>
      </c>
      <c r="I804" s="108">
        <f t="shared" si="62"/>
        <v>0.85</v>
      </c>
      <c r="K804" s="108" t="b">
        <f t="shared" si="63"/>
        <v>0</v>
      </c>
      <c r="M804" s="108" t="b">
        <f t="shared" si="64"/>
        <v>0</v>
      </c>
    </row>
    <row r="805" spans="1:13" x14ac:dyDescent="0.25">
      <c r="A805" t="s">
        <v>92</v>
      </c>
      <c r="B805" s="108">
        <v>0.54</v>
      </c>
      <c r="E805" s="108">
        <f t="shared" si="60"/>
        <v>0.54</v>
      </c>
      <c r="G805" s="108" t="b">
        <f t="shared" si="61"/>
        <v>0</v>
      </c>
      <c r="I805" s="108" t="b">
        <f t="shared" si="62"/>
        <v>0</v>
      </c>
      <c r="K805" s="108" t="b">
        <f t="shared" si="63"/>
        <v>0</v>
      </c>
      <c r="M805" s="108" t="b">
        <f t="shared" si="64"/>
        <v>0</v>
      </c>
    </row>
    <row r="806" spans="1:13" x14ac:dyDescent="0.25">
      <c r="A806" t="s">
        <v>93</v>
      </c>
      <c r="B806" s="108">
        <v>2.4300000000000002</v>
      </c>
      <c r="E806" s="108" t="b">
        <f t="shared" si="60"/>
        <v>0</v>
      </c>
      <c r="G806" s="108" t="b">
        <f t="shared" si="61"/>
        <v>0</v>
      </c>
      <c r="I806" s="108" t="b">
        <f t="shared" si="62"/>
        <v>0</v>
      </c>
      <c r="K806" s="108">
        <f t="shared" si="63"/>
        <v>2.4300000000000002</v>
      </c>
      <c r="M806" s="108" t="b">
        <f t="shared" si="64"/>
        <v>0</v>
      </c>
    </row>
    <row r="807" spans="1:13" x14ac:dyDescent="0.25">
      <c r="A807" t="s">
        <v>92</v>
      </c>
      <c r="B807" s="108">
        <v>0.76</v>
      </c>
      <c r="E807" s="108">
        <f t="shared" si="60"/>
        <v>0.76</v>
      </c>
      <c r="G807" s="108" t="b">
        <f t="shared" si="61"/>
        <v>0</v>
      </c>
      <c r="I807" s="108" t="b">
        <f t="shared" si="62"/>
        <v>0</v>
      </c>
      <c r="K807" s="108" t="b">
        <f t="shared" si="63"/>
        <v>0</v>
      </c>
      <c r="M807" s="108" t="b">
        <f t="shared" si="64"/>
        <v>0</v>
      </c>
    </row>
    <row r="808" spans="1:13" x14ac:dyDescent="0.25">
      <c r="A808" t="s">
        <v>91</v>
      </c>
      <c r="B808" s="108">
        <v>0.79</v>
      </c>
      <c r="E808" s="108" t="b">
        <f t="shared" si="60"/>
        <v>0</v>
      </c>
      <c r="G808" s="108" t="b">
        <f t="shared" si="61"/>
        <v>0</v>
      </c>
      <c r="I808" s="108">
        <f t="shared" si="62"/>
        <v>0.79</v>
      </c>
      <c r="K808" s="108" t="b">
        <f t="shared" si="63"/>
        <v>0</v>
      </c>
      <c r="M808" s="108" t="b">
        <f t="shared" si="64"/>
        <v>0</v>
      </c>
    </row>
    <row r="809" spans="1:13" x14ac:dyDescent="0.25">
      <c r="A809" t="s">
        <v>94</v>
      </c>
      <c r="B809" s="108">
        <v>0</v>
      </c>
      <c r="E809" s="108" t="b">
        <f t="shared" si="60"/>
        <v>0</v>
      </c>
      <c r="G809" s="108" t="b">
        <f t="shared" si="61"/>
        <v>0</v>
      </c>
      <c r="I809" s="108" t="b">
        <f t="shared" si="62"/>
        <v>0</v>
      </c>
      <c r="K809" s="108" t="b">
        <f t="shared" si="63"/>
        <v>0</v>
      </c>
      <c r="M809" s="108" t="b">
        <f t="shared" si="64"/>
        <v>0</v>
      </c>
    </row>
    <row r="810" spans="1:13" x14ac:dyDescent="0.25">
      <c r="A810" t="s">
        <v>95</v>
      </c>
      <c r="B810" s="108">
        <v>1.24</v>
      </c>
      <c r="E810" s="108" t="b">
        <f t="shared" si="60"/>
        <v>0</v>
      </c>
      <c r="G810" s="108" t="b">
        <f t="shared" si="61"/>
        <v>0</v>
      </c>
      <c r="I810" s="108" t="b">
        <f t="shared" si="62"/>
        <v>0</v>
      </c>
      <c r="K810" s="108" t="b">
        <f t="shared" si="63"/>
        <v>0</v>
      </c>
      <c r="M810" s="108">
        <f t="shared" si="64"/>
        <v>1.24</v>
      </c>
    </row>
    <row r="811" spans="1:13" x14ac:dyDescent="0.25">
      <c r="A811" t="s">
        <v>91</v>
      </c>
      <c r="B811" s="108">
        <v>0.55000000000000004</v>
      </c>
      <c r="E811" s="108" t="b">
        <f t="shared" si="60"/>
        <v>0</v>
      </c>
      <c r="G811" s="108" t="b">
        <f t="shared" si="61"/>
        <v>0</v>
      </c>
      <c r="I811" s="108">
        <f t="shared" si="62"/>
        <v>0.55000000000000004</v>
      </c>
      <c r="K811" s="108" t="b">
        <f t="shared" si="63"/>
        <v>0</v>
      </c>
      <c r="M811" s="108" t="b">
        <f t="shared" si="64"/>
        <v>0</v>
      </c>
    </row>
    <row r="812" spans="1:13" x14ac:dyDescent="0.25">
      <c r="A812" t="s">
        <v>91</v>
      </c>
      <c r="B812" s="108">
        <v>0.9</v>
      </c>
      <c r="E812" s="108" t="b">
        <f t="shared" si="60"/>
        <v>0</v>
      </c>
      <c r="G812" s="108" t="b">
        <f t="shared" si="61"/>
        <v>0</v>
      </c>
      <c r="I812" s="108">
        <f t="shared" si="62"/>
        <v>0.9</v>
      </c>
      <c r="K812" s="108" t="b">
        <f t="shared" si="63"/>
        <v>0</v>
      </c>
      <c r="M812" s="108" t="b">
        <f t="shared" si="64"/>
        <v>0</v>
      </c>
    </row>
    <row r="813" spans="1:13" x14ac:dyDescent="0.25">
      <c r="A813" t="s">
        <v>91</v>
      </c>
      <c r="B813" s="108">
        <v>0.84</v>
      </c>
      <c r="E813" s="108" t="b">
        <f t="shared" si="60"/>
        <v>0</v>
      </c>
      <c r="G813" s="108" t="b">
        <f t="shared" si="61"/>
        <v>0</v>
      </c>
      <c r="I813" s="108">
        <f t="shared" si="62"/>
        <v>0.84</v>
      </c>
      <c r="K813" s="108" t="b">
        <f t="shared" si="63"/>
        <v>0</v>
      </c>
      <c r="M813" s="108" t="b">
        <f t="shared" si="64"/>
        <v>0</v>
      </c>
    </row>
    <row r="814" spans="1:13" x14ac:dyDescent="0.25">
      <c r="A814" t="s">
        <v>92</v>
      </c>
      <c r="B814" s="108">
        <v>0.66</v>
      </c>
      <c r="E814" s="108">
        <f t="shared" si="60"/>
        <v>0.66</v>
      </c>
      <c r="G814" s="108" t="b">
        <f t="shared" si="61"/>
        <v>0</v>
      </c>
      <c r="I814" s="108" t="b">
        <f t="shared" si="62"/>
        <v>0</v>
      </c>
      <c r="K814" s="108" t="b">
        <f t="shared" si="63"/>
        <v>0</v>
      </c>
      <c r="M814" s="108" t="b">
        <f t="shared" si="64"/>
        <v>0</v>
      </c>
    </row>
    <row r="815" spans="1:13" x14ac:dyDescent="0.25">
      <c r="A815" t="s">
        <v>91</v>
      </c>
      <c r="B815" s="108">
        <v>0.8</v>
      </c>
      <c r="E815" s="108" t="b">
        <f t="shared" si="60"/>
        <v>0</v>
      </c>
      <c r="G815" s="108" t="b">
        <f t="shared" si="61"/>
        <v>0</v>
      </c>
      <c r="I815" s="108">
        <f t="shared" si="62"/>
        <v>0.8</v>
      </c>
      <c r="K815" s="108" t="b">
        <f t="shared" si="63"/>
        <v>0</v>
      </c>
      <c r="M815" s="108" t="b">
        <f t="shared" si="64"/>
        <v>0</v>
      </c>
    </row>
    <row r="816" spans="1:13" x14ac:dyDescent="0.25">
      <c r="A816" t="s">
        <v>91</v>
      </c>
      <c r="B816" s="108">
        <v>0.85</v>
      </c>
      <c r="E816" s="108" t="b">
        <f t="shared" si="60"/>
        <v>0</v>
      </c>
      <c r="G816" s="108" t="b">
        <f t="shared" si="61"/>
        <v>0</v>
      </c>
      <c r="I816" s="108">
        <f t="shared" si="62"/>
        <v>0.85</v>
      </c>
      <c r="K816" s="108" t="b">
        <f t="shared" si="63"/>
        <v>0</v>
      </c>
      <c r="M816" s="108" t="b">
        <f t="shared" si="64"/>
        <v>0</v>
      </c>
    </row>
    <row r="817" spans="1:13" x14ac:dyDescent="0.25">
      <c r="A817" t="s">
        <v>96</v>
      </c>
      <c r="B817" s="108">
        <v>1.52</v>
      </c>
      <c r="E817" s="108" t="b">
        <f t="shared" si="60"/>
        <v>0</v>
      </c>
      <c r="G817" s="108">
        <f t="shared" si="61"/>
        <v>1.52</v>
      </c>
      <c r="I817" s="108" t="b">
        <f t="shared" si="62"/>
        <v>0</v>
      </c>
      <c r="K817" s="108" t="b">
        <f t="shared" si="63"/>
        <v>0</v>
      </c>
      <c r="M817" s="108" t="b">
        <f t="shared" si="64"/>
        <v>0</v>
      </c>
    </row>
    <row r="818" spans="1:13" x14ac:dyDescent="0.25">
      <c r="A818" t="s">
        <v>91</v>
      </c>
      <c r="B818" s="108">
        <v>0.73</v>
      </c>
      <c r="E818" s="108" t="b">
        <f t="shared" si="60"/>
        <v>0</v>
      </c>
      <c r="G818" s="108" t="b">
        <f t="shared" si="61"/>
        <v>0</v>
      </c>
      <c r="I818" s="108">
        <f t="shared" si="62"/>
        <v>0.73</v>
      </c>
      <c r="K818" s="108" t="b">
        <f t="shared" si="63"/>
        <v>0</v>
      </c>
      <c r="M818" s="108" t="b">
        <f t="shared" si="64"/>
        <v>0</v>
      </c>
    </row>
    <row r="819" spans="1:13" x14ac:dyDescent="0.25">
      <c r="A819" t="s">
        <v>95</v>
      </c>
      <c r="B819" s="108">
        <v>1.6</v>
      </c>
      <c r="E819" s="108" t="b">
        <f t="shared" si="60"/>
        <v>0</v>
      </c>
      <c r="G819" s="108" t="b">
        <f t="shared" si="61"/>
        <v>0</v>
      </c>
      <c r="I819" s="108" t="b">
        <f t="shared" si="62"/>
        <v>0</v>
      </c>
      <c r="K819" s="108" t="b">
        <f t="shared" si="63"/>
        <v>0</v>
      </c>
      <c r="M819" s="108">
        <f t="shared" si="64"/>
        <v>1.6</v>
      </c>
    </row>
    <row r="820" spans="1:13" x14ac:dyDescent="0.25">
      <c r="A820" t="s">
        <v>95</v>
      </c>
      <c r="B820" s="108">
        <v>1.43</v>
      </c>
      <c r="E820" s="108" t="b">
        <f t="shared" si="60"/>
        <v>0</v>
      </c>
      <c r="G820" s="108" t="b">
        <f t="shared" si="61"/>
        <v>0</v>
      </c>
      <c r="I820" s="108" t="b">
        <f t="shared" si="62"/>
        <v>0</v>
      </c>
      <c r="K820" s="108" t="b">
        <f t="shared" si="63"/>
        <v>0</v>
      </c>
      <c r="M820" s="108">
        <f t="shared" si="64"/>
        <v>1.43</v>
      </c>
    </row>
    <row r="821" spans="1:13" x14ac:dyDescent="0.25">
      <c r="A821" t="s">
        <v>91</v>
      </c>
      <c r="B821" s="108">
        <v>0.78</v>
      </c>
      <c r="E821" s="108" t="b">
        <f t="shared" si="60"/>
        <v>0</v>
      </c>
      <c r="G821" s="108" t="b">
        <f t="shared" si="61"/>
        <v>0</v>
      </c>
      <c r="I821" s="108">
        <f t="shared" si="62"/>
        <v>0.78</v>
      </c>
      <c r="K821" s="108" t="b">
        <f t="shared" si="63"/>
        <v>0</v>
      </c>
      <c r="M821" s="108" t="b">
        <f t="shared" si="64"/>
        <v>0</v>
      </c>
    </row>
    <row r="822" spans="1:13" x14ac:dyDescent="0.25">
      <c r="A822" t="s">
        <v>91</v>
      </c>
      <c r="B822" s="108">
        <v>0.76</v>
      </c>
      <c r="E822" s="108" t="b">
        <f t="shared" si="60"/>
        <v>0</v>
      </c>
      <c r="G822" s="108" t="b">
        <f t="shared" si="61"/>
        <v>0</v>
      </c>
      <c r="I822" s="108">
        <f t="shared" si="62"/>
        <v>0.76</v>
      </c>
      <c r="K822" s="108" t="b">
        <f t="shared" si="63"/>
        <v>0</v>
      </c>
      <c r="M822" s="108" t="b">
        <f t="shared" si="64"/>
        <v>0</v>
      </c>
    </row>
    <row r="823" spans="1:13" x14ac:dyDescent="0.25">
      <c r="A823" t="s">
        <v>91</v>
      </c>
      <c r="B823" s="108">
        <v>0.82</v>
      </c>
      <c r="E823" s="108" t="b">
        <f t="shared" si="60"/>
        <v>0</v>
      </c>
      <c r="G823" s="108" t="b">
        <f t="shared" si="61"/>
        <v>0</v>
      </c>
      <c r="I823" s="108">
        <f t="shared" si="62"/>
        <v>0.82</v>
      </c>
      <c r="K823" s="108" t="b">
        <f t="shared" si="63"/>
        <v>0</v>
      </c>
      <c r="M823" s="108" t="b">
        <f t="shared" si="64"/>
        <v>0</v>
      </c>
    </row>
    <row r="824" spans="1:13" x14ac:dyDescent="0.25">
      <c r="A824" t="s">
        <v>91</v>
      </c>
      <c r="B824" s="108">
        <v>0.92</v>
      </c>
      <c r="E824" s="108" t="b">
        <f t="shared" si="60"/>
        <v>0</v>
      </c>
      <c r="G824" s="108" t="b">
        <f t="shared" si="61"/>
        <v>0</v>
      </c>
      <c r="I824" s="108">
        <f t="shared" si="62"/>
        <v>0.92</v>
      </c>
      <c r="K824" s="108" t="b">
        <f t="shared" si="63"/>
        <v>0</v>
      </c>
      <c r="M824" s="108" t="b">
        <f t="shared" si="64"/>
        <v>0</v>
      </c>
    </row>
    <row r="825" spans="1:13" x14ac:dyDescent="0.25">
      <c r="A825" t="s">
        <v>96</v>
      </c>
      <c r="B825" s="108">
        <v>2.14</v>
      </c>
      <c r="E825" s="108" t="b">
        <f t="shared" si="60"/>
        <v>0</v>
      </c>
      <c r="G825" s="108">
        <f t="shared" si="61"/>
        <v>2.14</v>
      </c>
      <c r="I825" s="108" t="b">
        <f t="shared" si="62"/>
        <v>0</v>
      </c>
      <c r="K825" s="108" t="b">
        <f t="shared" si="63"/>
        <v>0</v>
      </c>
      <c r="M825" s="108" t="b">
        <f t="shared" si="64"/>
        <v>0</v>
      </c>
    </row>
    <row r="826" spans="1:13" x14ac:dyDescent="0.25">
      <c r="A826" t="s">
        <v>91</v>
      </c>
      <c r="B826" s="108">
        <v>0.82</v>
      </c>
      <c r="E826" s="108" t="b">
        <f t="shared" si="60"/>
        <v>0</v>
      </c>
      <c r="G826" s="108" t="b">
        <f t="shared" si="61"/>
        <v>0</v>
      </c>
      <c r="I826" s="108">
        <f t="shared" si="62"/>
        <v>0.82</v>
      </c>
      <c r="K826" s="108" t="b">
        <f t="shared" si="63"/>
        <v>0</v>
      </c>
      <c r="M826" s="108" t="b">
        <f t="shared" si="64"/>
        <v>0</v>
      </c>
    </row>
    <row r="827" spans="1:13" x14ac:dyDescent="0.25">
      <c r="A827" t="s">
        <v>95</v>
      </c>
      <c r="B827" s="108">
        <v>2.04</v>
      </c>
      <c r="E827" s="108" t="b">
        <f t="shared" si="60"/>
        <v>0</v>
      </c>
      <c r="G827" s="108" t="b">
        <f t="shared" si="61"/>
        <v>0</v>
      </c>
      <c r="I827" s="108" t="b">
        <f t="shared" si="62"/>
        <v>0</v>
      </c>
      <c r="K827" s="108" t="b">
        <f t="shared" si="63"/>
        <v>0</v>
      </c>
      <c r="M827" s="108">
        <f t="shared" si="64"/>
        <v>2.04</v>
      </c>
    </row>
    <row r="828" spans="1:13" x14ac:dyDescent="0.25">
      <c r="A828" t="s">
        <v>94</v>
      </c>
      <c r="B828" s="108">
        <v>0</v>
      </c>
      <c r="E828" s="108" t="b">
        <f t="shared" si="60"/>
        <v>0</v>
      </c>
      <c r="G828" s="108" t="b">
        <f t="shared" si="61"/>
        <v>0</v>
      </c>
      <c r="I828" s="108" t="b">
        <f t="shared" si="62"/>
        <v>0</v>
      </c>
      <c r="K828" s="108" t="b">
        <f t="shared" si="63"/>
        <v>0</v>
      </c>
      <c r="M828" s="108" t="b">
        <f t="shared" si="64"/>
        <v>0</v>
      </c>
    </row>
    <row r="829" spans="1:13" x14ac:dyDescent="0.25">
      <c r="A829" t="s">
        <v>95</v>
      </c>
      <c r="B829" s="108">
        <v>1.86</v>
      </c>
      <c r="E829" s="108" t="b">
        <f t="shared" si="60"/>
        <v>0</v>
      </c>
      <c r="G829" s="108" t="b">
        <f t="shared" si="61"/>
        <v>0</v>
      </c>
      <c r="I829" s="108" t="b">
        <f t="shared" si="62"/>
        <v>0</v>
      </c>
      <c r="K829" s="108" t="b">
        <f t="shared" si="63"/>
        <v>0</v>
      </c>
      <c r="M829" s="108">
        <f t="shared" si="64"/>
        <v>1.86</v>
      </c>
    </row>
    <row r="830" spans="1:13" x14ac:dyDescent="0.25">
      <c r="A830" t="s">
        <v>94</v>
      </c>
      <c r="B830" s="108">
        <v>0</v>
      </c>
      <c r="E830" s="108" t="b">
        <f t="shared" si="60"/>
        <v>0</v>
      </c>
      <c r="G830" s="108" t="b">
        <f t="shared" si="61"/>
        <v>0</v>
      </c>
      <c r="I830" s="108" t="b">
        <f t="shared" si="62"/>
        <v>0</v>
      </c>
      <c r="K830" s="108" t="b">
        <f t="shared" si="63"/>
        <v>0</v>
      </c>
      <c r="M830" s="108" t="b">
        <f t="shared" si="64"/>
        <v>0</v>
      </c>
    </row>
    <row r="831" spans="1:13" x14ac:dyDescent="0.25">
      <c r="A831" t="s">
        <v>94</v>
      </c>
      <c r="B831" s="108">
        <v>0</v>
      </c>
      <c r="E831" s="108" t="b">
        <f t="shared" si="60"/>
        <v>0</v>
      </c>
      <c r="G831" s="108" t="b">
        <f t="shared" si="61"/>
        <v>0</v>
      </c>
      <c r="I831" s="108" t="b">
        <f t="shared" si="62"/>
        <v>0</v>
      </c>
      <c r="K831" s="108" t="b">
        <f t="shared" si="63"/>
        <v>0</v>
      </c>
      <c r="M831" s="108" t="b">
        <f t="shared" si="64"/>
        <v>0</v>
      </c>
    </row>
    <row r="832" spans="1:13" x14ac:dyDescent="0.25">
      <c r="A832" t="s">
        <v>95</v>
      </c>
      <c r="B832" s="108">
        <v>1.95</v>
      </c>
      <c r="E832" s="108" t="b">
        <f t="shared" si="60"/>
        <v>0</v>
      </c>
      <c r="G832" s="108" t="b">
        <f t="shared" si="61"/>
        <v>0</v>
      </c>
      <c r="I832" s="108" t="b">
        <f t="shared" si="62"/>
        <v>0</v>
      </c>
      <c r="K832" s="108" t="b">
        <f t="shared" si="63"/>
        <v>0</v>
      </c>
      <c r="M832" s="108">
        <f t="shared" si="64"/>
        <v>1.95</v>
      </c>
    </row>
    <row r="833" spans="1:13" x14ac:dyDescent="0.25">
      <c r="A833" t="s">
        <v>93</v>
      </c>
      <c r="B833" s="108">
        <v>2.0299999999999998</v>
      </c>
      <c r="E833" s="108" t="b">
        <f t="shared" si="60"/>
        <v>0</v>
      </c>
      <c r="G833" s="108" t="b">
        <f t="shared" si="61"/>
        <v>0</v>
      </c>
      <c r="I833" s="108" t="b">
        <f t="shared" si="62"/>
        <v>0</v>
      </c>
      <c r="K833" s="108">
        <f t="shared" si="63"/>
        <v>2.0299999999999998</v>
      </c>
      <c r="M833" s="108" t="b">
        <f t="shared" si="64"/>
        <v>0</v>
      </c>
    </row>
    <row r="834" spans="1:13" x14ac:dyDescent="0.25">
      <c r="A834" t="s">
        <v>93</v>
      </c>
      <c r="B834" s="108">
        <v>1.62</v>
      </c>
      <c r="E834" s="108" t="b">
        <f t="shared" si="60"/>
        <v>0</v>
      </c>
      <c r="G834" s="108" t="b">
        <f t="shared" si="61"/>
        <v>0</v>
      </c>
      <c r="I834" s="108" t="b">
        <f t="shared" si="62"/>
        <v>0</v>
      </c>
      <c r="K834" s="108">
        <f t="shared" si="63"/>
        <v>1.62</v>
      </c>
      <c r="M834" s="108" t="b">
        <f t="shared" si="64"/>
        <v>0</v>
      </c>
    </row>
    <row r="835" spans="1:13" x14ac:dyDescent="0.25">
      <c r="A835" t="s">
        <v>93</v>
      </c>
      <c r="B835" s="108">
        <v>1.05</v>
      </c>
      <c r="E835" s="108" t="b">
        <f t="shared" ref="E835:E898" si="65">IF(A835="Coffee Only", B835)</f>
        <v>0</v>
      </c>
      <c r="G835" s="108" t="b">
        <f t="shared" ref="G835:G898" si="66">IF(A835="Food Only", B835)</f>
        <v>0</v>
      </c>
      <c r="I835" s="108" t="b">
        <f t="shared" ref="I835:I898" si="67">IF(A835="Specialty Drink Only", B835)</f>
        <v>0</v>
      </c>
      <c r="K835" s="108">
        <f t="shared" ref="K835:K898" si="68">IF(A835="Food + Coffee", B835)</f>
        <v>1.05</v>
      </c>
      <c r="M835" s="108" t="b">
        <f t="shared" ref="M835:M898" si="69">IF(A835="Food + Specialty Drink", B835)</f>
        <v>0</v>
      </c>
    </row>
    <row r="836" spans="1:13" x14ac:dyDescent="0.25">
      <c r="A836" t="s">
        <v>94</v>
      </c>
      <c r="B836" s="108">
        <v>0</v>
      </c>
      <c r="E836" s="108" t="b">
        <f t="shared" si="65"/>
        <v>0</v>
      </c>
      <c r="G836" s="108" t="b">
        <f t="shared" si="66"/>
        <v>0</v>
      </c>
      <c r="I836" s="108" t="b">
        <f t="shared" si="67"/>
        <v>0</v>
      </c>
      <c r="K836" s="108" t="b">
        <f t="shared" si="68"/>
        <v>0</v>
      </c>
      <c r="M836" s="108" t="b">
        <f t="shared" si="69"/>
        <v>0</v>
      </c>
    </row>
    <row r="837" spans="1:13" x14ac:dyDescent="0.25">
      <c r="A837" t="s">
        <v>91</v>
      </c>
      <c r="B837" s="108">
        <v>0.61</v>
      </c>
      <c r="E837" s="108" t="b">
        <f t="shared" si="65"/>
        <v>0</v>
      </c>
      <c r="G837" s="108" t="b">
        <f t="shared" si="66"/>
        <v>0</v>
      </c>
      <c r="I837" s="108">
        <f t="shared" si="67"/>
        <v>0.61</v>
      </c>
      <c r="K837" s="108" t="b">
        <f t="shared" si="68"/>
        <v>0</v>
      </c>
      <c r="M837" s="108" t="b">
        <f t="shared" si="69"/>
        <v>0</v>
      </c>
    </row>
    <row r="838" spans="1:13" x14ac:dyDescent="0.25">
      <c r="A838" t="s">
        <v>94</v>
      </c>
      <c r="B838" s="108">
        <v>0</v>
      </c>
      <c r="E838" s="108" t="b">
        <f t="shared" si="65"/>
        <v>0</v>
      </c>
      <c r="G838" s="108" t="b">
        <f t="shared" si="66"/>
        <v>0</v>
      </c>
      <c r="I838" s="108" t="b">
        <f t="shared" si="67"/>
        <v>0</v>
      </c>
      <c r="K838" s="108" t="b">
        <f t="shared" si="68"/>
        <v>0</v>
      </c>
      <c r="M838" s="108" t="b">
        <f t="shared" si="69"/>
        <v>0</v>
      </c>
    </row>
    <row r="839" spans="1:13" x14ac:dyDescent="0.25">
      <c r="A839" t="s">
        <v>92</v>
      </c>
      <c r="B839" s="108">
        <v>0.52</v>
      </c>
      <c r="E839" s="108">
        <f t="shared" si="65"/>
        <v>0.52</v>
      </c>
      <c r="G839" s="108" t="b">
        <f t="shared" si="66"/>
        <v>0</v>
      </c>
      <c r="I839" s="108" t="b">
        <f t="shared" si="67"/>
        <v>0</v>
      </c>
      <c r="K839" s="108" t="b">
        <f t="shared" si="68"/>
        <v>0</v>
      </c>
      <c r="M839" s="108" t="b">
        <f t="shared" si="69"/>
        <v>0</v>
      </c>
    </row>
    <row r="840" spans="1:13" x14ac:dyDescent="0.25">
      <c r="A840" t="s">
        <v>91</v>
      </c>
      <c r="B840" s="108">
        <v>0.8</v>
      </c>
      <c r="E840" s="108" t="b">
        <f t="shared" si="65"/>
        <v>0</v>
      </c>
      <c r="G840" s="108" t="b">
        <f t="shared" si="66"/>
        <v>0</v>
      </c>
      <c r="I840" s="108">
        <f t="shared" si="67"/>
        <v>0.8</v>
      </c>
      <c r="K840" s="108" t="b">
        <f t="shared" si="68"/>
        <v>0</v>
      </c>
      <c r="M840" s="108" t="b">
        <f t="shared" si="69"/>
        <v>0</v>
      </c>
    </row>
    <row r="841" spans="1:13" x14ac:dyDescent="0.25">
      <c r="A841" t="s">
        <v>91</v>
      </c>
      <c r="B841" s="108">
        <v>0.52</v>
      </c>
      <c r="E841" s="108" t="b">
        <f t="shared" si="65"/>
        <v>0</v>
      </c>
      <c r="G841" s="108" t="b">
        <f t="shared" si="66"/>
        <v>0</v>
      </c>
      <c r="I841" s="108">
        <f t="shared" si="67"/>
        <v>0.52</v>
      </c>
      <c r="K841" s="108" t="b">
        <f t="shared" si="68"/>
        <v>0</v>
      </c>
      <c r="M841" s="108" t="b">
        <f t="shared" si="69"/>
        <v>0</v>
      </c>
    </row>
    <row r="842" spans="1:13" x14ac:dyDescent="0.25">
      <c r="A842" t="s">
        <v>91</v>
      </c>
      <c r="B842" s="108">
        <v>0.74</v>
      </c>
      <c r="E842" s="108" t="b">
        <f t="shared" si="65"/>
        <v>0</v>
      </c>
      <c r="G842" s="108" t="b">
        <f t="shared" si="66"/>
        <v>0</v>
      </c>
      <c r="I842" s="108">
        <f t="shared" si="67"/>
        <v>0.74</v>
      </c>
      <c r="K842" s="108" t="b">
        <f t="shared" si="68"/>
        <v>0</v>
      </c>
      <c r="M842" s="108" t="b">
        <f t="shared" si="69"/>
        <v>0</v>
      </c>
    </row>
    <row r="843" spans="1:13" x14ac:dyDescent="0.25">
      <c r="A843" t="s">
        <v>96</v>
      </c>
      <c r="B843" s="108">
        <v>2.38</v>
      </c>
      <c r="E843" s="108" t="b">
        <f t="shared" si="65"/>
        <v>0</v>
      </c>
      <c r="G843" s="108">
        <f t="shared" si="66"/>
        <v>2.38</v>
      </c>
      <c r="I843" s="108" t="b">
        <f t="shared" si="67"/>
        <v>0</v>
      </c>
      <c r="K843" s="108" t="b">
        <f t="shared" si="68"/>
        <v>0</v>
      </c>
      <c r="M843" s="108" t="b">
        <f t="shared" si="69"/>
        <v>0</v>
      </c>
    </row>
    <row r="844" spans="1:13" x14ac:dyDescent="0.25">
      <c r="A844" t="s">
        <v>94</v>
      </c>
      <c r="B844" s="108">
        <v>0</v>
      </c>
      <c r="E844" s="108" t="b">
        <f t="shared" si="65"/>
        <v>0</v>
      </c>
      <c r="G844" s="108" t="b">
        <f t="shared" si="66"/>
        <v>0</v>
      </c>
      <c r="I844" s="108" t="b">
        <f t="shared" si="67"/>
        <v>0</v>
      </c>
      <c r="K844" s="108" t="b">
        <f t="shared" si="68"/>
        <v>0</v>
      </c>
      <c r="M844" s="108" t="b">
        <f t="shared" si="69"/>
        <v>0</v>
      </c>
    </row>
    <row r="845" spans="1:13" x14ac:dyDescent="0.25">
      <c r="A845" t="s">
        <v>92</v>
      </c>
      <c r="B845" s="108">
        <v>0.86</v>
      </c>
      <c r="E845" s="108">
        <f t="shared" si="65"/>
        <v>0.86</v>
      </c>
      <c r="G845" s="108" t="b">
        <f t="shared" si="66"/>
        <v>0</v>
      </c>
      <c r="I845" s="108" t="b">
        <f t="shared" si="67"/>
        <v>0</v>
      </c>
      <c r="K845" s="108" t="b">
        <f t="shared" si="68"/>
        <v>0</v>
      </c>
      <c r="M845" s="108" t="b">
        <f t="shared" si="69"/>
        <v>0</v>
      </c>
    </row>
    <row r="846" spans="1:13" x14ac:dyDescent="0.25">
      <c r="A846" t="s">
        <v>94</v>
      </c>
      <c r="B846" s="108">
        <v>0</v>
      </c>
      <c r="E846" s="108" t="b">
        <f t="shared" si="65"/>
        <v>0</v>
      </c>
      <c r="G846" s="108" t="b">
        <f t="shared" si="66"/>
        <v>0</v>
      </c>
      <c r="I846" s="108" t="b">
        <f t="shared" si="67"/>
        <v>0</v>
      </c>
      <c r="K846" s="108" t="b">
        <f t="shared" si="68"/>
        <v>0</v>
      </c>
      <c r="M846" s="108" t="b">
        <f t="shared" si="69"/>
        <v>0</v>
      </c>
    </row>
    <row r="847" spans="1:13" x14ac:dyDescent="0.25">
      <c r="A847" t="s">
        <v>95</v>
      </c>
      <c r="B847" s="108">
        <v>1.23</v>
      </c>
      <c r="E847" s="108" t="b">
        <f t="shared" si="65"/>
        <v>0</v>
      </c>
      <c r="G847" s="108" t="b">
        <f t="shared" si="66"/>
        <v>0</v>
      </c>
      <c r="I847" s="108" t="b">
        <f t="shared" si="67"/>
        <v>0</v>
      </c>
      <c r="K847" s="108" t="b">
        <f t="shared" si="68"/>
        <v>0</v>
      </c>
      <c r="M847" s="108">
        <f t="shared" si="69"/>
        <v>1.23</v>
      </c>
    </row>
    <row r="848" spans="1:13" x14ac:dyDescent="0.25">
      <c r="A848" t="s">
        <v>95</v>
      </c>
      <c r="B848" s="108">
        <v>0.91</v>
      </c>
      <c r="E848" s="108" t="b">
        <f t="shared" si="65"/>
        <v>0</v>
      </c>
      <c r="G848" s="108" t="b">
        <f t="shared" si="66"/>
        <v>0</v>
      </c>
      <c r="I848" s="108" t="b">
        <f t="shared" si="67"/>
        <v>0</v>
      </c>
      <c r="K848" s="108" t="b">
        <f t="shared" si="68"/>
        <v>0</v>
      </c>
      <c r="M848" s="108">
        <f t="shared" si="69"/>
        <v>0.91</v>
      </c>
    </row>
    <row r="849" spans="1:13" x14ac:dyDescent="0.25">
      <c r="A849" t="s">
        <v>91</v>
      </c>
      <c r="B849" s="108">
        <v>0.97</v>
      </c>
      <c r="E849" s="108" t="b">
        <f t="shared" si="65"/>
        <v>0</v>
      </c>
      <c r="G849" s="108" t="b">
        <f t="shared" si="66"/>
        <v>0</v>
      </c>
      <c r="I849" s="108">
        <f t="shared" si="67"/>
        <v>0.97</v>
      </c>
      <c r="K849" s="108" t="b">
        <f t="shared" si="68"/>
        <v>0</v>
      </c>
      <c r="M849" s="108" t="b">
        <f t="shared" si="69"/>
        <v>0</v>
      </c>
    </row>
    <row r="850" spans="1:13" x14ac:dyDescent="0.25">
      <c r="A850" t="s">
        <v>92</v>
      </c>
      <c r="B850" s="108">
        <v>0.93</v>
      </c>
      <c r="E850" s="108">
        <f t="shared" si="65"/>
        <v>0.93</v>
      </c>
      <c r="G850" s="108" t="b">
        <f t="shared" si="66"/>
        <v>0</v>
      </c>
      <c r="I850" s="108" t="b">
        <f t="shared" si="67"/>
        <v>0</v>
      </c>
      <c r="K850" s="108" t="b">
        <f t="shared" si="68"/>
        <v>0</v>
      </c>
      <c r="M850" s="108" t="b">
        <f t="shared" si="69"/>
        <v>0</v>
      </c>
    </row>
    <row r="851" spans="1:13" x14ac:dyDescent="0.25">
      <c r="A851" t="s">
        <v>96</v>
      </c>
      <c r="B851" s="108">
        <v>1.1000000000000001</v>
      </c>
      <c r="E851" s="108" t="b">
        <f t="shared" si="65"/>
        <v>0</v>
      </c>
      <c r="G851" s="108">
        <f t="shared" si="66"/>
        <v>1.1000000000000001</v>
      </c>
      <c r="I851" s="108" t="b">
        <f t="shared" si="67"/>
        <v>0</v>
      </c>
      <c r="K851" s="108" t="b">
        <f t="shared" si="68"/>
        <v>0</v>
      </c>
      <c r="M851" s="108" t="b">
        <f t="shared" si="69"/>
        <v>0</v>
      </c>
    </row>
    <row r="852" spans="1:13" x14ac:dyDescent="0.25">
      <c r="A852" t="s">
        <v>91</v>
      </c>
      <c r="B852" s="108">
        <v>0.56000000000000005</v>
      </c>
      <c r="E852" s="108" t="b">
        <f t="shared" si="65"/>
        <v>0</v>
      </c>
      <c r="G852" s="108" t="b">
        <f t="shared" si="66"/>
        <v>0</v>
      </c>
      <c r="I852" s="108">
        <f t="shared" si="67"/>
        <v>0.56000000000000005</v>
      </c>
      <c r="K852" s="108" t="b">
        <f t="shared" si="68"/>
        <v>0</v>
      </c>
      <c r="M852" s="108" t="b">
        <f t="shared" si="69"/>
        <v>0</v>
      </c>
    </row>
    <row r="853" spans="1:13" x14ac:dyDescent="0.25">
      <c r="A853" t="s">
        <v>96</v>
      </c>
      <c r="B853" s="108">
        <v>0.97</v>
      </c>
      <c r="E853" s="108" t="b">
        <f t="shared" si="65"/>
        <v>0</v>
      </c>
      <c r="G853" s="108">
        <f t="shared" si="66"/>
        <v>0.97</v>
      </c>
      <c r="I853" s="108" t="b">
        <f t="shared" si="67"/>
        <v>0</v>
      </c>
      <c r="K853" s="108" t="b">
        <f t="shared" si="68"/>
        <v>0</v>
      </c>
      <c r="M853" s="108" t="b">
        <f t="shared" si="69"/>
        <v>0</v>
      </c>
    </row>
    <row r="854" spans="1:13" x14ac:dyDescent="0.25">
      <c r="A854" t="s">
        <v>94</v>
      </c>
      <c r="B854" s="108">
        <v>0</v>
      </c>
      <c r="E854" s="108" t="b">
        <f t="shared" si="65"/>
        <v>0</v>
      </c>
      <c r="G854" s="108" t="b">
        <f t="shared" si="66"/>
        <v>0</v>
      </c>
      <c r="I854" s="108" t="b">
        <f t="shared" si="67"/>
        <v>0</v>
      </c>
      <c r="K854" s="108" t="b">
        <f t="shared" si="68"/>
        <v>0</v>
      </c>
      <c r="M854" s="108" t="b">
        <f t="shared" si="69"/>
        <v>0</v>
      </c>
    </row>
    <row r="855" spans="1:13" x14ac:dyDescent="0.25">
      <c r="A855" t="s">
        <v>94</v>
      </c>
      <c r="B855" s="108">
        <v>0</v>
      </c>
      <c r="E855" s="108" t="b">
        <f t="shared" si="65"/>
        <v>0</v>
      </c>
      <c r="G855" s="108" t="b">
        <f t="shared" si="66"/>
        <v>0</v>
      </c>
      <c r="I855" s="108" t="b">
        <f t="shared" si="67"/>
        <v>0</v>
      </c>
      <c r="K855" s="108" t="b">
        <f t="shared" si="68"/>
        <v>0</v>
      </c>
      <c r="M855" s="108" t="b">
        <f t="shared" si="69"/>
        <v>0</v>
      </c>
    </row>
    <row r="856" spans="1:13" x14ac:dyDescent="0.25">
      <c r="A856" t="s">
        <v>96</v>
      </c>
      <c r="B856" s="108">
        <v>0.86</v>
      </c>
      <c r="E856" s="108" t="b">
        <f t="shared" si="65"/>
        <v>0</v>
      </c>
      <c r="G856" s="108">
        <f t="shared" si="66"/>
        <v>0.86</v>
      </c>
      <c r="I856" s="108" t="b">
        <f t="shared" si="67"/>
        <v>0</v>
      </c>
      <c r="K856" s="108" t="b">
        <f t="shared" si="68"/>
        <v>0</v>
      </c>
      <c r="M856" s="108" t="b">
        <f t="shared" si="69"/>
        <v>0</v>
      </c>
    </row>
    <row r="857" spans="1:13" x14ac:dyDescent="0.25">
      <c r="A857" t="s">
        <v>91</v>
      </c>
      <c r="B857" s="108">
        <v>0.97</v>
      </c>
      <c r="E857" s="108" t="b">
        <f t="shared" si="65"/>
        <v>0</v>
      </c>
      <c r="G857" s="108" t="b">
        <f t="shared" si="66"/>
        <v>0</v>
      </c>
      <c r="I857" s="108">
        <f t="shared" si="67"/>
        <v>0.97</v>
      </c>
      <c r="K857" s="108" t="b">
        <f t="shared" si="68"/>
        <v>0</v>
      </c>
      <c r="M857" s="108" t="b">
        <f t="shared" si="69"/>
        <v>0</v>
      </c>
    </row>
    <row r="858" spans="1:13" x14ac:dyDescent="0.25">
      <c r="A858" t="s">
        <v>95</v>
      </c>
      <c r="B858" s="108">
        <v>1.48</v>
      </c>
      <c r="E858" s="108" t="b">
        <f t="shared" si="65"/>
        <v>0</v>
      </c>
      <c r="G858" s="108" t="b">
        <f t="shared" si="66"/>
        <v>0</v>
      </c>
      <c r="I858" s="108" t="b">
        <f t="shared" si="67"/>
        <v>0</v>
      </c>
      <c r="K858" s="108" t="b">
        <f t="shared" si="68"/>
        <v>0</v>
      </c>
      <c r="M858" s="108">
        <f t="shared" si="69"/>
        <v>1.48</v>
      </c>
    </row>
    <row r="859" spans="1:13" x14ac:dyDescent="0.25">
      <c r="A859" t="s">
        <v>94</v>
      </c>
      <c r="B859" s="108">
        <v>0</v>
      </c>
      <c r="E859" s="108" t="b">
        <f t="shared" si="65"/>
        <v>0</v>
      </c>
      <c r="G859" s="108" t="b">
        <f t="shared" si="66"/>
        <v>0</v>
      </c>
      <c r="I859" s="108" t="b">
        <f t="shared" si="67"/>
        <v>0</v>
      </c>
      <c r="K859" s="108" t="b">
        <f t="shared" si="68"/>
        <v>0</v>
      </c>
      <c r="M859" s="108" t="b">
        <f t="shared" si="69"/>
        <v>0</v>
      </c>
    </row>
    <row r="860" spans="1:13" x14ac:dyDescent="0.25">
      <c r="A860" t="s">
        <v>94</v>
      </c>
      <c r="B860" s="108">
        <v>0</v>
      </c>
      <c r="E860" s="108" t="b">
        <f t="shared" si="65"/>
        <v>0</v>
      </c>
      <c r="G860" s="108" t="b">
        <f t="shared" si="66"/>
        <v>0</v>
      </c>
      <c r="I860" s="108" t="b">
        <f t="shared" si="67"/>
        <v>0</v>
      </c>
      <c r="K860" s="108" t="b">
        <f t="shared" si="68"/>
        <v>0</v>
      </c>
      <c r="M860" s="108" t="b">
        <f t="shared" si="69"/>
        <v>0</v>
      </c>
    </row>
    <row r="861" spans="1:13" x14ac:dyDescent="0.25">
      <c r="A861" t="s">
        <v>94</v>
      </c>
      <c r="B861" s="108">
        <v>0</v>
      </c>
      <c r="E861" s="108" t="b">
        <f t="shared" si="65"/>
        <v>0</v>
      </c>
      <c r="G861" s="108" t="b">
        <f t="shared" si="66"/>
        <v>0</v>
      </c>
      <c r="I861" s="108" t="b">
        <f t="shared" si="67"/>
        <v>0</v>
      </c>
      <c r="K861" s="108" t="b">
        <f t="shared" si="68"/>
        <v>0</v>
      </c>
      <c r="M861" s="108" t="b">
        <f t="shared" si="69"/>
        <v>0</v>
      </c>
    </row>
    <row r="862" spans="1:13" x14ac:dyDescent="0.25">
      <c r="A862" t="s">
        <v>92</v>
      </c>
      <c r="B862" s="108">
        <v>0.61</v>
      </c>
      <c r="E862" s="108">
        <f t="shared" si="65"/>
        <v>0.61</v>
      </c>
      <c r="G862" s="108" t="b">
        <f t="shared" si="66"/>
        <v>0</v>
      </c>
      <c r="I862" s="108" t="b">
        <f t="shared" si="67"/>
        <v>0</v>
      </c>
      <c r="K862" s="108" t="b">
        <f t="shared" si="68"/>
        <v>0</v>
      </c>
      <c r="M862" s="108" t="b">
        <f t="shared" si="69"/>
        <v>0</v>
      </c>
    </row>
    <row r="863" spans="1:13" x14ac:dyDescent="0.25">
      <c r="A863" t="s">
        <v>91</v>
      </c>
      <c r="B863" s="108">
        <v>0.61</v>
      </c>
      <c r="E863" s="108" t="b">
        <f t="shared" si="65"/>
        <v>0</v>
      </c>
      <c r="G863" s="108" t="b">
        <f t="shared" si="66"/>
        <v>0</v>
      </c>
      <c r="I863" s="108">
        <f t="shared" si="67"/>
        <v>0.61</v>
      </c>
      <c r="K863" s="108" t="b">
        <f t="shared" si="68"/>
        <v>0</v>
      </c>
      <c r="M863" s="108" t="b">
        <f t="shared" si="69"/>
        <v>0</v>
      </c>
    </row>
    <row r="864" spans="1:13" x14ac:dyDescent="0.25">
      <c r="A864" t="s">
        <v>94</v>
      </c>
      <c r="B864" s="108">
        <v>0</v>
      </c>
      <c r="E864" s="108" t="b">
        <f t="shared" si="65"/>
        <v>0</v>
      </c>
      <c r="G864" s="108" t="b">
        <f t="shared" si="66"/>
        <v>0</v>
      </c>
      <c r="I864" s="108" t="b">
        <f t="shared" si="67"/>
        <v>0</v>
      </c>
      <c r="K864" s="108" t="b">
        <f t="shared" si="68"/>
        <v>0</v>
      </c>
      <c r="M864" s="108" t="b">
        <f t="shared" si="69"/>
        <v>0</v>
      </c>
    </row>
    <row r="865" spans="1:13" x14ac:dyDescent="0.25">
      <c r="A865" t="s">
        <v>94</v>
      </c>
      <c r="B865" s="108">
        <v>0</v>
      </c>
      <c r="E865" s="108" t="b">
        <f t="shared" si="65"/>
        <v>0</v>
      </c>
      <c r="G865" s="108" t="b">
        <f t="shared" si="66"/>
        <v>0</v>
      </c>
      <c r="I865" s="108" t="b">
        <f t="shared" si="67"/>
        <v>0</v>
      </c>
      <c r="K865" s="108" t="b">
        <f t="shared" si="68"/>
        <v>0</v>
      </c>
      <c r="M865" s="108" t="b">
        <f t="shared" si="69"/>
        <v>0</v>
      </c>
    </row>
    <row r="866" spans="1:13" x14ac:dyDescent="0.25">
      <c r="A866" t="s">
        <v>94</v>
      </c>
      <c r="B866" s="108">
        <v>0</v>
      </c>
      <c r="E866" s="108" t="b">
        <f t="shared" si="65"/>
        <v>0</v>
      </c>
      <c r="G866" s="108" t="b">
        <f t="shared" si="66"/>
        <v>0</v>
      </c>
      <c r="I866" s="108" t="b">
        <f t="shared" si="67"/>
        <v>0</v>
      </c>
      <c r="K866" s="108" t="b">
        <f t="shared" si="68"/>
        <v>0</v>
      </c>
      <c r="M866" s="108" t="b">
        <f t="shared" si="69"/>
        <v>0</v>
      </c>
    </row>
    <row r="867" spans="1:13" x14ac:dyDescent="0.25">
      <c r="A867" t="s">
        <v>94</v>
      </c>
      <c r="B867" s="108">
        <v>0</v>
      </c>
      <c r="E867" s="108" t="b">
        <f t="shared" si="65"/>
        <v>0</v>
      </c>
      <c r="G867" s="108" t="b">
        <f t="shared" si="66"/>
        <v>0</v>
      </c>
      <c r="I867" s="108" t="b">
        <f t="shared" si="67"/>
        <v>0</v>
      </c>
      <c r="K867" s="108" t="b">
        <f t="shared" si="68"/>
        <v>0</v>
      </c>
      <c r="M867" s="108" t="b">
        <f t="shared" si="69"/>
        <v>0</v>
      </c>
    </row>
    <row r="868" spans="1:13" x14ac:dyDescent="0.25">
      <c r="A868" t="s">
        <v>94</v>
      </c>
      <c r="B868" s="108">
        <v>0</v>
      </c>
      <c r="E868" s="108" t="b">
        <f t="shared" si="65"/>
        <v>0</v>
      </c>
      <c r="G868" s="108" t="b">
        <f t="shared" si="66"/>
        <v>0</v>
      </c>
      <c r="I868" s="108" t="b">
        <f t="shared" si="67"/>
        <v>0</v>
      </c>
      <c r="K868" s="108" t="b">
        <f t="shared" si="68"/>
        <v>0</v>
      </c>
      <c r="M868" s="108" t="b">
        <f t="shared" si="69"/>
        <v>0</v>
      </c>
    </row>
    <row r="869" spans="1:13" x14ac:dyDescent="0.25">
      <c r="A869" t="s">
        <v>94</v>
      </c>
      <c r="B869" s="108">
        <v>0</v>
      </c>
      <c r="E869" s="108" t="b">
        <f t="shared" si="65"/>
        <v>0</v>
      </c>
      <c r="G869" s="108" t="b">
        <f t="shared" si="66"/>
        <v>0</v>
      </c>
      <c r="I869" s="108" t="b">
        <f t="shared" si="67"/>
        <v>0</v>
      </c>
      <c r="K869" s="108" t="b">
        <f t="shared" si="68"/>
        <v>0</v>
      </c>
      <c r="M869" s="108" t="b">
        <f t="shared" si="69"/>
        <v>0</v>
      </c>
    </row>
    <row r="870" spans="1:13" x14ac:dyDescent="0.25">
      <c r="A870" t="s">
        <v>94</v>
      </c>
      <c r="B870" s="108">
        <v>0</v>
      </c>
      <c r="E870" s="108" t="b">
        <f t="shared" si="65"/>
        <v>0</v>
      </c>
      <c r="G870" s="108" t="b">
        <f t="shared" si="66"/>
        <v>0</v>
      </c>
      <c r="I870" s="108" t="b">
        <f t="shared" si="67"/>
        <v>0</v>
      </c>
      <c r="K870" s="108" t="b">
        <f t="shared" si="68"/>
        <v>0</v>
      </c>
      <c r="M870" s="108" t="b">
        <f t="shared" si="69"/>
        <v>0</v>
      </c>
    </row>
    <row r="871" spans="1:13" x14ac:dyDescent="0.25">
      <c r="A871" t="s">
        <v>94</v>
      </c>
      <c r="B871" s="108">
        <v>0</v>
      </c>
      <c r="E871" s="108" t="b">
        <f t="shared" si="65"/>
        <v>0</v>
      </c>
      <c r="G871" s="108" t="b">
        <f t="shared" si="66"/>
        <v>0</v>
      </c>
      <c r="I871" s="108" t="b">
        <f t="shared" si="67"/>
        <v>0</v>
      </c>
      <c r="K871" s="108" t="b">
        <f t="shared" si="68"/>
        <v>0</v>
      </c>
      <c r="M871" s="108" t="b">
        <f t="shared" si="69"/>
        <v>0</v>
      </c>
    </row>
    <row r="872" spans="1:13" x14ac:dyDescent="0.25">
      <c r="A872" t="s">
        <v>92</v>
      </c>
      <c r="B872" s="108">
        <v>0.53</v>
      </c>
      <c r="E872" s="108">
        <f t="shared" si="65"/>
        <v>0.53</v>
      </c>
      <c r="G872" s="108" t="b">
        <f t="shared" si="66"/>
        <v>0</v>
      </c>
      <c r="I872" s="108" t="b">
        <f t="shared" si="67"/>
        <v>0</v>
      </c>
      <c r="K872" s="108" t="b">
        <f t="shared" si="68"/>
        <v>0</v>
      </c>
      <c r="M872" s="108" t="b">
        <f t="shared" si="69"/>
        <v>0</v>
      </c>
    </row>
    <row r="873" spans="1:13" x14ac:dyDescent="0.25">
      <c r="A873" t="s">
        <v>94</v>
      </c>
      <c r="B873" s="108">
        <v>0</v>
      </c>
      <c r="E873" s="108" t="b">
        <f t="shared" si="65"/>
        <v>0</v>
      </c>
      <c r="G873" s="108" t="b">
        <f t="shared" si="66"/>
        <v>0</v>
      </c>
      <c r="I873" s="108" t="b">
        <f t="shared" si="67"/>
        <v>0</v>
      </c>
      <c r="K873" s="108" t="b">
        <f t="shared" si="68"/>
        <v>0</v>
      </c>
      <c r="M873" s="108" t="b">
        <f t="shared" si="69"/>
        <v>0</v>
      </c>
    </row>
    <row r="874" spans="1:13" x14ac:dyDescent="0.25">
      <c r="A874" t="s">
        <v>94</v>
      </c>
      <c r="B874" s="108">
        <v>0</v>
      </c>
      <c r="E874" s="108" t="b">
        <f t="shared" si="65"/>
        <v>0</v>
      </c>
      <c r="G874" s="108" t="b">
        <f t="shared" si="66"/>
        <v>0</v>
      </c>
      <c r="I874" s="108" t="b">
        <f t="shared" si="67"/>
        <v>0</v>
      </c>
      <c r="K874" s="108" t="b">
        <f t="shared" si="68"/>
        <v>0</v>
      </c>
      <c r="M874" s="108" t="b">
        <f t="shared" si="69"/>
        <v>0</v>
      </c>
    </row>
    <row r="875" spans="1:13" x14ac:dyDescent="0.25">
      <c r="A875" t="s">
        <v>94</v>
      </c>
      <c r="B875" s="108">
        <v>0</v>
      </c>
      <c r="E875" s="108" t="b">
        <f t="shared" si="65"/>
        <v>0</v>
      </c>
      <c r="G875" s="108" t="b">
        <f t="shared" si="66"/>
        <v>0</v>
      </c>
      <c r="I875" s="108" t="b">
        <f t="shared" si="67"/>
        <v>0</v>
      </c>
      <c r="K875" s="108" t="b">
        <f t="shared" si="68"/>
        <v>0</v>
      </c>
      <c r="M875" s="108" t="b">
        <f t="shared" si="69"/>
        <v>0</v>
      </c>
    </row>
    <row r="876" spans="1:13" x14ac:dyDescent="0.25">
      <c r="A876" t="s">
        <v>94</v>
      </c>
      <c r="B876" s="108">
        <v>0</v>
      </c>
      <c r="E876" s="108" t="b">
        <f t="shared" si="65"/>
        <v>0</v>
      </c>
      <c r="G876" s="108" t="b">
        <f t="shared" si="66"/>
        <v>0</v>
      </c>
      <c r="I876" s="108" t="b">
        <f t="shared" si="67"/>
        <v>0</v>
      </c>
      <c r="K876" s="108" t="b">
        <f t="shared" si="68"/>
        <v>0</v>
      </c>
      <c r="M876" s="108" t="b">
        <f t="shared" si="69"/>
        <v>0</v>
      </c>
    </row>
    <row r="877" spans="1:13" x14ac:dyDescent="0.25">
      <c r="A877" t="s">
        <v>94</v>
      </c>
      <c r="B877" s="108">
        <v>0</v>
      </c>
      <c r="E877" s="108" t="b">
        <f t="shared" si="65"/>
        <v>0</v>
      </c>
      <c r="G877" s="108" t="b">
        <f t="shared" si="66"/>
        <v>0</v>
      </c>
      <c r="I877" s="108" t="b">
        <f t="shared" si="67"/>
        <v>0</v>
      </c>
      <c r="K877" s="108" t="b">
        <f t="shared" si="68"/>
        <v>0</v>
      </c>
      <c r="M877" s="108" t="b">
        <f t="shared" si="69"/>
        <v>0</v>
      </c>
    </row>
    <row r="878" spans="1:13" x14ac:dyDescent="0.25">
      <c r="A878" t="s">
        <v>94</v>
      </c>
      <c r="B878" s="108">
        <v>0</v>
      </c>
      <c r="E878" s="108" t="b">
        <f t="shared" si="65"/>
        <v>0</v>
      </c>
      <c r="G878" s="108" t="b">
        <f t="shared" si="66"/>
        <v>0</v>
      </c>
      <c r="I878" s="108" t="b">
        <f t="shared" si="67"/>
        <v>0</v>
      </c>
      <c r="K878" s="108" t="b">
        <f t="shared" si="68"/>
        <v>0</v>
      </c>
      <c r="M878" s="108" t="b">
        <f t="shared" si="69"/>
        <v>0</v>
      </c>
    </row>
    <row r="879" spans="1:13" x14ac:dyDescent="0.25">
      <c r="A879" t="s">
        <v>94</v>
      </c>
      <c r="B879" s="108">
        <v>0</v>
      </c>
      <c r="E879" s="108" t="b">
        <f t="shared" si="65"/>
        <v>0</v>
      </c>
      <c r="G879" s="108" t="b">
        <f t="shared" si="66"/>
        <v>0</v>
      </c>
      <c r="I879" s="108" t="b">
        <f t="shared" si="67"/>
        <v>0</v>
      </c>
      <c r="K879" s="108" t="b">
        <f t="shared" si="68"/>
        <v>0</v>
      </c>
      <c r="M879" s="108" t="b">
        <f t="shared" si="69"/>
        <v>0</v>
      </c>
    </row>
    <row r="880" spans="1:13" x14ac:dyDescent="0.25">
      <c r="A880" t="s">
        <v>91</v>
      </c>
      <c r="B880" s="108">
        <v>0.86</v>
      </c>
      <c r="E880" s="108" t="b">
        <f t="shared" si="65"/>
        <v>0</v>
      </c>
      <c r="G880" s="108" t="b">
        <f t="shared" si="66"/>
        <v>0</v>
      </c>
      <c r="I880" s="108">
        <f t="shared" si="67"/>
        <v>0.86</v>
      </c>
      <c r="K880" s="108" t="b">
        <f t="shared" si="68"/>
        <v>0</v>
      </c>
      <c r="M880" s="108" t="b">
        <f t="shared" si="69"/>
        <v>0</v>
      </c>
    </row>
    <row r="881" spans="1:13" x14ac:dyDescent="0.25">
      <c r="A881" t="s">
        <v>94</v>
      </c>
      <c r="B881" s="108">
        <v>0</v>
      </c>
      <c r="E881" s="108" t="b">
        <f t="shared" si="65"/>
        <v>0</v>
      </c>
      <c r="G881" s="108" t="b">
        <f t="shared" si="66"/>
        <v>0</v>
      </c>
      <c r="I881" s="108" t="b">
        <f t="shared" si="67"/>
        <v>0</v>
      </c>
      <c r="K881" s="108" t="b">
        <f t="shared" si="68"/>
        <v>0</v>
      </c>
      <c r="M881" s="108" t="b">
        <f t="shared" si="69"/>
        <v>0</v>
      </c>
    </row>
    <row r="882" spans="1:13" x14ac:dyDescent="0.25">
      <c r="A882" t="s">
        <v>91</v>
      </c>
      <c r="B882" s="108">
        <v>0.64</v>
      </c>
      <c r="E882" s="108" t="b">
        <f t="shared" si="65"/>
        <v>0</v>
      </c>
      <c r="G882" s="108" t="b">
        <f t="shared" si="66"/>
        <v>0</v>
      </c>
      <c r="I882" s="108">
        <f t="shared" si="67"/>
        <v>0.64</v>
      </c>
      <c r="K882" s="108" t="b">
        <f t="shared" si="68"/>
        <v>0</v>
      </c>
      <c r="M882" s="108" t="b">
        <f t="shared" si="69"/>
        <v>0</v>
      </c>
    </row>
    <row r="883" spans="1:13" x14ac:dyDescent="0.25">
      <c r="A883" t="s">
        <v>94</v>
      </c>
      <c r="B883" s="108">
        <v>0</v>
      </c>
      <c r="E883" s="108" t="b">
        <f t="shared" si="65"/>
        <v>0</v>
      </c>
      <c r="G883" s="108" t="b">
        <f t="shared" si="66"/>
        <v>0</v>
      </c>
      <c r="I883" s="108" t="b">
        <f t="shared" si="67"/>
        <v>0</v>
      </c>
      <c r="K883" s="108" t="b">
        <f t="shared" si="68"/>
        <v>0</v>
      </c>
      <c r="M883" s="108" t="b">
        <f t="shared" si="69"/>
        <v>0</v>
      </c>
    </row>
    <row r="884" spans="1:13" x14ac:dyDescent="0.25">
      <c r="A884" t="s">
        <v>94</v>
      </c>
      <c r="B884" s="108">
        <v>0</v>
      </c>
      <c r="E884" s="108" t="b">
        <f t="shared" si="65"/>
        <v>0</v>
      </c>
      <c r="G884" s="108" t="b">
        <f t="shared" si="66"/>
        <v>0</v>
      </c>
      <c r="I884" s="108" t="b">
        <f t="shared" si="67"/>
        <v>0</v>
      </c>
      <c r="K884" s="108" t="b">
        <f t="shared" si="68"/>
        <v>0</v>
      </c>
      <c r="M884" s="108" t="b">
        <f t="shared" si="69"/>
        <v>0</v>
      </c>
    </row>
    <row r="885" spans="1:13" x14ac:dyDescent="0.25">
      <c r="A885" t="s">
        <v>94</v>
      </c>
      <c r="B885" s="108">
        <v>0</v>
      </c>
      <c r="E885" s="108" t="b">
        <f t="shared" si="65"/>
        <v>0</v>
      </c>
      <c r="G885" s="108" t="b">
        <f t="shared" si="66"/>
        <v>0</v>
      </c>
      <c r="I885" s="108" t="b">
        <f t="shared" si="67"/>
        <v>0</v>
      </c>
      <c r="K885" s="108" t="b">
        <f t="shared" si="68"/>
        <v>0</v>
      </c>
      <c r="M885" s="108" t="b">
        <f t="shared" si="69"/>
        <v>0</v>
      </c>
    </row>
    <row r="886" spans="1:13" x14ac:dyDescent="0.25">
      <c r="A886" t="s">
        <v>94</v>
      </c>
      <c r="B886" s="108">
        <v>0</v>
      </c>
      <c r="E886" s="108" t="b">
        <f t="shared" si="65"/>
        <v>0</v>
      </c>
      <c r="G886" s="108" t="b">
        <f t="shared" si="66"/>
        <v>0</v>
      </c>
      <c r="I886" s="108" t="b">
        <f t="shared" si="67"/>
        <v>0</v>
      </c>
      <c r="K886" s="108" t="b">
        <f t="shared" si="68"/>
        <v>0</v>
      </c>
      <c r="M886" s="108" t="b">
        <f t="shared" si="69"/>
        <v>0</v>
      </c>
    </row>
    <row r="887" spans="1:13" x14ac:dyDescent="0.25">
      <c r="A887" t="s">
        <v>92</v>
      </c>
      <c r="B887" s="108">
        <v>0.65</v>
      </c>
      <c r="E887" s="108">
        <f t="shared" si="65"/>
        <v>0.65</v>
      </c>
      <c r="G887" s="108" t="b">
        <f t="shared" si="66"/>
        <v>0</v>
      </c>
      <c r="I887" s="108" t="b">
        <f t="shared" si="67"/>
        <v>0</v>
      </c>
      <c r="K887" s="108" t="b">
        <f t="shared" si="68"/>
        <v>0</v>
      </c>
      <c r="M887" s="108" t="b">
        <f t="shared" si="69"/>
        <v>0</v>
      </c>
    </row>
    <row r="888" spans="1:13" x14ac:dyDescent="0.25">
      <c r="A888" t="s">
        <v>94</v>
      </c>
      <c r="B888" s="108">
        <v>0</v>
      </c>
      <c r="E888" s="108" t="b">
        <f t="shared" si="65"/>
        <v>0</v>
      </c>
      <c r="G888" s="108" t="b">
        <f t="shared" si="66"/>
        <v>0</v>
      </c>
      <c r="I888" s="108" t="b">
        <f t="shared" si="67"/>
        <v>0</v>
      </c>
      <c r="K888" s="108" t="b">
        <f t="shared" si="68"/>
        <v>0</v>
      </c>
      <c r="M888" s="108" t="b">
        <f t="shared" si="69"/>
        <v>0</v>
      </c>
    </row>
    <row r="889" spans="1:13" x14ac:dyDescent="0.25">
      <c r="A889" t="s">
        <v>91</v>
      </c>
      <c r="B889" s="108">
        <v>0.56999999999999995</v>
      </c>
      <c r="E889" s="108" t="b">
        <f t="shared" si="65"/>
        <v>0</v>
      </c>
      <c r="G889" s="108" t="b">
        <f t="shared" si="66"/>
        <v>0</v>
      </c>
      <c r="I889" s="108">
        <f t="shared" si="67"/>
        <v>0.56999999999999995</v>
      </c>
      <c r="K889" s="108" t="b">
        <f t="shared" si="68"/>
        <v>0</v>
      </c>
      <c r="M889" s="108" t="b">
        <f t="shared" si="69"/>
        <v>0</v>
      </c>
    </row>
    <row r="890" spans="1:13" x14ac:dyDescent="0.25">
      <c r="A890" t="s">
        <v>92</v>
      </c>
      <c r="B890" s="108">
        <v>0.76</v>
      </c>
      <c r="E890" s="108">
        <f t="shared" si="65"/>
        <v>0.76</v>
      </c>
      <c r="G890" s="108" t="b">
        <f t="shared" si="66"/>
        <v>0</v>
      </c>
      <c r="I890" s="108" t="b">
        <f t="shared" si="67"/>
        <v>0</v>
      </c>
      <c r="K890" s="108" t="b">
        <f t="shared" si="68"/>
        <v>0</v>
      </c>
      <c r="M890" s="108" t="b">
        <f t="shared" si="69"/>
        <v>0</v>
      </c>
    </row>
    <row r="891" spans="1:13" x14ac:dyDescent="0.25">
      <c r="A891" t="s">
        <v>94</v>
      </c>
      <c r="B891" s="108">
        <v>0</v>
      </c>
      <c r="E891" s="108" t="b">
        <f t="shared" si="65"/>
        <v>0</v>
      </c>
      <c r="G891" s="108" t="b">
        <f t="shared" si="66"/>
        <v>0</v>
      </c>
      <c r="I891" s="108" t="b">
        <f t="shared" si="67"/>
        <v>0</v>
      </c>
      <c r="K891" s="108" t="b">
        <f t="shared" si="68"/>
        <v>0</v>
      </c>
      <c r="M891" s="108" t="b">
        <f t="shared" si="69"/>
        <v>0</v>
      </c>
    </row>
    <row r="892" spans="1:13" x14ac:dyDescent="0.25">
      <c r="A892" t="s">
        <v>94</v>
      </c>
      <c r="B892" s="108">
        <v>0</v>
      </c>
      <c r="E892" s="108" t="b">
        <f t="shared" si="65"/>
        <v>0</v>
      </c>
      <c r="G892" s="108" t="b">
        <f t="shared" si="66"/>
        <v>0</v>
      </c>
      <c r="I892" s="108" t="b">
        <f t="shared" si="67"/>
        <v>0</v>
      </c>
      <c r="K892" s="108" t="b">
        <f t="shared" si="68"/>
        <v>0</v>
      </c>
      <c r="M892" s="108" t="b">
        <f t="shared" si="69"/>
        <v>0</v>
      </c>
    </row>
    <row r="893" spans="1:13" x14ac:dyDescent="0.25">
      <c r="A893" t="s">
        <v>93</v>
      </c>
      <c r="B893" s="108">
        <v>1.46</v>
      </c>
      <c r="E893" s="108" t="b">
        <f t="shared" si="65"/>
        <v>0</v>
      </c>
      <c r="G893" s="108" t="b">
        <f t="shared" si="66"/>
        <v>0</v>
      </c>
      <c r="I893" s="108" t="b">
        <f t="shared" si="67"/>
        <v>0</v>
      </c>
      <c r="K893" s="108">
        <f t="shared" si="68"/>
        <v>1.46</v>
      </c>
      <c r="M893" s="108" t="b">
        <f t="shared" si="69"/>
        <v>0</v>
      </c>
    </row>
    <row r="894" spans="1:13" x14ac:dyDescent="0.25">
      <c r="A894" t="s">
        <v>94</v>
      </c>
      <c r="B894" s="108">
        <v>0</v>
      </c>
      <c r="E894" s="108" t="b">
        <f t="shared" si="65"/>
        <v>0</v>
      </c>
      <c r="G894" s="108" t="b">
        <f t="shared" si="66"/>
        <v>0</v>
      </c>
      <c r="I894" s="108" t="b">
        <f t="shared" si="67"/>
        <v>0</v>
      </c>
      <c r="K894" s="108" t="b">
        <f t="shared" si="68"/>
        <v>0</v>
      </c>
      <c r="M894" s="108" t="b">
        <f t="shared" si="69"/>
        <v>0</v>
      </c>
    </row>
    <row r="895" spans="1:13" x14ac:dyDescent="0.25">
      <c r="A895" t="s">
        <v>96</v>
      </c>
      <c r="B895" s="108">
        <v>1.01</v>
      </c>
      <c r="E895" s="108" t="b">
        <f t="shared" si="65"/>
        <v>0</v>
      </c>
      <c r="G895" s="108">
        <f t="shared" si="66"/>
        <v>1.01</v>
      </c>
      <c r="I895" s="108" t="b">
        <f t="shared" si="67"/>
        <v>0</v>
      </c>
      <c r="K895" s="108" t="b">
        <f t="shared" si="68"/>
        <v>0</v>
      </c>
      <c r="M895" s="108" t="b">
        <f t="shared" si="69"/>
        <v>0</v>
      </c>
    </row>
    <row r="896" spans="1:13" x14ac:dyDescent="0.25">
      <c r="A896" t="s">
        <v>94</v>
      </c>
      <c r="B896" s="108">
        <v>0</v>
      </c>
      <c r="E896" s="108" t="b">
        <f t="shared" si="65"/>
        <v>0</v>
      </c>
      <c r="G896" s="108" t="b">
        <f t="shared" si="66"/>
        <v>0</v>
      </c>
      <c r="I896" s="108" t="b">
        <f t="shared" si="67"/>
        <v>0</v>
      </c>
      <c r="K896" s="108" t="b">
        <f t="shared" si="68"/>
        <v>0</v>
      </c>
      <c r="M896" s="108" t="b">
        <f t="shared" si="69"/>
        <v>0</v>
      </c>
    </row>
    <row r="897" spans="1:13" x14ac:dyDescent="0.25">
      <c r="A897" t="s">
        <v>94</v>
      </c>
      <c r="B897" s="108">
        <v>0</v>
      </c>
      <c r="E897" s="108" t="b">
        <f t="shared" si="65"/>
        <v>0</v>
      </c>
      <c r="G897" s="108" t="b">
        <f t="shared" si="66"/>
        <v>0</v>
      </c>
      <c r="I897" s="108" t="b">
        <f t="shared" si="67"/>
        <v>0</v>
      </c>
      <c r="K897" s="108" t="b">
        <f t="shared" si="68"/>
        <v>0</v>
      </c>
      <c r="M897" s="108" t="b">
        <f t="shared" si="69"/>
        <v>0</v>
      </c>
    </row>
    <row r="898" spans="1:13" x14ac:dyDescent="0.25">
      <c r="A898" t="s">
        <v>94</v>
      </c>
      <c r="B898" s="108">
        <v>0</v>
      </c>
      <c r="E898" s="108" t="b">
        <f t="shared" si="65"/>
        <v>0</v>
      </c>
      <c r="G898" s="108" t="b">
        <f t="shared" si="66"/>
        <v>0</v>
      </c>
      <c r="I898" s="108" t="b">
        <f t="shared" si="67"/>
        <v>0</v>
      </c>
      <c r="K898" s="108" t="b">
        <f t="shared" si="68"/>
        <v>0</v>
      </c>
      <c r="M898" s="108" t="b">
        <f t="shared" si="69"/>
        <v>0</v>
      </c>
    </row>
    <row r="899" spans="1:13" x14ac:dyDescent="0.25">
      <c r="A899" t="s">
        <v>92</v>
      </c>
      <c r="B899" s="108">
        <v>0.69</v>
      </c>
      <c r="E899" s="108">
        <f t="shared" ref="E899:E962" si="70">IF(A899="Coffee Only", B899)</f>
        <v>0.69</v>
      </c>
      <c r="G899" s="108" t="b">
        <f t="shared" ref="G899:G962" si="71">IF(A899="Food Only", B899)</f>
        <v>0</v>
      </c>
      <c r="I899" s="108" t="b">
        <f t="shared" ref="I899:I962" si="72">IF(A899="Specialty Drink Only", B899)</f>
        <v>0</v>
      </c>
      <c r="K899" s="108" t="b">
        <f t="shared" ref="K899:K962" si="73">IF(A899="Food + Coffee", B899)</f>
        <v>0</v>
      </c>
      <c r="M899" s="108" t="b">
        <f t="shared" ref="M899:M962" si="74">IF(A899="Food + Specialty Drink", B899)</f>
        <v>0</v>
      </c>
    </row>
    <row r="900" spans="1:13" x14ac:dyDescent="0.25">
      <c r="A900" t="s">
        <v>94</v>
      </c>
      <c r="B900" s="108">
        <v>0</v>
      </c>
      <c r="E900" s="108" t="b">
        <f t="shared" si="70"/>
        <v>0</v>
      </c>
      <c r="G900" s="108" t="b">
        <f t="shared" si="71"/>
        <v>0</v>
      </c>
      <c r="I900" s="108" t="b">
        <f t="shared" si="72"/>
        <v>0</v>
      </c>
      <c r="K900" s="108" t="b">
        <f t="shared" si="73"/>
        <v>0</v>
      </c>
      <c r="M900" s="108" t="b">
        <f t="shared" si="74"/>
        <v>0</v>
      </c>
    </row>
    <row r="901" spans="1:13" x14ac:dyDescent="0.25">
      <c r="A901" t="s">
        <v>94</v>
      </c>
      <c r="B901" s="108">
        <v>0</v>
      </c>
      <c r="E901" s="108" t="b">
        <f t="shared" si="70"/>
        <v>0</v>
      </c>
      <c r="G901" s="108" t="b">
        <f t="shared" si="71"/>
        <v>0</v>
      </c>
      <c r="I901" s="108" t="b">
        <f t="shared" si="72"/>
        <v>0</v>
      </c>
      <c r="K901" s="108" t="b">
        <f t="shared" si="73"/>
        <v>0</v>
      </c>
      <c r="M901" s="108" t="b">
        <f t="shared" si="74"/>
        <v>0</v>
      </c>
    </row>
    <row r="902" spans="1:13" x14ac:dyDescent="0.25">
      <c r="A902" t="s">
        <v>94</v>
      </c>
      <c r="B902" s="108">
        <v>0</v>
      </c>
      <c r="E902" s="108" t="b">
        <f t="shared" si="70"/>
        <v>0</v>
      </c>
      <c r="G902" s="108" t="b">
        <f t="shared" si="71"/>
        <v>0</v>
      </c>
      <c r="I902" s="108" t="b">
        <f t="shared" si="72"/>
        <v>0</v>
      </c>
      <c r="K902" s="108" t="b">
        <f t="shared" si="73"/>
        <v>0</v>
      </c>
      <c r="M902" s="108" t="b">
        <f t="shared" si="74"/>
        <v>0</v>
      </c>
    </row>
    <row r="903" spans="1:13" x14ac:dyDescent="0.25">
      <c r="A903" t="s">
        <v>94</v>
      </c>
      <c r="B903" s="108">
        <v>0</v>
      </c>
      <c r="E903" s="108" t="b">
        <f t="shared" si="70"/>
        <v>0</v>
      </c>
      <c r="G903" s="108" t="b">
        <f t="shared" si="71"/>
        <v>0</v>
      </c>
      <c r="I903" s="108" t="b">
        <f t="shared" si="72"/>
        <v>0</v>
      </c>
      <c r="K903" s="108" t="b">
        <f t="shared" si="73"/>
        <v>0</v>
      </c>
      <c r="M903" s="108" t="b">
        <f t="shared" si="74"/>
        <v>0</v>
      </c>
    </row>
    <row r="904" spans="1:13" x14ac:dyDescent="0.25">
      <c r="A904" t="s">
        <v>94</v>
      </c>
      <c r="B904" s="108">
        <v>0</v>
      </c>
      <c r="E904" s="108" t="b">
        <f t="shared" si="70"/>
        <v>0</v>
      </c>
      <c r="G904" s="108" t="b">
        <f t="shared" si="71"/>
        <v>0</v>
      </c>
      <c r="I904" s="108" t="b">
        <f t="shared" si="72"/>
        <v>0</v>
      </c>
      <c r="K904" s="108" t="b">
        <f t="shared" si="73"/>
        <v>0</v>
      </c>
      <c r="M904" s="108" t="b">
        <f t="shared" si="74"/>
        <v>0</v>
      </c>
    </row>
    <row r="905" spans="1:13" x14ac:dyDescent="0.25">
      <c r="A905" t="s">
        <v>94</v>
      </c>
      <c r="B905" s="108">
        <v>0</v>
      </c>
      <c r="E905" s="108" t="b">
        <f t="shared" si="70"/>
        <v>0</v>
      </c>
      <c r="G905" s="108" t="b">
        <f t="shared" si="71"/>
        <v>0</v>
      </c>
      <c r="I905" s="108" t="b">
        <f t="shared" si="72"/>
        <v>0</v>
      </c>
      <c r="K905" s="108" t="b">
        <f t="shared" si="73"/>
        <v>0</v>
      </c>
      <c r="M905" s="108" t="b">
        <f t="shared" si="74"/>
        <v>0</v>
      </c>
    </row>
    <row r="906" spans="1:13" x14ac:dyDescent="0.25">
      <c r="A906" t="s">
        <v>94</v>
      </c>
      <c r="B906" s="108">
        <v>0</v>
      </c>
      <c r="E906" s="108" t="b">
        <f t="shared" si="70"/>
        <v>0</v>
      </c>
      <c r="G906" s="108" t="b">
        <f t="shared" si="71"/>
        <v>0</v>
      </c>
      <c r="I906" s="108" t="b">
        <f t="shared" si="72"/>
        <v>0</v>
      </c>
      <c r="K906" s="108" t="b">
        <f t="shared" si="73"/>
        <v>0</v>
      </c>
      <c r="M906" s="108" t="b">
        <f t="shared" si="74"/>
        <v>0</v>
      </c>
    </row>
    <row r="907" spans="1:13" x14ac:dyDescent="0.25">
      <c r="A907" t="s">
        <v>94</v>
      </c>
      <c r="B907" s="108">
        <v>0</v>
      </c>
      <c r="E907" s="108" t="b">
        <f t="shared" si="70"/>
        <v>0</v>
      </c>
      <c r="G907" s="108" t="b">
        <f t="shared" si="71"/>
        <v>0</v>
      </c>
      <c r="I907" s="108" t="b">
        <f t="shared" si="72"/>
        <v>0</v>
      </c>
      <c r="K907" s="108" t="b">
        <f t="shared" si="73"/>
        <v>0</v>
      </c>
      <c r="M907" s="108" t="b">
        <f t="shared" si="74"/>
        <v>0</v>
      </c>
    </row>
    <row r="908" spans="1:13" x14ac:dyDescent="0.25">
      <c r="A908" t="s">
        <v>94</v>
      </c>
      <c r="B908" s="108">
        <v>0</v>
      </c>
      <c r="E908" s="108" t="b">
        <f t="shared" si="70"/>
        <v>0</v>
      </c>
      <c r="G908" s="108" t="b">
        <f t="shared" si="71"/>
        <v>0</v>
      </c>
      <c r="I908" s="108" t="b">
        <f t="shared" si="72"/>
        <v>0</v>
      </c>
      <c r="K908" s="108" t="b">
        <f t="shared" si="73"/>
        <v>0</v>
      </c>
      <c r="M908" s="108" t="b">
        <f t="shared" si="74"/>
        <v>0</v>
      </c>
    </row>
    <row r="909" spans="1:13" x14ac:dyDescent="0.25">
      <c r="A909" t="s">
        <v>94</v>
      </c>
      <c r="B909" s="108">
        <v>0</v>
      </c>
      <c r="E909" s="108" t="b">
        <f t="shared" si="70"/>
        <v>0</v>
      </c>
      <c r="G909" s="108" t="b">
        <f t="shared" si="71"/>
        <v>0</v>
      </c>
      <c r="I909" s="108" t="b">
        <f t="shared" si="72"/>
        <v>0</v>
      </c>
      <c r="K909" s="108" t="b">
        <f t="shared" si="73"/>
        <v>0</v>
      </c>
      <c r="M909" s="108" t="b">
        <f t="shared" si="74"/>
        <v>0</v>
      </c>
    </row>
    <row r="910" spans="1:13" x14ac:dyDescent="0.25">
      <c r="A910" t="s">
        <v>94</v>
      </c>
      <c r="B910" s="108">
        <v>0</v>
      </c>
      <c r="E910" s="108" t="b">
        <f t="shared" si="70"/>
        <v>0</v>
      </c>
      <c r="G910" s="108" t="b">
        <f t="shared" si="71"/>
        <v>0</v>
      </c>
      <c r="I910" s="108" t="b">
        <f t="shared" si="72"/>
        <v>0</v>
      </c>
      <c r="K910" s="108" t="b">
        <f t="shared" si="73"/>
        <v>0</v>
      </c>
      <c r="M910" s="108" t="b">
        <f t="shared" si="74"/>
        <v>0</v>
      </c>
    </row>
    <row r="911" spans="1:13" x14ac:dyDescent="0.25">
      <c r="A911" t="s">
        <v>94</v>
      </c>
      <c r="B911" s="108">
        <v>0</v>
      </c>
      <c r="E911" s="108" t="b">
        <f t="shared" si="70"/>
        <v>0</v>
      </c>
      <c r="G911" s="108" t="b">
        <f t="shared" si="71"/>
        <v>0</v>
      </c>
      <c r="I911" s="108" t="b">
        <f t="shared" si="72"/>
        <v>0</v>
      </c>
      <c r="K911" s="108" t="b">
        <f t="shared" si="73"/>
        <v>0</v>
      </c>
      <c r="M911" s="108" t="b">
        <f t="shared" si="74"/>
        <v>0</v>
      </c>
    </row>
    <row r="912" spans="1:13" x14ac:dyDescent="0.25">
      <c r="A912" t="s">
        <v>94</v>
      </c>
      <c r="B912" s="108">
        <v>0</v>
      </c>
      <c r="E912" s="108" t="b">
        <f t="shared" si="70"/>
        <v>0</v>
      </c>
      <c r="G912" s="108" t="b">
        <f t="shared" si="71"/>
        <v>0</v>
      </c>
      <c r="I912" s="108" t="b">
        <f t="shared" si="72"/>
        <v>0</v>
      </c>
      <c r="K912" s="108" t="b">
        <f t="shared" si="73"/>
        <v>0</v>
      </c>
      <c r="M912" s="108" t="b">
        <f t="shared" si="74"/>
        <v>0</v>
      </c>
    </row>
    <row r="913" spans="1:13" x14ac:dyDescent="0.25">
      <c r="A913" t="s">
        <v>94</v>
      </c>
      <c r="B913" s="108">
        <v>0</v>
      </c>
      <c r="E913" s="108" t="b">
        <f t="shared" si="70"/>
        <v>0</v>
      </c>
      <c r="G913" s="108" t="b">
        <f t="shared" si="71"/>
        <v>0</v>
      </c>
      <c r="I913" s="108" t="b">
        <f t="shared" si="72"/>
        <v>0</v>
      </c>
      <c r="K913" s="108" t="b">
        <f t="shared" si="73"/>
        <v>0</v>
      </c>
      <c r="M913" s="108" t="b">
        <f t="shared" si="74"/>
        <v>0</v>
      </c>
    </row>
    <row r="914" spans="1:13" x14ac:dyDescent="0.25">
      <c r="A914" t="s">
        <v>94</v>
      </c>
      <c r="B914" s="108">
        <v>0</v>
      </c>
      <c r="E914" s="108" t="b">
        <f t="shared" si="70"/>
        <v>0</v>
      </c>
      <c r="G914" s="108" t="b">
        <f t="shared" si="71"/>
        <v>0</v>
      </c>
      <c r="I914" s="108" t="b">
        <f t="shared" si="72"/>
        <v>0</v>
      </c>
      <c r="K914" s="108" t="b">
        <f t="shared" si="73"/>
        <v>0</v>
      </c>
      <c r="M914" s="108" t="b">
        <f t="shared" si="74"/>
        <v>0</v>
      </c>
    </row>
    <row r="915" spans="1:13" x14ac:dyDescent="0.25">
      <c r="A915" t="s">
        <v>94</v>
      </c>
      <c r="B915" s="108">
        <v>0</v>
      </c>
      <c r="E915" s="108" t="b">
        <f t="shared" si="70"/>
        <v>0</v>
      </c>
      <c r="G915" s="108" t="b">
        <f t="shared" si="71"/>
        <v>0</v>
      </c>
      <c r="I915" s="108" t="b">
        <f t="shared" si="72"/>
        <v>0</v>
      </c>
      <c r="K915" s="108" t="b">
        <f t="shared" si="73"/>
        <v>0</v>
      </c>
      <c r="M915" s="108" t="b">
        <f t="shared" si="74"/>
        <v>0</v>
      </c>
    </row>
    <row r="916" spans="1:13" x14ac:dyDescent="0.25">
      <c r="A916" t="s">
        <v>94</v>
      </c>
      <c r="B916" s="108">
        <v>0</v>
      </c>
      <c r="E916" s="108" t="b">
        <f t="shared" si="70"/>
        <v>0</v>
      </c>
      <c r="G916" s="108" t="b">
        <f t="shared" si="71"/>
        <v>0</v>
      </c>
      <c r="I916" s="108" t="b">
        <f t="shared" si="72"/>
        <v>0</v>
      </c>
      <c r="K916" s="108" t="b">
        <f t="shared" si="73"/>
        <v>0</v>
      </c>
      <c r="M916" s="108" t="b">
        <f t="shared" si="74"/>
        <v>0</v>
      </c>
    </row>
    <row r="917" spans="1:13" x14ac:dyDescent="0.25">
      <c r="A917" t="s">
        <v>94</v>
      </c>
      <c r="B917" s="108">
        <v>0</v>
      </c>
      <c r="E917" s="108" t="b">
        <f t="shared" si="70"/>
        <v>0</v>
      </c>
      <c r="G917" s="108" t="b">
        <f t="shared" si="71"/>
        <v>0</v>
      </c>
      <c r="I917" s="108" t="b">
        <f t="shared" si="72"/>
        <v>0</v>
      </c>
      <c r="K917" s="108" t="b">
        <f t="shared" si="73"/>
        <v>0</v>
      </c>
      <c r="M917" s="108" t="b">
        <f t="shared" si="74"/>
        <v>0</v>
      </c>
    </row>
    <row r="918" spans="1:13" x14ac:dyDescent="0.25">
      <c r="A918" t="s">
        <v>94</v>
      </c>
      <c r="B918" s="108">
        <v>0</v>
      </c>
      <c r="E918" s="108" t="b">
        <f t="shared" si="70"/>
        <v>0</v>
      </c>
      <c r="G918" s="108" t="b">
        <f t="shared" si="71"/>
        <v>0</v>
      </c>
      <c r="I918" s="108" t="b">
        <f t="shared" si="72"/>
        <v>0</v>
      </c>
      <c r="K918" s="108" t="b">
        <f t="shared" si="73"/>
        <v>0</v>
      </c>
      <c r="M918" s="108" t="b">
        <f t="shared" si="74"/>
        <v>0</v>
      </c>
    </row>
    <row r="919" spans="1:13" x14ac:dyDescent="0.25">
      <c r="A919" t="s">
        <v>94</v>
      </c>
      <c r="B919" s="108">
        <v>0</v>
      </c>
      <c r="E919" s="108" t="b">
        <f t="shared" si="70"/>
        <v>0</v>
      </c>
      <c r="G919" s="108" t="b">
        <f t="shared" si="71"/>
        <v>0</v>
      </c>
      <c r="I919" s="108" t="b">
        <f t="shared" si="72"/>
        <v>0</v>
      </c>
      <c r="K919" s="108" t="b">
        <f t="shared" si="73"/>
        <v>0</v>
      </c>
      <c r="M919" s="108" t="b">
        <f t="shared" si="74"/>
        <v>0</v>
      </c>
    </row>
    <row r="920" spans="1:13" x14ac:dyDescent="0.25">
      <c r="A920" t="s">
        <v>94</v>
      </c>
      <c r="B920" s="108">
        <v>0</v>
      </c>
      <c r="E920" s="108" t="b">
        <f t="shared" si="70"/>
        <v>0</v>
      </c>
      <c r="G920" s="108" t="b">
        <f t="shared" si="71"/>
        <v>0</v>
      </c>
      <c r="I920" s="108" t="b">
        <f t="shared" si="72"/>
        <v>0</v>
      </c>
      <c r="K920" s="108" t="b">
        <f t="shared" si="73"/>
        <v>0</v>
      </c>
      <c r="M920" s="108" t="b">
        <f t="shared" si="74"/>
        <v>0</v>
      </c>
    </row>
    <row r="921" spans="1:13" x14ac:dyDescent="0.25">
      <c r="A921" t="s">
        <v>94</v>
      </c>
      <c r="B921" s="108">
        <v>0</v>
      </c>
      <c r="E921" s="108" t="b">
        <f t="shared" si="70"/>
        <v>0</v>
      </c>
      <c r="G921" s="108" t="b">
        <f t="shared" si="71"/>
        <v>0</v>
      </c>
      <c r="I921" s="108" t="b">
        <f t="shared" si="72"/>
        <v>0</v>
      </c>
      <c r="K921" s="108" t="b">
        <f t="shared" si="73"/>
        <v>0</v>
      </c>
      <c r="M921" s="108" t="b">
        <f t="shared" si="74"/>
        <v>0</v>
      </c>
    </row>
    <row r="922" spans="1:13" x14ac:dyDescent="0.25">
      <c r="A922" t="s">
        <v>94</v>
      </c>
      <c r="B922" s="108">
        <v>0</v>
      </c>
      <c r="E922" s="108" t="b">
        <f t="shared" si="70"/>
        <v>0</v>
      </c>
      <c r="G922" s="108" t="b">
        <f t="shared" si="71"/>
        <v>0</v>
      </c>
      <c r="I922" s="108" t="b">
        <f t="shared" si="72"/>
        <v>0</v>
      </c>
      <c r="K922" s="108" t="b">
        <f t="shared" si="73"/>
        <v>0</v>
      </c>
      <c r="M922" s="108" t="b">
        <f t="shared" si="74"/>
        <v>0</v>
      </c>
    </row>
    <row r="923" spans="1:13" x14ac:dyDescent="0.25">
      <c r="A923" t="s">
        <v>94</v>
      </c>
      <c r="B923" s="108">
        <v>0</v>
      </c>
      <c r="E923" s="108" t="b">
        <f t="shared" si="70"/>
        <v>0</v>
      </c>
      <c r="G923" s="108" t="b">
        <f t="shared" si="71"/>
        <v>0</v>
      </c>
      <c r="I923" s="108" t="b">
        <f t="shared" si="72"/>
        <v>0</v>
      </c>
      <c r="K923" s="108" t="b">
        <f t="shared" si="73"/>
        <v>0</v>
      </c>
      <c r="M923" s="108" t="b">
        <f t="shared" si="74"/>
        <v>0</v>
      </c>
    </row>
    <row r="924" spans="1:13" x14ac:dyDescent="0.25">
      <c r="A924" t="s">
        <v>94</v>
      </c>
      <c r="B924" s="108">
        <v>0</v>
      </c>
      <c r="E924" s="108" t="b">
        <f t="shared" si="70"/>
        <v>0</v>
      </c>
      <c r="G924" s="108" t="b">
        <f t="shared" si="71"/>
        <v>0</v>
      </c>
      <c r="I924" s="108" t="b">
        <f t="shared" si="72"/>
        <v>0</v>
      </c>
      <c r="K924" s="108" t="b">
        <f t="shared" si="73"/>
        <v>0</v>
      </c>
      <c r="M924" s="108" t="b">
        <f t="shared" si="74"/>
        <v>0</v>
      </c>
    </row>
    <row r="925" spans="1:13" x14ac:dyDescent="0.25">
      <c r="A925" t="s">
        <v>94</v>
      </c>
      <c r="B925" s="108">
        <v>0</v>
      </c>
      <c r="E925" s="108" t="b">
        <f t="shared" si="70"/>
        <v>0</v>
      </c>
      <c r="G925" s="108" t="b">
        <f t="shared" si="71"/>
        <v>0</v>
      </c>
      <c r="I925" s="108" t="b">
        <f t="shared" si="72"/>
        <v>0</v>
      </c>
      <c r="K925" s="108" t="b">
        <f t="shared" si="73"/>
        <v>0</v>
      </c>
      <c r="M925" s="108" t="b">
        <f t="shared" si="74"/>
        <v>0</v>
      </c>
    </row>
    <row r="926" spans="1:13" x14ac:dyDescent="0.25">
      <c r="A926" t="s">
        <v>94</v>
      </c>
      <c r="B926" s="108">
        <v>0</v>
      </c>
      <c r="E926" s="108" t="b">
        <f t="shared" si="70"/>
        <v>0</v>
      </c>
      <c r="G926" s="108" t="b">
        <f t="shared" si="71"/>
        <v>0</v>
      </c>
      <c r="I926" s="108" t="b">
        <f t="shared" si="72"/>
        <v>0</v>
      </c>
      <c r="K926" s="108" t="b">
        <f t="shared" si="73"/>
        <v>0</v>
      </c>
      <c r="M926" s="108" t="b">
        <f t="shared" si="74"/>
        <v>0</v>
      </c>
    </row>
    <row r="927" spans="1:13" x14ac:dyDescent="0.25">
      <c r="A927" t="s">
        <v>94</v>
      </c>
      <c r="B927" s="108">
        <v>0</v>
      </c>
      <c r="E927" s="108" t="b">
        <f t="shared" si="70"/>
        <v>0</v>
      </c>
      <c r="G927" s="108" t="b">
        <f t="shared" si="71"/>
        <v>0</v>
      </c>
      <c r="I927" s="108" t="b">
        <f t="shared" si="72"/>
        <v>0</v>
      </c>
      <c r="K927" s="108" t="b">
        <f t="shared" si="73"/>
        <v>0</v>
      </c>
      <c r="M927" s="108" t="b">
        <f t="shared" si="74"/>
        <v>0</v>
      </c>
    </row>
    <row r="928" spans="1:13" x14ac:dyDescent="0.25">
      <c r="A928" t="s">
        <v>94</v>
      </c>
      <c r="B928" s="108">
        <v>0</v>
      </c>
      <c r="E928" s="108" t="b">
        <f t="shared" si="70"/>
        <v>0</v>
      </c>
      <c r="G928" s="108" t="b">
        <f t="shared" si="71"/>
        <v>0</v>
      </c>
      <c r="I928" s="108" t="b">
        <f t="shared" si="72"/>
        <v>0</v>
      </c>
      <c r="K928" s="108" t="b">
        <f t="shared" si="73"/>
        <v>0</v>
      </c>
      <c r="M928" s="108" t="b">
        <f t="shared" si="74"/>
        <v>0</v>
      </c>
    </row>
    <row r="929" spans="1:13" x14ac:dyDescent="0.25">
      <c r="A929" t="s">
        <v>94</v>
      </c>
      <c r="B929" s="108">
        <v>0</v>
      </c>
      <c r="E929" s="108" t="b">
        <f t="shared" si="70"/>
        <v>0</v>
      </c>
      <c r="G929" s="108" t="b">
        <f t="shared" si="71"/>
        <v>0</v>
      </c>
      <c r="I929" s="108" t="b">
        <f t="shared" si="72"/>
        <v>0</v>
      </c>
      <c r="K929" s="108" t="b">
        <f t="shared" si="73"/>
        <v>0</v>
      </c>
      <c r="M929" s="108" t="b">
        <f t="shared" si="74"/>
        <v>0</v>
      </c>
    </row>
    <row r="930" spans="1:13" x14ac:dyDescent="0.25">
      <c r="A930" t="s">
        <v>94</v>
      </c>
      <c r="B930" s="108">
        <v>0</v>
      </c>
      <c r="E930" s="108" t="b">
        <f t="shared" si="70"/>
        <v>0</v>
      </c>
      <c r="G930" s="108" t="b">
        <f t="shared" si="71"/>
        <v>0</v>
      </c>
      <c r="I930" s="108" t="b">
        <f t="shared" si="72"/>
        <v>0</v>
      </c>
      <c r="K930" s="108" t="b">
        <f t="shared" si="73"/>
        <v>0</v>
      </c>
      <c r="M930" s="108" t="b">
        <f t="shared" si="74"/>
        <v>0</v>
      </c>
    </row>
    <row r="931" spans="1:13" x14ac:dyDescent="0.25">
      <c r="A931" t="s">
        <v>94</v>
      </c>
      <c r="B931" s="108">
        <v>0</v>
      </c>
      <c r="E931" s="108" t="b">
        <f t="shared" si="70"/>
        <v>0</v>
      </c>
      <c r="G931" s="108" t="b">
        <f t="shared" si="71"/>
        <v>0</v>
      </c>
      <c r="I931" s="108" t="b">
        <f t="shared" si="72"/>
        <v>0</v>
      </c>
      <c r="K931" s="108" t="b">
        <f t="shared" si="73"/>
        <v>0</v>
      </c>
      <c r="M931" s="108" t="b">
        <f t="shared" si="74"/>
        <v>0</v>
      </c>
    </row>
    <row r="932" spans="1:13" x14ac:dyDescent="0.25">
      <c r="A932" t="s">
        <v>94</v>
      </c>
      <c r="B932" s="108">
        <v>0</v>
      </c>
      <c r="E932" s="108" t="b">
        <f t="shared" si="70"/>
        <v>0</v>
      </c>
      <c r="G932" s="108" t="b">
        <f t="shared" si="71"/>
        <v>0</v>
      </c>
      <c r="I932" s="108" t="b">
        <f t="shared" si="72"/>
        <v>0</v>
      </c>
      <c r="K932" s="108" t="b">
        <f t="shared" si="73"/>
        <v>0</v>
      </c>
      <c r="M932" s="108" t="b">
        <f t="shared" si="74"/>
        <v>0</v>
      </c>
    </row>
    <row r="933" spans="1:13" x14ac:dyDescent="0.25">
      <c r="A933" t="s">
        <v>94</v>
      </c>
      <c r="B933" s="108">
        <v>0</v>
      </c>
      <c r="E933" s="108" t="b">
        <f t="shared" si="70"/>
        <v>0</v>
      </c>
      <c r="G933" s="108" t="b">
        <f t="shared" si="71"/>
        <v>0</v>
      </c>
      <c r="I933" s="108" t="b">
        <f t="shared" si="72"/>
        <v>0</v>
      </c>
      <c r="K933" s="108" t="b">
        <f t="shared" si="73"/>
        <v>0</v>
      </c>
      <c r="M933" s="108" t="b">
        <f t="shared" si="74"/>
        <v>0</v>
      </c>
    </row>
    <row r="934" spans="1:13" x14ac:dyDescent="0.25">
      <c r="A934" t="s">
        <v>94</v>
      </c>
      <c r="B934" s="108">
        <v>0</v>
      </c>
      <c r="E934" s="108" t="b">
        <f t="shared" si="70"/>
        <v>0</v>
      </c>
      <c r="G934" s="108" t="b">
        <f t="shared" si="71"/>
        <v>0</v>
      </c>
      <c r="I934" s="108" t="b">
        <f t="shared" si="72"/>
        <v>0</v>
      </c>
      <c r="K934" s="108" t="b">
        <f t="shared" si="73"/>
        <v>0</v>
      </c>
      <c r="M934" s="108" t="b">
        <f t="shared" si="74"/>
        <v>0</v>
      </c>
    </row>
    <row r="935" spans="1:13" x14ac:dyDescent="0.25">
      <c r="A935" t="s">
        <v>94</v>
      </c>
      <c r="B935" s="108">
        <v>0</v>
      </c>
      <c r="E935" s="108" t="b">
        <f t="shared" si="70"/>
        <v>0</v>
      </c>
      <c r="G935" s="108" t="b">
        <f t="shared" si="71"/>
        <v>0</v>
      </c>
      <c r="I935" s="108" t="b">
        <f t="shared" si="72"/>
        <v>0</v>
      </c>
      <c r="K935" s="108" t="b">
        <f t="shared" si="73"/>
        <v>0</v>
      </c>
      <c r="M935" s="108" t="b">
        <f t="shared" si="74"/>
        <v>0</v>
      </c>
    </row>
    <row r="936" spans="1:13" x14ac:dyDescent="0.25">
      <c r="A936" t="s">
        <v>91</v>
      </c>
      <c r="B936" s="108">
        <v>0.76</v>
      </c>
      <c r="E936" s="108" t="b">
        <f t="shared" si="70"/>
        <v>0</v>
      </c>
      <c r="G936" s="108" t="b">
        <f t="shared" si="71"/>
        <v>0</v>
      </c>
      <c r="I936" s="108">
        <f t="shared" si="72"/>
        <v>0.76</v>
      </c>
      <c r="K936" s="108" t="b">
        <f t="shared" si="73"/>
        <v>0</v>
      </c>
      <c r="M936" s="108" t="b">
        <f t="shared" si="74"/>
        <v>0</v>
      </c>
    </row>
    <row r="937" spans="1:13" x14ac:dyDescent="0.25">
      <c r="A937" t="s">
        <v>94</v>
      </c>
      <c r="B937" s="108">
        <v>0</v>
      </c>
      <c r="E937" s="108" t="b">
        <f t="shared" si="70"/>
        <v>0</v>
      </c>
      <c r="G937" s="108" t="b">
        <f t="shared" si="71"/>
        <v>0</v>
      </c>
      <c r="I937" s="108" t="b">
        <f t="shared" si="72"/>
        <v>0</v>
      </c>
      <c r="K937" s="108" t="b">
        <f t="shared" si="73"/>
        <v>0</v>
      </c>
      <c r="M937" s="108" t="b">
        <f t="shared" si="74"/>
        <v>0</v>
      </c>
    </row>
    <row r="938" spans="1:13" x14ac:dyDescent="0.25">
      <c r="A938" t="s">
        <v>91</v>
      </c>
      <c r="B938" s="108">
        <v>0.74</v>
      </c>
      <c r="E938" s="108" t="b">
        <f t="shared" si="70"/>
        <v>0</v>
      </c>
      <c r="G938" s="108" t="b">
        <f t="shared" si="71"/>
        <v>0</v>
      </c>
      <c r="I938" s="108">
        <f t="shared" si="72"/>
        <v>0.74</v>
      </c>
      <c r="K938" s="108" t="b">
        <f t="shared" si="73"/>
        <v>0</v>
      </c>
      <c r="M938" s="108" t="b">
        <f t="shared" si="74"/>
        <v>0</v>
      </c>
    </row>
    <row r="939" spans="1:13" x14ac:dyDescent="0.25">
      <c r="A939" t="s">
        <v>91</v>
      </c>
      <c r="B939" s="108">
        <v>0.69</v>
      </c>
      <c r="E939" s="108" t="b">
        <f t="shared" si="70"/>
        <v>0</v>
      </c>
      <c r="G939" s="108" t="b">
        <f t="shared" si="71"/>
        <v>0</v>
      </c>
      <c r="I939" s="108">
        <f t="shared" si="72"/>
        <v>0.69</v>
      </c>
      <c r="K939" s="108" t="b">
        <f t="shared" si="73"/>
        <v>0</v>
      </c>
      <c r="M939" s="108" t="b">
        <f t="shared" si="74"/>
        <v>0</v>
      </c>
    </row>
    <row r="940" spans="1:13" x14ac:dyDescent="0.25">
      <c r="A940" t="s">
        <v>92</v>
      </c>
      <c r="B940" s="108">
        <v>0.84</v>
      </c>
      <c r="E940" s="108">
        <f t="shared" si="70"/>
        <v>0.84</v>
      </c>
      <c r="G940" s="108" t="b">
        <f t="shared" si="71"/>
        <v>0</v>
      </c>
      <c r="I940" s="108" t="b">
        <f t="shared" si="72"/>
        <v>0</v>
      </c>
      <c r="K940" s="108" t="b">
        <f t="shared" si="73"/>
        <v>0</v>
      </c>
      <c r="M940" s="108" t="b">
        <f t="shared" si="74"/>
        <v>0</v>
      </c>
    </row>
    <row r="941" spans="1:13" x14ac:dyDescent="0.25">
      <c r="A941" t="s">
        <v>92</v>
      </c>
      <c r="B941" s="108">
        <v>0.61</v>
      </c>
      <c r="E941" s="108">
        <f t="shared" si="70"/>
        <v>0.61</v>
      </c>
      <c r="G941" s="108" t="b">
        <f t="shared" si="71"/>
        <v>0</v>
      </c>
      <c r="I941" s="108" t="b">
        <f t="shared" si="72"/>
        <v>0</v>
      </c>
      <c r="K941" s="108" t="b">
        <f t="shared" si="73"/>
        <v>0</v>
      </c>
      <c r="M941" s="108" t="b">
        <f t="shared" si="74"/>
        <v>0</v>
      </c>
    </row>
    <row r="942" spans="1:13" x14ac:dyDescent="0.25">
      <c r="A942" t="s">
        <v>92</v>
      </c>
      <c r="B942" s="108">
        <v>0.99</v>
      </c>
      <c r="E942" s="108">
        <f t="shared" si="70"/>
        <v>0.99</v>
      </c>
      <c r="G942" s="108" t="b">
        <f t="shared" si="71"/>
        <v>0</v>
      </c>
      <c r="I942" s="108" t="b">
        <f t="shared" si="72"/>
        <v>0</v>
      </c>
      <c r="K942" s="108" t="b">
        <f t="shared" si="73"/>
        <v>0</v>
      </c>
      <c r="M942" s="108" t="b">
        <f t="shared" si="74"/>
        <v>0</v>
      </c>
    </row>
    <row r="943" spans="1:13" x14ac:dyDescent="0.25">
      <c r="A943" t="s">
        <v>92</v>
      </c>
      <c r="B943" s="108">
        <v>0.97</v>
      </c>
      <c r="E943" s="108">
        <f t="shared" si="70"/>
        <v>0.97</v>
      </c>
      <c r="G943" s="108" t="b">
        <f t="shared" si="71"/>
        <v>0</v>
      </c>
      <c r="I943" s="108" t="b">
        <f t="shared" si="72"/>
        <v>0</v>
      </c>
      <c r="K943" s="108" t="b">
        <f t="shared" si="73"/>
        <v>0</v>
      </c>
      <c r="M943" s="108" t="b">
        <f t="shared" si="74"/>
        <v>0</v>
      </c>
    </row>
    <row r="944" spans="1:13" x14ac:dyDescent="0.25">
      <c r="A944" t="s">
        <v>96</v>
      </c>
      <c r="B944" s="108">
        <v>2.13</v>
      </c>
      <c r="E944" s="108" t="b">
        <f t="shared" si="70"/>
        <v>0</v>
      </c>
      <c r="G944" s="108">
        <f t="shared" si="71"/>
        <v>2.13</v>
      </c>
      <c r="I944" s="108" t="b">
        <f t="shared" si="72"/>
        <v>0</v>
      </c>
      <c r="K944" s="108" t="b">
        <f t="shared" si="73"/>
        <v>0</v>
      </c>
      <c r="M944" s="108" t="b">
        <f t="shared" si="74"/>
        <v>0</v>
      </c>
    </row>
    <row r="945" spans="1:13" x14ac:dyDescent="0.25">
      <c r="A945" t="s">
        <v>92</v>
      </c>
      <c r="B945" s="108">
        <v>0.56000000000000005</v>
      </c>
      <c r="E945" s="108">
        <f t="shared" si="70"/>
        <v>0.56000000000000005</v>
      </c>
      <c r="G945" s="108" t="b">
        <f t="shared" si="71"/>
        <v>0</v>
      </c>
      <c r="I945" s="108" t="b">
        <f t="shared" si="72"/>
        <v>0</v>
      </c>
      <c r="K945" s="108" t="b">
        <f t="shared" si="73"/>
        <v>0</v>
      </c>
      <c r="M945" s="108" t="b">
        <f t="shared" si="74"/>
        <v>0</v>
      </c>
    </row>
    <row r="946" spans="1:13" x14ac:dyDescent="0.25">
      <c r="A946" t="s">
        <v>93</v>
      </c>
      <c r="B946" s="108">
        <v>2.16</v>
      </c>
      <c r="E946" s="108" t="b">
        <f t="shared" si="70"/>
        <v>0</v>
      </c>
      <c r="G946" s="108" t="b">
        <f t="shared" si="71"/>
        <v>0</v>
      </c>
      <c r="I946" s="108" t="b">
        <f t="shared" si="72"/>
        <v>0</v>
      </c>
      <c r="K946" s="108">
        <f t="shared" si="73"/>
        <v>2.16</v>
      </c>
      <c r="M946" s="108" t="b">
        <f t="shared" si="74"/>
        <v>0</v>
      </c>
    </row>
    <row r="947" spans="1:13" x14ac:dyDescent="0.25">
      <c r="A947" t="s">
        <v>92</v>
      </c>
      <c r="B947" s="108">
        <v>0.64</v>
      </c>
      <c r="E947" s="108">
        <f t="shared" si="70"/>
        <v>0.64</v>
      </c>
      <c r="G947" s="108" t="b">
        <f t="shared" si="71"/>
        <v>0</v>
      </c>
      <c r="I947" s="108" t="b">
        <f t="shared" si="72"/>
        <v>0</v>
      </c>
      <c r="K947" s="108" t="b">
        <f t="shared" si="73"/>
        <v>0</v>
      </c>
      <c r="M947" s="108" t="b">
        <f t="shared" si="74"/>
        <v>0</v>
      </c>
    </row>
    <row r="948" spans="1:13" x14ac:dyDescent="0.25">
      <c r="A948" t="s">
        <v>93</v>
      </c>
      <c r="B948" s="108">
        <v>2.3199999999999998</v>
      </c>
      <c r="E948" s="108" t="b">
        <f t="shared" si="70"/>
        <v>0</v>
      </c>
      <c r="G948" s="108" t="b">
        <f t="shared" si="71"/>
        <v>0</v>
      </c>
      <c r="I948" s="108" t="b">
        <f t="shared" si="72"/>
        <v>0</v>
      </c>
      <c r="K948" s="108">
        <f t="shared" si="73"/>
        <v>2.3199999999999998</v>
      </c>
      <c r="M948" s="108" t="b">
        <f t="shared" si="74"/>
        <v>0</v>
      </c>
    </row>
    <row r="949" spans="1:13" x14ac:dyDescent="0.25">
      <c r="A949" t="s">
        <v>96</v>
      </c>
      <c r="B949" s="108">
        <v>0.84</v>
      </c>
      <c r="E949" s="108" t="b">
        <f t="shared" si="70"/>
        <v>0</v>
      </c>
      <c r="G949" s="108">
        <f t="shared" si="71"/>
        <v>0.84</v>
      </c>
      <c r="I949" s="108" t="b">
        <f t="shared" si="72"/>
        <v>0</v>
      </c>
      <c r="K949" s="108" t="b">
        <f t="shared" si="73"/>
        <v>0</v>
      </c>
      <c r="M949" s="108" t="b">
        <f t="shared" si="74"/>
        <v>0</v>
      </c>
    </row>
    <row r="950" spans="1:13" x14ac:dyDescent="0.25">
      <c r="A950" t="s">
        <v>91</v>
      </c>
      <c r="B950" s="108">
        <v>0.64</v>
      </c>
      <c r="E950" s="108" t="b">
        <f t="shared" si="70"/>
        <v>0</v>
      </c>
      <c r="G950" s="108" t="b">
        <f t="shared" si="71"/>
        <v>0</v>
      </c>
      <c r="I950" s="108">
        <f t="shared" si="72"/>
        <v>0.64</v>
      </c>
      <c r="K950" s="108" t="b">
        <f t="shared" si="73"/>
        <v>0</v>
      </c>
      <c r="M950" s="108" t="b">
        <f t="shared" si="74"/>
        <v>0</v>
      </c>
    </row>
    <row r="951" spans="1:13" x14ac:dyDescent="0.25">
      <c r="A951" t="s">
        <v>94</v>
      </c>
      <c r="B951" s="108">
        <v>0</v>
      </c>
      <c r="E951" s="108" t="b">
        <f t="shared" si="70"/>
        <v>0</v>
      </c>
      <c r="G951" s="108" t="b">
        <f t="shared" si="71"/>
        <v>0</v>
      </c>
      <c r="I951" s="108" t="b">
        <f t="shared" si="72"/>
        <v>0</v>
      </c>
      <c r="K951" s="108" t="b">
        <f t="shared" si="73"/>
        <v>0</v>
      </c>
      <c r="M951" s="108" t="b">
        <f t="shared" si="74"/>
        <v>0</v>
      </c>
    </row>
    <row r="952" spans="1:13" x14ac:dyDescent="0.25">
      <c r="A952" t="s">
        <v>94</v>
      </c>
      <c r="B952" s="108">
        <v>0</v>
      </c>
      <c r="E952" s="108" t="b">
        <f t="shared" si="70"/>
        <v>0</v>
      </c>
      <c r="G952" s="108" t="b">
        <f t="shared" si="71"/>
        <v>0</v>
      </c>
      <c r="I952" s="108" t="b">
        <f t="shared" si="72"/>
        <v>0</v>
      </c>
      <c r="K952" s="108" t="b">
        <f t="shared" si="73"/>
        <v>0</v>
      </c>
      <c r="M952" s="108" t="b">
        <f t="shared" si="74"/>
        <v>0</v>
      </c>
    </row>
    <row r="953" spans="1:13" x14ac:dyDescent="0.25">
      <c r="A953" t="s">
        <v>91</v>
      </c>
      <c r="B953" s="108">
        <v>0.87</v>
      </c>
      <c r="E953" s="108" t="b">
        <f t="shared" si="70"/>
        <v>0</v>
      </c>
      <c r="G953" s="108" t="b">
        <f t="shared" si="71"/>
        <v>0</v>
      </c>
      <c r="I953" s="108">
        <f t="shared" si="72"/>
        <v>0.87</v>
      </c>
      <c r="K953" s="108" t="b">
        <f t="shared" si="73"/>
        <v>0</v>
      </c>
      <c r="M953" s="108" t="b">
        <f t="shared" si="74"/>
        <v>0</v>
      </c>
    </row>
    <row r="954" spans="1:13" x14ac:dyDescent="0.25">
      <c r="A954" t="s">
        <v>91</v>
      </c>
      <c r="B954" s="108">
        <v>0.97</v>
      </c>
      <c r="E954" s="108" t="b">
        <f t="shared" si="70"/>
        <v>0</v>
      </c>
      <c r="G954" s="108" t="b">
        <f t="shared" si="71"/>
        <v>0</v>
      </c>
      <c r="I954" s="108">
        <f t="shared" si="72"/>
        <v>0.97</v>
      </c>
      <c r="K954" s="108" t="b">
        <f t="shared" si="73"/>
        <v>0</v>
      </c>
      <c r="M954" s="108" t="b">
        <f t="shared" si="74"/>
        <v>0</v>
      </c>
    </row>
    <row r="955" spans="1:13" x14ac:dyDescent="0.25">
      <c r="A955" t="s">
        <v>96</v>
      </c>
      <c r="B955" s="108">
        <v>1.17</v>
      </c>
      <c r="E955" s="108" t="b">
        <f t="shared" si="70"/>
        <v>0</v>
      </c>
      <c r="G955" s="108">
        <f t="shared" si="71"/>
        <v>1.17</v>
      </c>
      <c r="I955" s="108" t="b">
        <f t="shared" si="72"/>
        <v>0</v>
      </c>
      <c r="K955" s="108" t="b">
        <f t="shared" si="73"/>
        <v>0</v>
      </c>
      <c r="M955" s="108" t="b">
        <f t="shared" si="74"/>
        <v>0</v>
      </c>
    </row>
    <row r="956" spans="1:13" x14ac:dyDescent="0.25">
      <c r="A956" t="s">
        <v>91</v>
      </c>
      <c r="B956" s="108">
        <v>0.77</v>
      </c>
      <c r="E956" s="108" t="b">
        <f t="shared" si="70"/>
        <v>0</v>
      </c>
      <c r="G956" s="108" t="b">
        <f t="shared" si="71"/>
        <v>0</v>
      </c>
      <c r="I956" s="108">
        <f t="shared" si="72"/>
        <v>0.77</v>
      </c>
      <c r="K956" s="108" t="b">
        <f t="shared" si="73"/>
        <v>0</v>
      </c>
      <c r="M956" s="108" t="b">
        <f t="shared" si="74"/>
        <v>0</v>
      </c>
    </row>
    <row r="957" spans="1:13" x14ac:dyDescent="0.25">
      <c r="A957" t="s">
        <v>91</v>
      </c>
      <c r="B957" s="108">
        <v>0.53</v>
      </c>
      <c r="E957" s="108" t="b">
        <f t="shared" si="70"/>
        <v>0</v>
      </c>
      <c r="G957" s="108" t="b">
        <f t="shared" si="71"/>
        <v>0</v>
      </c>
      <c r="I957" s="108">
        <f t="shared" si="72"/>
        <v>0.53</v>
      </c>
      <c r="K957" s="108" t="b">
        <f t="shared" si="73"/>
        <v>0</v>
      </c>
      <c r="M957" s="108" t="b">
        <f t="shared" si="74"/>
        <v>0</v>
      </c>
    </row>
    <row r="958" spans="1:13" x14ac:dyDescent="0.25">
      <c r="A958" t="s">
        <v>96</v>
      </c>
      <c r="B958" s="108">
        <v>1.56</v>
      </c>
      <c r="E958" s="108" t="b">
        <f t="shared" si="70"/>
        <v>0</v>
      </c>
      <c r="G958" s="108">
        <f t="shared" si="71"/>
        <v>1.56</v>
      </c>
      <c r="I958" s="108" t="b">
        <f t="shared" si="72"/>
        <v>0</v>
      </c>
      <c r="K958" s="108" t="b">
        <f t="shared" si="73"/>
        <v>0</v>
      </c>
      <c r="M958" s="108" t="b">
        <f t="shared" si="74"/>
        <v>0</v>
      </c>
    </row>
    <row r="959" spans="1:13" x14ac:dyDescent="0.25">
      <c r="A959" t="s">
        <v>91</v>
      </c>
      <c r="B959" s="108">
        <v>0.87</v>
      </c>
      <c r="E959" s="108" t="b">
        <f t="shared" si="70"/>
        <v>0</v>
      </c>
      <c r="G959" s="108" t="b">
        <f t="shared" si="71"/>
        <v>0</v>
      </c>
      <c r="I959" s="108">
        <f t="shared" si="72"/>
        <v>0.87</v>
      </c>
      <c r="K959" s="108" t="b">
        <f t="shared" si="73"/>
        <v>0</v>
      </c>
      <c r="M959" s="108" t="b">
        <f t="shared" si="74"/>
        <v>0</v>
      </c>
    </row>
    <row r="960" spans="1:13" x14ac:dyDescent="0.25">
      <c r="A960" t="s">
        <v>92</v>
      </c>
      <c r="B960" s="108">
        <v>0.7</v>
      </c>
      <c r="E960" s="108">
        <f t="shared" si="70"/>
        <v>0.7</v>
      </c>
      <c r="G960" s="108" t="b">
        <f t="shared" si="71"/>
        <v>0</v>
      </c>
      <c r="I960" s="108" t="b">
        <f t="shared" si="72"/>
        <v>0</v>
      </c>
      <c r="K960" s="108" t="b">
        <f t="shared" si="73"/>
        <v>0</v>
      </c>
      <c r="M960" s="108" t="b">
        <f t="shared" si="74"/>
        <v>0</v>
      </c>
    </row>
    <row r="961" spans="1:13" x14ac:dyDescent="0.25">
      <c r="A961" t="s">
        <v>95</v>
      </c>
      <c r="B961" s="108">
        <v>1.31</v>
      </c>
      <c r="E961" s="108" t="b">
        <f t="shared" si="70"/>
        <v>0</v>
      </c>
      <c r="G961" s="108" t="b">
        <f t="shared" si="71"/>
        <v>0</v>
      </c>
      <c r="I961" s="108" t="b">
        <f t="shared" si="72"/>
        <v>0</v>
      </c>
      <c r="K961" s="108" t="b">
        <f t="shared" si="73"/>
        <v>0</v>
      </c>
      <c r="M961" s="108">
        <f t="shared" si="74"/>
        <v>1.31</v>
      </c>
    </row>
    <row r="962" spans="1:13" x14ac:dyDescent="0.25">
      <c r="A962" t="s">
        <v>94</v>
      </c>
      <c r="B962" s="108">
        <v>0</v>
      </c>
      <c r="E962" s="108" t="b">
        <f t="shared" si="70"/>
        <v>0</v>
      </c>
      <c r="G962" s="108" t="b">
        <f t="shared" si="71"/>
        <v>0</v>
      </c>
      <c r="I962" s="108" t="b">
        <f t="shared" si="72"/>
        <v>0</v>
      </c>
      <c r="K962" s="108" t="b">
        <f t="shared" si="73"/>
        <v>0</v>
      </c>
      <c r="M962" s="108" t="b">
        <f t="shared" si="74"/>
        <v>0</v>
      </c>
    </row>
    <row r="963" spans="1:13" x14ac:dyDescent="0.25">
      <c r="A963" t="s">
        <v>93</v>
      </c>
      <c r="B963" s="108">
        <v>2.2599999999999998</v>
      </c>
      <c r="E963" s="108" t="b">
        <f t="shared" ref="E963:E1026" si="75">IF(A963="Coffee Only", B963)</f>
        <v>0</v>
      </c>
      <c r="G963" s="108" t="b">
        <f t="shared" ref="G963:G1026" si="76">IF(A963="Food Only", B963)</f>
        <v>0</v>
      </c>
      <c r="I963" s="108" t="b">
        <f t="shared" ref="I963:I1026" si="77">IF(A963="Specialty Drink Only", B963)</f>
        <v>0</v>
      </c>
      <c r="K963" s="108">
        <f t="shared" ref="K963:K1026" si="78">IF(A963="Food + Coffee", B963)</f>
        <v>2.2599999999999998</v>
      </c>
      <c r="M963" s="108" t="b">
        <f t="shared" ref="M963:M1026" si="79">IF(A963="Food + Specialty Drink", B963)</f>
        <v>0</v>
      </c>
    </row>
    <row r="964" spans="1:13" x14ac:dyDescent="0.25">
      <c r="A964" t="s">
        <v>95</v>
      </c>
      <c r="B964" s="108">
        <v>0.76</v>
      </c>
      <c r="E964" s="108" t="b">
        <f t="shared" si="75"/>
        <v>0</v>
      </c>
      <c r="G964" s="108" t="b">
        <f t="shared" si="76"/>
        <v>0</v>
      </c>
      <c r="I964" s="108" t="b">
        <f t="shared" si="77"/>
        <v>0</v>
      </c>
      <c r="K964" s="108" t="b">
        <f t="shared" si="78"/>
        <v>0</v>
      </c>
      <c r="M964" s="108">
        <f t="shared" si="79"/>
        <v>0.76</v>
      </c>
    </row>
    <row r="965" spans="1:13" x14ac:dyDescent="0.25">
      <c r="A965" t="s">
        <v>95</v>
      </c>
      <c r="B965" s="108">
        <v>1.73</v>
      </c>
      <c r="E965" s="108" t="b">
        <f t="shared" si="75"/>
        <v>0</v>
      </c>
      <c r="G965" s="108" t="b">
        <f t="shared" si="76"/>
        <v>0</v>
      </c>
      <c r="I965" s="108" t="b">
        <f t="shared" si="77"/>
        <v>0</v>
      </c>
      <c r="K965" s="108" t="b">
        <f t="shared" si="78"/>
        <v>0</v>
      </c>
      <c r="M965" s="108">
        <f t="shared" si="79"/>
        <v>1.73</v>
      </c>
    </row>
    <row r="966" spans="1:13" x14ac:dyDescent="0.25">
      <c r="A966" t="s">
        <v>95</v>
      </c>
      <c r="B966" s="108">
        <v>2.19</v>
      </c>
      <c r="E966" s="108" t="b">
        <f t="shared" si="75"/>
        <v>0</v>
      </c>
      <c r="G966" s="108" t="b">
        <f t="shared" si="76"/>
        <v>0</v>
      </c>
      <c r="I966" s="108" t="b">
        <f t="shared" si="77"/>
        <v>0</v>
      </c>
      <c r="K966" s="108" t="b">
        <f t="shared" si="78"/>
        <v>0</v>
      </c>
      <c r="M966" s="108">
        <f t="shared" si="79"/>
        <v>2.19</v>
      </c>
    </row>
    <row r="967" spans="1:13" x14ac:dyDescent="0.25">
      <c r="A967" t="s">
        <v>91</v>
      </c>
      <c r="B967" s="108">
        <v>0.53</v>
      </c>
      <c r="E967" s="108" t="b">
        <f t="shared" si="75"/>
        <v>0</v>
      </c>
      <c r="G967" s="108" t="b">
        <f t="shared" si="76"/>
        <v>0</v>
      </c>
      <c r="I967" s="108">
        <f t="shared" si="77"/>
        <v>0.53</v>
      </c>
      <c r="K967" s="108" t="b">
        <f t="shared" si="78"/>
        <v>0</v>
      </c>
      <c r="M967" s="108" t="b">
        <f t="shared" si="79"/>
        <v>0</v>
      </c>
    </row>
    <row r="968" spans="1:13" x14ac:dyDescent="0.25">
      <c r="A968" t="s">
        <v>94</v>
      </c>
      <c r="B968" s="108">
        <v>0</v>
      </c>
      <c r="E968" s="108" t="b">
        <f t="shared" si="75"/>
        <v>0</v>
      </c>
      <c r="G968" s="108" t="b">
        <f t="shared" si="76"/>
        <v>0</v>
      </c>
      <c r="I968" s="108" t="b">
        <f t="shared" si="77"/>
        <v>0</v>
      </c>
      <c r="K968" s="108" t="b">
        <f t="shared" si="78"/>
        <v>0</v>
      </c>
      <c r="M968" s="108" t="b">
        <f t="shared" si="79"/>
        <v>0</v>
      </c>
    </row>
    <row r="969" spans="1:13" x14ac:dyDescent="0.25">
      <c r="A969" t="s">
        <v>94</v>
      </c>
      <c r="B969" s="108">
        <v>0</v>
      </c>
      <c r="E969" s="108" t="b">
        <f t="shared" si="75"/>
        <v>0</v>
      </c>
      <c r="G969" s="108" t="b">
        <f t="shared" si="76"/>
        <v>0</v>
      </c>
      <c r="I969" s="108" t="b">
        <f t="shared" si="77"/>
        <v>0</v>
      </c>
      <c r="K969" s="108" t="b">
        <f t="shared" si="78"/>
        <v>0</v>
      </c>
      <c r="M969" s="108" t="b">
        <f t="shared" si="79"/>
        <v>0</v>
      </c>
    </row>
    <row r="970" spans="1:13" x14ac:dyDescent="0.25">
      <c r="A970" t="s">
        <v>94</v>
      </c>
      <c r="B970" s="108">
        <v>0</v>
      </c>
      <c r="E970" s="108" t="b">
        <f t="shared" si="75"/>
        <v>0</v>
      </c>
      <c r="G970" s="108" t="b">
        <f t="shared" si="76"/>
        <v>0</v>
      </c>
      <c r="I970" s="108" t="b">
        <f t="shared" si="77"/>
        <v>0</v>
      </c>
      <c r="K970" s="108" t="b">
        <f t="shared" si="78"/>
        <v>0</v>
      </c>
      <c r="M970" s="108" t="b">
        <f t="shared" si="79"/>
        <v>0</v>
      </c>
    </row>
    <row r="971" spans="1:13" x14ac:dyDescent="0.25">
      <c r="A971" t="s">
        <v>96</v>
      </c>
      <c r="B971" s="108">
        <v>1.21</v>
      </c>
      <c r="E971" s="108" t="b">
        <f t="shared" si="75"/>
        <v>0</v>
      </c>
      <c r="G971" s="108">
        <f t="shared" si="76"/>
        <v>1.21</v>
      </c>
      <c r="I971" s="108" t="b">
        <f t="shared" si="77"/>
        <v>0</v>
      </c>
      <c r="K971" s="108" t="b">
        <f t="shared" si="78"/>
        <v>0</v>
      </c>
      <c r="M971" s="108" t="b">
        <f t="shared" si="79"/>
        <v>0</v>
      </c>
    </row>
    <row r="972" spans="1:13" x14ac:dyDescent="0.25">
      <c r="A972" t="s">
        <v>91</v>
      </c>
      <c r="B972" s="108">
        <v>0.56000000000000005</v>
      </c>
      <c r="E972" s="108" t="b">
        <f t="shared" si="75"/>
        <v>0</v>
      </c>
      <c r="G972" s="108" t="b">
        <f t="shared" si="76"/>
        <v>0</v>
      </c>
      <c r="I972" s="108">
        <f t="shared" si="77"/>
        <v>0.56000000000000005</v>
      </c>
      <c r="K972" s="108" t="b">
        <f t="shared" si="78"/>
        <v>0</v>
      </c>
      <c r="M972" s="108" t="b">
        <f t="shared" si="79"/>
        <v>0</v>
      </c>
    </row>
    <row r="973" spans="1:13" x14ac:dyDescent="0.25">
      <c r="A973" t="s">
        <v>96</v>
      </c>
      <c r="B973" s="108">
        <v>2.29</v>
      </c>
      <c r="E973" s="108" t="b">
        <f t="shared" si="75"/>
        <v>0</v>
      </c>
      <c r="G973" s="108">
        <f t="shared" si="76"/>
        <v>2.29</v>
      </c>
      <c r="I973" s="108" t="b">
        <f t="shared" si="77"/>
        <v>0</v>
      </c>
      <c r="K973" s="108" t="b">
        <f t="shared" si="78"/>
        <v>0</v>
      </c>
      <c r="M973" s="108" t="b">
        <f t="shared" si="79"/>
        <v>0</v>
      </c>
    </row>
    <row r="974" spans="1:13" x14ac:dyDescent="0.25">
      <c r="A974" t="s">
        <v>93</v>
      </c>
      <c r="B974" s="108">
        <v>1.68</v>
      </c>
      <c r="E974" s="108" t="b">
        <f t="shared" si="75"/>
        <v>0</v>
      </c>
      <c r="G974" s="108" t="b">
        <f t="shared" si="76"/>
        <v>0</v>
      </c>
      <c r="I974" s="108" t="b">
        <f t="shared" si="77"/>
        <v>0</v>
      </c>
      <c r="K974" s="108">
        <f t="shared" si="78"/>
        <v>1.68</v>
      </c>
      <c r="M974" s="108" t="b">
        <f t="shared" si="79"/>
        <v>0</v>
      </c>
    </row>
    <row r="975" spans="1:13" x14ac:dyDescent="0.25">
      <c r="A975" t="s">
        <v>93</v>
      </c>
      <c r="B975" s="108">
        <v>2.0299999999999998</v>
      </c>
      <c r="E975" s="108" t="b">
        <f t="shared" si="75"/>
        <v>0</v>
      </c>
      <c r="G975" s="108" t="b">
        <f t="shared" si="76"/>
        <v>0</v>
      </c>
      <c r="I975" s="108" t="b">
        <f t="shared" si="77"/>
        <v>0</v>
      </c>
      <c r="K975" s="108">
        <f t="shared" si="78"/>
        <v>2.0299999999999998</v>
      </c>
      <c r="M975" s="108" t="b">
        <f t="shared" si="79"/>
        <v>0</v>
      </c>
    </row>
    <row r="976" spans="1:13" x14ac:dyDescent="0.25">
      <c r="A976" t="s">
        <v>92</v>
      </c>
      <c r="B976" s="108">
        <v>0.88</v>
      </c>
      <c r="E976" s="108">
        <f t="shared" si="75"/>
        <v>0.88</v>
      </c>
      <c r="G976" s="108" t="b">
        <f t="shared" si="76"/>
        <v>0</v>
      </c>
      <c r="I976" s="108" t="b">
        <f t="shared" si="77"/>
        <v>0</v>
      </c>
      <c r="K976" s="108" t="b">
        <f t="shared" si="78"/>
        <v>0</v>
      </c>
      <c r="M976" s="108" t="b">
        <f t="shared" si="79"/>
        <v>0</v>
      </c>
    </row>
    <row r="977" spans="1:13" x14ac:dyDescent="0.25">
      <c r="A977" t="s">
        <v>95</v>
      </c>
      <c r="B977" s="108">
        <v>0.75</v>
      </c>
      <c r="E977" s="108" t="b">
        <f t="shared" si="75"/>
        <v>0</v>
      </c>
      <c r="G977" s="108" t="b">
        <f t="shared" si="76"/>
        <v>0</v>
      </c>
      <c r="I977" s="108" t="b">
        <f t="shared" si="77"/>
        <v>0</v>
      </c>
      <c r="K977" s="108" t="b">
        <f t="shared" si="78"/>
        <v>0</v>
      </c>
      <c r="M977" s="108">
        <f t="shared" si="79"/>
        <v>0.75</v>
      </c>
    </row>
    <row r="978" spans="1:13" x14ac:dyDescent="0.25">
      <c r="A978" t="s">
        <v>96</v>
      </c>
      <c r="B978" s="108">
        <v>0.92</v>
      </c>
      <c r="E978" s="108" t="b">
        <f t="shared" si="75"/>
        <v>0</v>
      </c>
      <c r="G978" s="108">
        <f t="shared" si="76"/>
        <v>0.92</v>
      </c>
      <c r="I978" s="108" t="b">
        <f t="shared" si="77"/>
        <v>0</v>
      </c>
      <c r="K978" s="108" t="b">
        <f t="shared" si="78"/>
        <v>0</v>
      </c>
      <c r="M978" s="108" t="b">
        <f t="shared" si="79"/>
        <v>0</v>
      </c>
    </row>
    <row r="979" spans="1:13" x14ac:dyDescent="0.25">
      <c r="A979" t="s">
        <v>92</v>
      </c>
      <c r="B979" s="108">
        <v>0.93</v>
      </c>
      <c r="E979" s="108">
        <f t="shared" si="75"/>
        <v>0.93</v>
      </c>
      <c r="G979" s="108" t="b">
        <f t="shared" si="76"/>
        <v>0</v>
      </c>
      <c r="I979" s="108" t="b">
        <f t="shared" si="77"/>
        <v>0</v>
      </c>
      <c r="K979" s="108" t="b">
        <f t="shared" si="78"/>
        <v>0</v>
      </c>
      <c r="M979" s="108" t="b">
        <f t="shared" si="79"/>
        <v>0</v>
      </c>
    </row>
    <row r="980" spans="1:13" x14ac:dyDescent="0.25">
      <c r="A980" t="s">
        <v>95</v>
      </c>
      <c r="B980" s="108">
        <v>1.83</v>
      </c>
      <c r="E980" s="108" t="b">
        <f t="shared" si="75"/>
        <v>0</v>
      </c>
      <c r="G980" s="108" t="b">
        <f t="shared" si="76"/>
        <v>0</v>
      </c>
      <c r="I980" s="108" t="b">
        <f t="shared" si="77"/>
        <v>0</v>
      </c>
      <c r="K980" s="108" t="b">
        <f t="shared" si="78"/>
        <v>0</v>
      </c>
      <c r="M980" s="108">
        <f t="shared" si="79"/>
        <v>1.83</v>
      </c>
    </row>
    <row r="981" spans="1:13" x14ac:dyDescent="0.25">
      <c r="A981" t="s">
        <v>91</v>
      </c>
      <c r="B981" s="108">
        <v>0.74</v>
      </c>
      <c r="E981" s="108" t="b">
        <f t="shared" si="75"/>
        <v>0</v>
      </c>
      <c r="G981" s="108" t="b">
        <f t="shared" si="76"/>
        <v>0</v>
      </c>
      <c r="I981" s="108">
        <f t="shared" si="77"/>
        <v>0.74</v>
      </c>
      <c r="K981" s="108" t="b">
        <f t="shared" si="78"/>
        <v>0</v>
      </c>
      <c r="M981" s="108" t="b">
        <f t="shared" si="79"/>
        <v>0</v>
      </c>
    </row>
    <row r="982" spans="1:13" x14ac:dyDescent="0.25">
      <c r="A982" t="s">
        <v>91</v>
      </c>
      <c r="B982" s="108">
        <v>0.51</v>
      </c>
      <c r="E982" s="108" t="b">
        <f t="shared" si="75"/>
        <v>0</v>
      </c>
      <c r="G982" s="108" t="b">
        <f t="shared" si="76"/>
        <v>0</v>
      </c>
      <c r="I982" s="108">
        <f t="shared" si="77"/>
        <v>0.51</v>
      </c>
      <c r="K982" s="108" t="b">
        <f t="shared" si="78"/>
        <v>0</v>
      </c>
      <c r="M982" s="108" t="b">
        <f t="shared" si="79"/>
        <v>0</v>
      </c>
    </row>
    <row r="983" spans="1:13" x14ac:dyDescent="0.25">
      <c r="A983" t="s">
        <v>95</v>
      </c>
      <c r="B983" s="108">
        <v>0.8</v>
      </c>
      <c r="E983" s="108" t="b">
        <f t="shared" si="75"/>
        <v>0</v>
      </c>
      <c r="G983" s="108" t="b">
        <f t="shared" si="76"/>
        <v>0</v>
      </c>
      <c r="I983" s="108" t="b">
        <f t="shared" si="77"/>
        <v>0</v>
      </c>
      <c r="K983" s="108" t="b">
        <f t="shared" si="78"/>
        <v>0</v>
      </c>
      <c r="M983" s="108">
        <f t="shared" si="79"/>
        <v>0.8</v>
      </c>
    </row>
    <row r="984" spans="1:13" x14ac:dyDescent="0.25">
      <c r="A984" t="s">
        <v>95</v>
      </c>
      <c r="B984" s="108">
        <v>2.11</v>
      </c>
      <c r="E984" s="108" t="b">
        <f t="shared" si="75"/>
        <v>0</v>
      </c>
      <c r="G984" s="108" t="b">
        <f t="shared" si="76"/>
        <v>0</v>
      </c>
      <c r="I984" s="108" t="b">
        <f t="shared" si="77"/>
        <v>0</v>
      </c>
      <c r="K984" s="108" t="b">
        <f t="shared" si="78"/>
        <v>0</v>
      </c>
      <c r="M984" s="108">
        <f t="shared" si="79"/>
        <v>2.11</v>
      </c>
    </row>
    <row r="985" spans="1:13" x14ac:dyDescent="0.25">
      <c r="A985" t="s">
        <v>95</v>
      </c>
      <c r="B985" s="108">
        <v>1.82</v>
      </c>
      <c r="E985" s="108" t="b">
        <f t="shared" si="75"/>
        <v>0</v>
      </c>
      <c r="G985" s="108" t="b">
        <f t="shared" si="76"/>
        <v>0</v>
      </c>
      <c r="I985" s="108" t="b">
        <f t="shared" si="77"/>
        <v>0</v>
      </c>
      <c r="K985" s="108" t="b">
        <f t="shared" si="78"/>
        <v>0</v>
      </c>
      <c r="M985" s="108">
        <f t="shared" si="79"/>
        <v>1.82</v>
      </c>
    </row>
    <row r="986" spans="1:13" x14ac:dyDescent="0.25">
      <c r="A986" t="s">
        <v>92</v>
      </c>
      <c r="B986" s="108">
        <v>0.79</v>
      </c>
      <c r="E986" s="108">
        <f t="shared" si="75"/>
        <v>0.79</v>
      </c>
      <c r="G986" s="108" t="b">
        <f t="shared" si="76"/>
        <v>0</v>
      </c>
      <c r="I986" s="108" t="b">
        <f t="shared" si="77"/>
        <v>0</v>
      </c>
      <c r="K986" s="108" t="b">
        <f t="shared" si="78"/>
        <v>0</v>
      </c>
      <c r="M986" s="108" t="b">
        <f t="shared" si="79"/>
        <v>0</v>
      </c>
    </row>
    <row r="987" spans="1:13" x14ac:dyDescent="0.25">
      <c r="A987" t="s">
        <v>94</v>
      </c>
      <c r="B987" s="108">
        <v>0</v>
      </c>
      <c r="E987" s="108" t="b">
        <f t="shared" si="75"/>
        <v>0</v>
      </c>
      <c r="G987" s="108" t="b">
        <f t="shared" si="76"/>
        <v>0</v>
      </c>
      <c r="I987" s="108" t="b">
        <f t="shared" si="77"/>
        <v>0</v>
      </c>
      <c r="K987" s="108" t="b">
        <f t="shared" si="78"/>
        <v>0</v>
      </c>
      <c r="M987" s="108" t="b">
        <f t="shared" si="79"/>
        <v>0</v>
      </c>
    </row>
    <row r="988" spans="1:13" x14ac:dyDescent="0.25">
      <c r="A988" t="s">
        <v>94</v>
      </c>
      <c r="B988" s="108">
        <v>0</v>
      </c>
      <c r="E988" s="108" t="b">
        <f t="shared" si="75"/>
        <v>0</v>
      </c>
      <c r="G988" s="108" t="b">
        <f t="shared" si="76"/>
        <v>0</v>
      </c>
      <c r="I988" s="108" t="b">
        <f t="shared" si="77"/>
        <v>0</v>
      </c>
      <c r="K988" s="108" t="b">
        <f t="shared" si="78"/>
        <v>0</v>
      </c>
      <c r="M988" s="108" t="b">
        <f t="shared" si="79"/>
        <v>0</v>
      </c>
    </row>
    <row r="989" spans="1:13" x14ac:dyDescent="0.25">
      <c r="A989" t="s">
        <v>94</v>
      </c>
      <c r="B989" s="108">
        <v>0</v>
      </c>
      <c r="E989" s="108" t="b">
        <f t="shared" si="75"/>
        <v>0</v>
      </c>
      <c r="G989" s="108" t="b">
        <f t="shared" si="76"/>
        <v>0</v>
      </c>
      <c r="I989" s="108" t="b">
        <f t="shared" si="77"/>
        <v>0</v>
      </c>
      <c r="K989" s="108" t="b">
        <f t="shared" si="78"/>
        <v>0</v>
      </c>
      <c r="M989" s="108" t="b">
        <f t="shared" si="79"/>
        <v>0</v>
      </c>
    </row>
    <row r="990" spans="1:13" x14ac:dyDescent="0.25">
      <c r="A990" t="s">
        <v>95</v>
      </c>
      <c r="B990" s="108">
        <v>1.17</v>
      </c>
      <c r="E990" s="108" t="b">
        <f t="shared" si="75"/>
        <v>0</v>
      </c>
      <c r="G990" s="108" t="b">
        <f t="shared" si="76"/>
        <v>0</v>
      </c>
      <c r="I990" s="108" t="b">
        <f t="shared" si="77"/>
        <v>0</v>
      </c>
      <c r="K990" s="108" t="b">
        <f t="shared" si="78"/>
        <v>0</v>
      </c>
      <c r="M990" s="108">
        <f t="shared" si="79"/>
        <v>1.17</v>
      </c>
    </row>
    <row r="991" spans="1:13" x14ac:dyDescent="0.25">
      <c r="A991" t="s">
        <v>92</v>
      </c>
      <c r="B991" s="108">
        <v>0.66</v>
      </c>
      <c r="E991" s="108">
        <f t="shared" si="75"/>
        <v>0.66</v>
      </c>
      <c r="G991" s="108" t="b">
        <f t="shared" si="76"/>
        <v>0</v>
      </c>
      <c r="I991" s="108" t="b">
        <f t="shared" si="77"/>
        <v>0</v>
      </c>
      <c r="K991" s="108" t="b">
        <f t="shared" si="78"/>
        <v>0</v>
      </c>
      <c r="M991" s="108" t="b">
        <f t="shared" si="79"/>
        <v>0</v>
      </c>
    </row>
    <row r="992" spans="1:13" x14ac:dyDescent="0.25">
      <c r="A992" t="s">
        <v>94</v>
      </c>
      <c r="B992" s="108">
        <v>0</v>
      </c>
      <c r="E992" s="108" t="b">
        <f t="shared" si="75"/>
        <v>0</v>
      </c>
      <c r="G992" s="108" t="b">
        <f t="shared" si="76"/>
        <v>0</v>
      </c>
      <c r="I992" s="108" t="b">
        <f t="shared" si="77"/>
        <v>0</v>
      </c>
      <c r="K992" s="108" t="b">
        <f t="shared" si="78"/>
        <v>0</v>
      </c>
      <c r="M992" s="108" t="b">
        <f t="shared" si="79"/>
        <v>0</v>
      </c>
    </row>
    <row r="993" spans="1:13" x14ac:dyDescent="0.25">
      <c r="A993" t="s">
        <v>94</v>
      </c>
      <c r="B993" s="108">
        <v>0</v>
      </c>
      <c r="E993" s="108" t="b">
        <f t="shared" si="75"/>
        <v>0</v>
      </c>
      <c r="G993" s="108" t="b">
        <f t="shared" si="76"/>
        <v>0</v>
      </c>
      <c r="I993" s="108" t="b">
        <f t="shared" si="77"/>
        <v>0</v>
      </c>
      <c r="K993" s="108" t="b">
        <f t="shared" si="78"/>
        <v>0</v>
      </c>
      <c r="M993" s="108" t="b">
        <f t="shared" si="79"/>
        <v>0</v>
      </c>
    </row>
    <row r="994" spans="1:13" x14ac:dyDescent="0.25">
      <c r="A994" t="s">
        <v>93</v>
      </c>
      <c r="B994" s="108">
        <v>0.91</v>
      </c>
      <c r="E994" s="108" t="b">
        <f t="shared" si="75"/>
        <v>0</v>
      </c>
      <c r="G994" s="108" t="b">
        <f t="shared" si="76"/>
        <v>0</v>
      </c>
      <c r="I994" s="108" t="b">
        <f t="shared" si="77"/>
        <v>0</v>
      </c>
      <c r="K994" s="108">
        <f t="shared" si="78"/>
        <v>0.91</v>
      </c>
      <c r="M994" s="108" t="b">
        <f t="shared" si="79"/>
        <v>0</v>
      </c>
    </row>
    <row r="995" spans="1:13" x14ac:dyDescent="0.25">
      <c r="A995" t="s">
        <v>91</v>
      </c>
      <c r="B995" s="108">
        <v>0.73</v>
      </c>
      <c r="E995" s="108" t="b">
        <f t="shared" si="75"/>
        <v>0</v>
      </c>
      <c r="G995" s="108" t="b">
        <f t="shared" si="76"/>
        <v>0</v>
      </c>
      <c r="I995" s="108">
        <f t="shared" si="77"/>
        <v>0.73</v>
      </c>
      <c r="K995" s="108" t="b">
        <f t="shared" si="78"/>
        <v>0</v>
      </c>
      <c r="M995" s="108" t="b">
        <f t="shared" si="79"/>
        <v>0</v>
      </c>
    </row>
    <row r="996" spans="1:13" x14ac:dyDescent="0.25">
      <c r="A996" t="s">
        <v>93</v>
      </c>
      <c r="B996" s="108">
        <v>1.07</v>
      </c>
      <c r="E996" s="108" t="b">
        <f t="shared" si="75"/>
        <v>0</v>
      </c>
      <c r="G996" s="108" t="b">
        <f t="shared" si="76"/>
        <v>0</v>
      </c>
      <c r="I996" s="108" t="b">
        <f t="shared" si="77"/>
        <v>0</v>
      </c>
      <c r="K996" s="108">
        <f t="shared" si="78"/>
        <v>1.07</v>
      </c>
      <c r="M996" s="108" t="b">
        <f t="shared" si="79"/>
        <v>0</v>
      </c>
    </row>
    <row r="997" spans="1:13" x14ac:dyDescent="0.25">
      <c r="A997" t="s">
        <v>94</v>
      </c>
      <c r="B997" s="108">
        <v>0</v>
      </c>
      <c r="E997" s="108" t="b">
        <f t="shared" si="75"/>
        <v>0</v>
      </c>
      <c r="G997" s="108" t="b">
        <f t="shared" si="76"/>
        <v>0</v>
      </c>
      <c r="I997" s="108" t="b">
        <f t="shared" si="77"/>
        <v>0</v>
      </c>
      <c r="K997" s="108" t="b">
        <f t="shared" si="78"/>
        <v>0</v>
      </c>
      <c r="M997" s="108" t="b">
        <f t="shared" si="79"/>
        <v>0</v>
      </c>
    </row>
    <row r="998" spans="1:13" x14ac:dyDescent="0.25">
      <c r="A998" t="s">
        <v>94</v>
      </c>
      <c r="B998" s="108">
        <v>0</v>
      </c>
      <c r="E998" s="108" t="b">
        <f t="shared" si="75"/>
        <v>0</v>
      </c>
      <c r="G998" s="108" t="b">
        <f t="shared" si="76"/>
        <v>0</v>
      </c>
      <c r="I998" s="108" t="b">
        <f t="shared" si="77"/>
        <v>0</v>
      </c>
      <c r="K998" s="108" t="b">
        <f t="shared" si="78"/>
        <v>0</v>
      </c>
      <c r="M998" s="108" t="b">
        <f t="shared" si="79"/>
        <v>0</v>
      </c>
    </row>
    <row r="999" spans="1:13" x14ac:dyDescent="0.25">
      <c r="A999" t="s">
        <v>96</v>
      </c>
      <c r="B999" s="108">
        <v>1.78</v>
      </c>
      <c r="E999" s="108" t="b">
        <f t="shared" si="75"/>
        <v>0</v>
      </c>
      <c r="G999" s="108">
        <f t="shared" si="76"/>
        <v>1.78</v>
      </c>
      <c r="I999" s="108" t="b">
        <f t="shared" si="77"/>
        <v>0</v>
      </c>
      <c r="K999" s="108" t="b">
        <f t="shared" si="78"/>
        <v>0</v>
      </c>
      <c r="M999" s="108" t="b">
        <f t="shared" si="79"/>
        <v>0</v>
      </c>
    </row>
    <row r="1000" spans="1:13" x14ac:dyDescent="0.25">
      <c r="A1000" t="s">
        <v>94</v>
      </c>
      <c r="B1000" s="108">
        <v>0</v>
      </c>
      <c r="E1000" s="108" t="b">
        <f t="shared" si="75"/>
        <v>0</v>
      </c>
      <c r="G1000" s="108" t="b">
        <f t="shared" si="76"/>
        <v>0</v>
      </c>
      <c r="I1000" s="108" t="b">
        <f t="shared" si="77"/>
        <v>0</v>
      </c>
      <c r="K1000" s="108" t="b">
        <f t="shared" si="78"/>
        <v>0</v>
      </c>
      <c r="M1000" s="108" t="b">
        <f t="shared" si="79"/>
        <v>0</v>
      </c>
    </row>
    <row r="1001" spans="1:13" x14ac:dyDescent="0.25">
      <c r="A1001" t="s">
        <v>95</v>
      </c>
      <c r="B1001" s="108">
        <v>1.92</v>
      </c>
      <c r="E1001" s="108" t="b">
        <f t="shared" si="75"/>
        <v>0</v>
      </c>
      <c r="G1001" s="108" t="b">
        <f t="shared" si="76"/>
        <v>0</v>
      </c>
      <c r="I1001" s="108" t="b">
        <f t="shared" si="77"/>
        <v>0</v>
      </c>
      <c r="K1001" s="108" t="b">
        <f t="shared" si="78"/>
        <v>0</v>
      </c>
      <c r="M1001" s="108">
        <f t="shared" si="79"/>
        <v>1.92</v>
      </c>
    </row>
    <row r="1002" spans="1:13" x14ac:dyDescent="0.25">
      <c r="A1002" t="s">
        <v>93</v>
      </c>
      <c r="B1002" s="108">
        <v>2.2400000000000002</v>
      </c>
      <c r="E1002" s="108" t="b">
        <f t="shared" si="75"/>
        <v>0</v>
      </c>
      <c r="G1002" s="108" t="b">
        <f t="shared" si="76"/>
        <v>0</v>
      </c>
      <c r="I1002" s="108" t="b">
        <f t="shared" si="77"/>
        <v>0</v>
      </c>
      <c r="K1002" s="108">
        <f t="shared" si="78"/>
        <v>2.2400000000000002</v>
      </c>
      <c r="M1002" s="108" t="b">
        <f t="shared" si="79"/>
        <v>0</v>
      </c>
    </row>
    <row r="1003" spans="1:13" x14ac:dyDescent="0.25">
      <c r="A1003" t="s">
        <v>94</v>
      </c>
      <c r="B1003" s="108">
        <v>0</v>
      </c>
      <c r="E1003" s="108" t="b">
        <f t="shared" si="75"/>
        <v>0</v>
      </c>
      <c r="G1003" s="108" t="b">
        <f t="shared" si="76"/>
        <v>0</v>
      </c>
      <c r="I1003" s="108" t="b">
        <f t="shared" si="77"/>
        <v>0</v>
      </c>
      <c r="K1003" s="108" t="b">
        <f t="shared" si="78"/>
        <v>0</v>
      </c>
      <c r="M1003" s="108" t="b">
        <f t="shared" si="79"/>
        <v>0</v>
      </c>
    </row>
    <row r="1004" spans="1:13" x14ac:dyDescent="0.25">
      <c r="A1004" t="s">
        <v>95</v>
      </c>
      <c r="B1004" s="108">
        <v>2.15</v>
      </c>
      <c r="E1004" s="108" t="b">
        <f t="shared" si="75"/>
        <v>0</v>
      </c>
      <c r="G1004" s="108" t="b">
        <f t="shared" si="76"/>
        <v>0</v>
      </c>
      <c r="I1004" s="108" t="b">
        <f t="shared" si="77"/>
        <v>0</v>
      </c>
      <c r="K1004" s="108" t="b">
        <f t="shared" si="78"/>
        <v>0</v>
      </c>
      <c r="M1004" s="108">
        <f t="shared" si="79"/>
        <v>2.15</v>
      </c>
    </row>
    <row r="1005" spans="1:13" x14ac:dyDescent="0.25">
      <c r="A1005" t="s">
        <v>92</v>
      </c>
      <c r="B1005" s="108">
        <v>0.73</v>
      </c>
      <c r="E1005" s="108">
        <f t="shared" si="75"/>
        <v>0.73</v>
      </c>
      <c r="G1005" s="108" t="b">
        <f t="shared" si="76"/>
        <v>0</v>
      </c>
      <c r="I1005" s="108" t="b">
        <f t="shared" si="77"/>
        <v>0</v>
      </c>
      <c r="K1005" s="108" t="b">
        <f t="shared" si="78"/>
        <v>0</v>
      </c>
      <c r="M1005" s="108" t="b">
        <f t="shared" si="79"/>
        <v>0</v>
      </c>
    </row>
    <row r="1006" spans="1:13" x14ac:dyDescent="0.25">
      <c r="A1006" t="s">
        <v>93</v>
      </c>
      <c r="B1006" s="108">
        <v>1.55</v>
      </c>
      <c r="E1006" s="108" t="b">
        <f t="shared" si="75"/>
        <v>0</v>
      </c>
      <c r="G1006" s="108" t="b">
        <f t="shared" si="76"/>
        <v>0</v>
      </c>
      <c r="I1006" s="108" t="b">
        <f t="shared" si="77"/>
        <v>0</v>
      </c>
      <c r="K1006" s="108">
        <f t="shared" si="78"/>
        <v>1.55</v>
      </c>
      <c r="M1006" s="108" t="b">
        <f t="shared" si="79"/>
        <v>0</v>
      </c>
    </row>
    <row r="1007" spans="1:13" x14ac:dyDescent="0.25">
      <c r="A1007" t="s">
        <v>95</v>
      </c>
      <c r="B1007" s="108">
        <v>2.39</v>
      </c>
      <c r="E1007" s="108" t="b">
        <f t="shared" si="75"/>
        <v>0</v>
      </c>
      <c r="G1007" s="108" t="b">
        <f t="shared" si="76"/>
        <v>0</v>
      </c>
      <c r="I1007" s="108" t="b">
        <f t="shared" si="77"/>
        <v>0</v>
      </c>
      <c r="K1007" s="108" t="b">
        <f t="shared" si="78"/>
        <v>0</v>
      </c>
      <c r="M1007" s="108">
        <f t="shared" si="79"/>
        <v>2.39</v>
      </c>
    </row>
    <row r="1008" spans="1:13" x14ac:dyDescent="0.25">
      <c r="A1008" t="s">
        <v>91</v>
      </c>
      <c r="B1008" s="108">
        <v>0.51</v>
      </c>
      <c r="E1008" s="108" t="b">
        <f t="shared" si="75"/>
        <v>0</v>
      </c>
      <c r="G1008" s="108" t="b">
        <f t="shared" si="76"/>
        <v>0</v>
      </c>
      <c r="I1008" s="108">
        <f t="shared" si="77"/>
        <v>0.51</v>
      </c>
      <c r="K1008" s="108" t="b">
        <f t="shared" si="78"/>
        <v>0</v>
      </c>
      <c r="M1008" s="108" t="b">
        <f t="shared" si="79"/>
        <v>0</v>
      </c>
    </row>
    <row r="1009" spans="1:13" x14ac:dyDescent="0.25">
      <c r="A1009" t="s">
        <v>94</v>
      </c>
      <c r="B1009" s="108">
        <v>0</v>
      </c>
      <c r="E1009" s="108" t="b">
        <f t="shared" si="75"/>
        <v>0</v>
      </c>
      <c r="G1009" s="108" t="b">
        <f t="shared" si="76"/>
        <v>0</v>
      </c>
      <c r="I1009" s="108" t="b">
        <f t="shared" si="77"/>
        <v>0</v>
      </c>
      <c r="K1009" s="108" t="b">
        <f t="shared" si="78"/>
        <v>0</v>
      </c>
      <c r="M1009" s="108" t="b">
        <f t="shared" si="79"/>
        <v>0</v>
      </c>
    </row>
    <row r="1010" spans="1:13" x14ac:dyDescent="0.25">
      <c r="A1010" t="s">
        <v>94</v>
      </c>
      <c r="B1010" s="108">
        <v>0</v>
      </c>
      <c r="E1010" s="108" t="b">
        <f t="shared" si="75"/>
        <v>0</v>
      </c>
      <c r="G1010" s="108" t="b">
        <f t="shared" si="76"/>
        <v>0</v>
      </c>
      <c r="I1010" s="108" t="b">
        <f t="shared" si="77"/>
        <v>0</v>
      </c>
      <c r="K1010" s="108" t="b">
        <f t="shared" si="78"/>
        <v>0</v>
      </c>
      <c r="M1010" s="108" t="b">
        <f t="shared" si="79"/>
        <v>0</v>
      </c>
    </row>
    <row r="1011" spans="1:13" x14ac:dyDescent="0.25">
      <c r="A1011" t="s">
        <v>94</v>
      </c>
      <c r="B1011" s="108">
        <v>0</v>
      </c>
      <c r="E1011" s="108" t="b">
        <f t="shared" si="75"/>
        <v>0</v>
      </c>
      <c r="G1011" s="108" t="b">
        <f t="shared" si="76"/>
        <v>0</v>
      </c>
      <c r="I1011" s="108" t="b">
        <f t="shared" si="77"/>
        <v>0</v>
      </c>
      <c r="K1011" s="108" t="b">
        <f t="shared" si="78"/>
        <v>0</v>
      </c>
      <c r="M1011" s="108" t="b">
        <f t="shared" si="79"/>
        <v>0</v>
      </c>
    </row>
    <row r="1012" spans="1:13" x14ac:dyDescent="0.25">
      <c r="A1012" t="s">
        <v>91</v>
      </c>
      <c r="B1012" s="108">
        <v>0.53</v>
      </c>
      <c r="E1012" s="108" t="b">
        <f t="shared" si="75"/>
        <v>0</v>
      </c>
      <c r="G1012" s="108" t="b">
        <f t="shared" si="76"/>
        <v>0</v>
      </c>
      <c r="I1012" s="108">
        <f t="shared" si="77"/>
        <v>0.53</v>
      </c>
      <c r="K1012" s="108" t="b">
        <f t="shared" si="78"/>
        <v>0</v>
      </c>
      <c r="M1012" s="108" t="b">
        <f t="shared" si="79"/>
        <v>0</v>
      </c>
    </row>
    <row r="1013" spans="1:13" x14ac:dyDescent="0.25">
      <c r="A1013" t="s">
        <v>94</v>
      </c>
      <c r="B1013" s="108">
        <v>0</v>
      </c>
      <c r="E1013" s="108" t="b">
        <f t="shared" si="75"/>
        <v>0</v>
      </c>
      <c r="G1013" s="108" t="b">
        <f t="shared" si="76"/>
        <v>0</v>
      </c>
      <c r="I1013" s="108" t="b">
        <f t="shared" si="77"/>
        <v>0</v>
      </c>
      <c r="K1013" s="108" t="b">
        <f t="shared" si="78"/>
        <v>0</v>
      </c>
      <c r="M1013" s="108" t="b">
        <f t="shared" si="79"/>
        <v>0</v>
      </c>
    </row>
    <row r="1014" spans="1:13" x14ac:dyDescent="0.25">
      <c r="A1014" t="s">
        <v>92</v>
      </c>
      <c r="B1014" s="108">
        <v>0.82</v>
      </c>
      <c r="E1014" s="108">
        <f t="shared" si="75"/>
        <v>0.82</v>
      </c>
      <c r="G1014" s="108" t="b">
        <f t="shared" si="76"/>
        <v>0</v>
      </c>
      <c r="I1014" s="108" t="b">
        <f t="shared" si="77"/>
        <v>0</v>
      </c>
      <c r="K1014" s="108" t="b">
        <f t="shared" si="78"/>
        <v>0</v>
      </c>
      <c r="M1014" s="108" t="b">
        <f t="shared" si="79"/>
        <v>0</v>
      </c>
    </row>
    <row r="1015" spans="1:13" x14ac:dyDescent="0.25">
      <c r="A1015" t="s">
        <v>96</v>
      </c>
      <c r="B1015" s="108">
        <v>1.08</v>
      </c>
      <c r="E1015" s="108" t="b">
        <f t="shared" si="75"/>
        <v>0</v>
      </c>
      <c r="G1015" s="108">
        <f t="shared" si="76"/>
        <v>1.08</v>
      </c>
      <c r="I1015" s="108" t="b">
        <f t="shared" si="77"/>
        <v>0</v>
      </c>
      <c r="K1015" s="108" t="b">
        <f t="shared" si="78"/>
        <v>0</v>
      </c>
      <c r="M1015" s="108" t="b">
        <f t="shared" si="79"/>
        <v>0</v>
      </c>
    </row>
    <row r="1016" spans="1:13" x14ac:dyDescent="0.25">
      <c r="A1016" t="s">
        <v>96</v>
      </c>
      <c r="B1016" s="108">
        <v>2.27</v>
      </c>
      <c r="E1016" s="108" t="b">
        <f t="shared" si="75"/>
        <v>0</v>
      </c>
      <c r="G1016" s="108">
        <f t="shared" si="76"/>
        <v>2.27</v>
      </c>
      <c r="I1016" s="108" t="b">
        <f t="shared" si="77"/>
        <v>0</v>
      </c>
      <c r="K1016" s="108" t="b">
        <f t="shared" si="78"/>
        <v>0</v>
      </c>
      <c r="M1016" s="108" t="b">
        <f t="shared" si="79"/>
        <v>0</v>
      </c>
    </row>
    <row r="1017" spans="1:13" x14ac:dyDescent="0.25">
      <c r="A1017" t="s">
        <v>95</v>
      </c>
      <c r="B1017" s="108">
        <v>2.16</v>
      </c>
      <c r="E1017" s="108" t="b">
        <f t="shared" si="75"/>
        <v>0</v>
      </c>
      <c r="G1017" s="108" t="b">
        <f t="shared" si="76"/>
        <v>0</v>
      </c>
      <c r="I1017" s="108" t="b">
        <f t="shared" si="77"/>
        <v>0</v>
      </c>
      <c r="K1017" s="108" t="b">
        <f t="shared" si="78"/>
        <v>0</v>
      </c>
      <c r="M1017" s="108">
        <f t="shared" si="79"/>
        <v>2.16</v>
      </c>
    </row>
    <row r="1018" spans="1:13" x14ac:dyDescent="0.25">
      <c r="A1018" t="s">
        <v>95</v>
      </c>
      <c r="B1018" s="108">
        <v>1.76</v>
      </c>
      <c r="E1018" s="108" t="b">
        <f t="shared" si="75"/>
        <v>0</v>
      </c>
      <c r="G1018" s="108" t="b">
        <f t="shared" si="76"/>
        <v>0</v>
      </c>
      <c r="I1018" s="108" t="b">
        <f t="shared" si="77"/>
        <v>0</v>
      </c>
      <c r="K1018" s="108" t="b">
        <f t="shared" si="78"/>
        <v>0</v>
      </c>
      <c r="M1018" s="108">
        <f t="shared" si="79"/>
        <v>1.76</v>
      </c>
    </row>
    <row r="1019" spans="1:13" x14ac:dyDescent="0.25">
      <c r="A1019" t="s">
        <v>93</v>
      </c>
      <c r="B1019" s="108">
        <v>1.22</v>
      </c>
      <c r="E1019" s="108" t="b">
        <f t="shared" si="75"/>
        <v>0</v>
      </c>
      <c r="G1019" s="108" t="b">
        <f t="shared" si="76"/>
        <v>0</v>
      </c>
      <c r="I1019" s="108" t="b">
        <f t="shared" si="77"/>
        <v>0</v>
      </c>
      <c r="K1019" s="108">
        <f t="shared" si="78"/>
        <v>1.22</v>
      </c>
      <c r="M1019" s="108" t="b">
        <f t="shared" si="79"/>
        <v>0</v>
      </c>
    </row>
    <row r="1020" spans="1:13" x14ac:dyDescent="0.25">
      <c r="A1020" t="s">
        <v>95</v>
      </c>
      <c r="B1020" s="108">
        <v>1.95</v>
      </c>
      <c r="E1020" s="108" t="b">
        <f t="shared" si="75"/>
        <v>0</v>
      </c>
      <c r="G1020" s="108" t="b">
        <f t="shared" si="76"/>
        <v>0</v>
      </c>
      <c r="I1020" s="108" t="b">
        <f t="shared" si="77"/>
        <v>0</v>
      </c>
      <c r="K1020" s="108" t="b">
        <f t="shared" si="78"/>
        <v>0</v>
      </c>
      <c r="M1020" s="108">
        <f t="shared" si="79"/>
        <v>1.95</v>
      </c>
    </row>
    <row r="1021" spans="1:13" x14ac:dyDescent="0.25">
      <c r="A1021" t="s">
        <v>92</v>
      </c>
      <c r="B1021" s="108">
        <v>0.85</v>
      </c>
      <c r="E1021" s="108">
        <f t="shared" si="75"/>
        <v>0.85</v>
      </c>
      <c r="G1021" s="108" t="b">
        <f t="shared" si="76"/>
        <v>0</v>
      </c>
      <c r="I1021" s="108" t="b">
        <f t="shared" si="77"/>
        <v>0</v>
      </c>
      <c r="K1021" s="108" t="b">
        <f t="shared" si="78"/>
        <v>0</v>
      </c>
      <c r="M1021" s="108" t="b">
        <f t="shared" si="79"/>
        <v>0</v>
      </c>
    </row>
    <row r="1022" spans="1:13" x14ac:dyDescent="0.25">
      <c r="A1022" t="s">
        <v>92</v>
      </c>
      <c r="B1022" s="108">
        <v>0.67</v>
      </c>
      <c r="E1022" s="108">
        <f t="shared" si="75"/>
        <v>0.67</v>
      </c>
      <c r="G1022" s="108" t="b">
        <f t="shared" si="76"/>
        <v>0</v>
      </c>
      <c r="I1022" s="108" t="b">
        <f t="shared" si="77"/>
        <v>0</v>
      </c>
      <c r="K1022" s="108" t="b">
        <f t="shared" si="78"/>
        <v>0</v>
      </c>
      <c r="M1022" s="108" t="b">
        <f t="shared" si="79"/>
        <v>0</v>
      </c>
    </row>
    <row r="1023" spans="1:13" x14ac:dyDescent="0.25">
      <c r="A1023" t="s">
        <v>92</v>
      </c>
      <c r="B1023" s="108">
        <v>0.65</v>
      </c>
      <c r="E1023" s="108">
        <f t="shared" si="75"/>
        <v>0.65</v>
      </c>
      <c r="G1023" s="108" t="b">
        <f t="shared" si="76"/>
        <v>0</v>
      </c>
      <c r="I1023" s="108" t="b">
        <f t="shared" si="77"/>
        <v>0</v>
      </c>
      <c r="K1023" s="108" t="b">
        <f t="shared" si="78"/>
        <v>0</v>
      </c>
      <c r="M1023" s="108" t="b">
        <f t="shared" si="79"/>
        <v>0</v>
      </c>
    </row>
    <row r="1024" spans="1:13" x14ac:dyDescent="0.25">
      <c r="A1024" t="s">
        <v>94</v>
      </c>
      <c r="B1024" s="108">
        <v>0</v>
      </c>
      <c r="E1024" s="108" t="b">
        <f t="shared" si="75"/>
        <v>0</v>
      </c>
      <c r="G1024" s="108" t="b">
        <f t="shared" si="76"/>
        <v>0</v>
      </c>
      <c r="I1024" s="108" t="b">
        <f t="shared" si="77"/>
        <v>0</v>
      </c>
      <c r="K1024" s="108" t="b">
        <f t="shared" si="78"/>
        <v>0</v>
      </c>
      <c r="M1024" s="108" t="b">
        <f t="shared" si="79"/>
        <v>0</v>
      </c>
    </row>
    <row r="1025" spans="1:13" x14ac:dyDescent="0.25">
      <c r="A1025" t="s">
        <v>96</v>
      </c>
      <c r="B1025" s="108">
        <v>1.99</v>
      </c>
      <c r="E1025" s="108" t="b">
        <f t="shared" si="75"/>
        <v>0</v>
      </c>
      <c r="G1025" s="108">
        <f t="shared" si="76"/>
        <v>1.99</v>
      </c>
      <c r="I1025" s="108" t="b">
        <f t="shared" si="77"/>
        <v>0</v>
      </c>
      <c r="K1025" s="108" t="b">
        <f t="shared" si="78"/>
        <v>0</v>
      </c>
      <c r="M1025" s="108" t="b">
        <f t="shared" si="79"/>
        <v>0</v>
      </c>
    </row>
    <row r="1026" spans="1:13" x14ac:dyDescent="0.25">
      <c r="A1026" t="s">
        <v>94</v>
      </c>
      <c r="B1026" s="108">
        <v>0</v>
      </c>
      <c r="E1026" s="108" t="b">
        <f t="shared" si="75"/>
        <v>0</v>
      </c>
      <c r="G1026" s="108" t="b">
        <f t="shared" si="76"/>
        <v>0</v>
      </c>
      <c r="I1026" s="108" t="b">
        <f t="shared" si="77"/>
        <v>0</v>
      </c>
      <c r="K1026" s="108" t="b">
        <f t="shared" si="78"/>
        <v>0</v>
      </c>
      <c r="M1026" s="108" t="b">
        <f t="shared" si="79"/>
        <v>0</v>
      </c>
    </row>
    <row r="1027" spans="1:13" x14ac:dyDescent="0.25">
      <c r="A1027" t="s">
        <v>94</v>
      </c>
      <c r="B1027" s="108">
        <v>0</v>
      </c>
      <c r="E1027" s="108" t="b">
        <f t="shared" ref="E1027:E1090" si="80">IF(A1027="Coffee Only", B1027)</f>
        <v>0</v>
      </c>
      <c r="G1027" s="108" t="b">
        <f t="shared" ref="G1027:G1090" si="81">IF(A1027="Food Only", B1027)</f>
        <v>0</v>
      </c>
      <c r="I1027" s="108" t="b">
        <f t="shared" ref="I1027:I1090" si="82">IF(A1027="Specialty Drink Only", B1027)</f>
        <v>0</v>
      </c>
      <c r="K1027" s="108" t="b">
        <f t="shared" ref="K1027:K1090" si="83">IF(A1027="Food + Coffee", B1027)</f>
        <v>0</v>
      </c>
      <c r="M1027" s="108" t="b">
        <f t="shared" ref="M1027:M1090" si="84">IF(A1027="Food + Specialty Drink", B1027)</f>
        <v>0</v>
      </c>
    </row>
    <row r="1028" spans="1:13" x14ac:dyDescent="0.25">
      <c r="A1028" t="s">
        <v>94</v>
      </c>
      <c r="B1028" s="108">
        <v>0</v>
      </c>
      <c r="E1028" s="108" t="b">
        <f t="shared" si="80"/>
        <v>0</v>
      </c>
      <c r="G1028" s="108" t="b">
        <f t="shared" si="81"/>
        <v>0</v>
      </c>
      <c r="I1028" s="108" t="b">
        <f t="shared" si="82"/>
        <v>0</v>
      </c>
      <c r="K1028" s="108" t="b">
        <f t="shared" si="83"/>
        <v>0</v>
      </c>
      <c r="M1028" s="108" t="b">
        <f t="shared" si="84"/>
        <v>0</v>
      </c>
    </row>
    <row r="1029" spans="1:13" x14ac:dyDescent="0.25">
      <c r="A1029" t="s">
        <v>94</v>
      </c>
      <c r="B1029" s="108">
        <v>0</v>
      </c>
      <c r="E1029" s="108" t="b">
        <f t="shared" si="80"/>
        <v>0</v>
      </c>
      <c r="G1029" s="108" t="b">
        <f t="shared" si="81"/>
        <v>0</v>
      </c>
      <c r="I1029" s="108" t="b">
        <f t="shared" si="82"/>
        <v>0</v>
      </c>
      <c r="K1029" s="108" t="b">
        <f t="shared" si="83"/>
        <v>0</v>
      </c>
      <c r="M1029" s="108" t="b">
        <f t="shared" si="84"/>
        <v>0</v>
      </c>
    </row>
    <row r="1030" spans="1:13" x14ac:dyDescent="0.25">
      <c r="A1030" t="s">
        <v>94</v>
      </c>
      <c r="B1030" s="108">
        <v>0</v>
      </c>
      <c r="E1030" s="108" t="b">
        <f t="shared" si="80"/>
        <v>0</v>
      </c>
      <c r="G1030" s="108" t="b">
        <f t="shared" si="81"/>
        <v>0</v>
      </c>
      <c r="I1030" s="108" t="b">
        <f t="shared" si="82"/>
        <v>0</v>
      </c>
      <c r="K1030" s="108" t="b">
        <f t="shared" si="83"/>
        <v>0</v>
      </c>
      <c r="M1030" s="108" t="b">
        <f t="shared" si="84"/>
        <v>0</v>
      </c>
    </row>
    <row r="1031" spans="1:13" x14ac:dyDescent="0.25">
      <c r="A1031" t="s">
        <v>94</v>
      </c>
      <c r="B1031" s="108">
        <v>0</v>
      </c>
      <c r="E1031" s="108" t="b">
        <f t="shared" si="80"/>
        <v>0</v>
      </c>
      <c r="G1031" s="108" t="b">
        <f t="shared" si="81"/>
        <v>0</v>
      </c>
      <c r="I1031" s="108" t="b">
        <f t="shared" si="82"/>
        <v>0</v>
      </c>
      <c r="K1031" s="108" t="b">
        <f t="shared" si="83"/>
        <v>0</v>
      </c>
      <c r="M1031" s="108" t="b">
        <f t="shared" si="84"/>
        <v>0</v>
      </c>
    </row>
    <row r="1032" spans="1:13" x14ac:dyDescent="0.25">
      <c r="A1032" t="s">
        <v>96</v>
      </c>
      <c r="B1032" s="108">
        <v>2.29</v>
      </c>
      <c r="E1032" s="108" t="b">
        <f t="shared" si="80"/>
        <v>0</v>
      </c>
      <c r="G1032" s="108">
        <f t="shared" si="81"/>
        <v>2.29</v>
      </c>
      <c r="I1032" s="108" t="b">
        <f t="shared" si="82"/>
        <v>0</v>
      </c>
      <c r="K1032" s="108" t="b">
        <f t="shared" si="83"/>
        <v>0</v>
      </c>
      <c r="M1032" s="108" t="b">
        <f t="shared" si="84"/>
        <v>0</v>
      </c>
    </row>
    <row r="1033" spans="1:13" x14ac:dyDescent="0.25">
      <c r="A1033" t="s">
        <v>94</v>
      </c>
      <c r="B1033" s="108">
        <v>0</v>
      </c>
      <c r="E1033" s="108" t="b">
        <f t="shared" si="80"/>
        <v>0</v>
      </c>
      <c r="G1033" s="108" t="b">
        <f t="shared" si="81"/>
        <v>0</v>
      </c>
      <c r="I1033" s="108" t="b">
        <f t="shared" si="82"/>
        <v>0</v>
      </c>
      <c r="K1033" s="108" t="b">
        <f t="shared" si="83"/>
        <v>0</v>
      </c>
      <c r="M1033" s="108" t="b">
        <f t="shared" si="84"/>
        <v>0</v>
      </c>
    </row>
    <row r="1034" spans="1:13" x14ac:dyDescent="0.25">
      <c r="A1034" t="s">
        <v>94</v>
      </c>
      <c r="B1034" s="108">
        <v>0</v>
      </c>
      <c r="E1034" s="108" t="b">
        <f t="shared" si="80"/>
        <v>0</v>
      </c>
      <c r="G1034" s="108" t="b">
        <f t="shared" si="81"/>
        <v>0</v>
      </c>
      <c r="I1034" s="108" t="b">
        <f t="shared" si="82"/>
        <v>0</v>
      </c>
      <c r="K1034" s="108" t="b">
        <f t="shared" si="83"/>
        <v>0</v>
      </c>
      <c r="M1034" s="108" t="b">
        <f t="shared" si="84"/>
        <v>0</v>
      </c>
    </row>
    <row r="1035" spans="1:13" x14ac:dyDescent="0.25">
      <c r="A1035" t="s">
        <v>94</v>
      </c>
      <c r="B1035" s="108">
        <v>0</v>
      </c>
      <c r="E1035" s="108" t="b">
        <f t="shared" si="80"/>
        <v>0</v>
      </c>
      <c r="G1035" s="108" t="b">
        <f t="shared" si="81"/>
        <v>0</v>
      </c>
      <c r="I1035" s="108" t="b">
        <f t="shared" si="82"/>
        <v>0</v>
      </c>
      <c r="K1035" s="108" t="b">
        <f t="shared" si="83"/>
        <v>0</v>
      </c>
      <c r="M1035" s="108" t="b">
        <f t="shared" si="84"/>
        <v>0</v>
      </c>
    </row>
    <row r="1036" spans="1:13" x14ac:dyDescent="0.25">
      <c r="A1036" t="s">
        <v>94</v>
      </c>
      <c r="B1036" s="108">
        <v>0</v>
      </c>
      <c r="E1036" s="108" t="b">
        <f t="shared" si="80"/>
        <v>0</v>
      </c>
      <c r="G1036" s="108" t="b">
        <f t="shared" si="81"/>
        <v>0</v>
      </c>
      <c r="I1036" s="108" t="b">
        <f t="shared" si="82"/>
        <v>0</v>
      </c>
      <c r="K1036" s="108" t="b">
        <f t="shared" si="83"/>
        <v>0</v>
      </c>
      <c r="M1036" s="108" t="b">
        <f t="shared" si="84"/>
        <v>0</v>
      </c>
    </row>
    <row r="1037" spans="1:13" x14ac:dyDescent="0.25">
      <c r="A1037" t="s">
        <v>94</v>
      </c>
      <c r="B1037" s="108">
        <v>0</v>
      </c>
      <c r="E1037" s="108" t="b">
        <f t="shared" si="80"/>
        <v>0</v>
      </c>
      <c r="G1037" s="108" t="b">
        <f t="shared" si="81"/>
        <v>0</v>
      </c>
      <c r="I1037" s="108" t="b">
        <f t="shared" si="82"/>
        <v>0</v>
      </c>
      <c r="K1037" s="108" t="b">
        <f t="shared" si="83"/>
        <v>0</v>
      </c>
      <c r="M1037" s="108" t="b">
        <f t="shared" si="84"/>
        <v>0</v>
      </c>
    </row>
    <row r="1038" spans="1:13" x14ac:dyDescent="0.25">
      <c r="A1038" t="s">
        <v>94</v>
      </c>
      <c r="B1038" s="108">
        <v>0</v>
      </c>
      <c r="E1038" s="108" t="b">
        <f t="shared" si="80"/>
        <v>0</v>
      </c>
      <c r="G1038" s="108" t="b">
        <f t="shared" si="81"/>
        <v>0</v>
      </c>
      <c r="I1038" s="108" t="b">
        <f t="shared" si="82"/>
        <v>0</v>
      </c>
      <c r="K1038" s="108" t="b">
        <f t="shared" si="83"/>
        <v>0</v>
      </c>
      <c r="M1038" s="108" t="b">
        <f t="shared" si="84"/>
        <v>0</v>
      </c>
    </row>
    <row r="1039" spans="1:13" x14ac:dyDescent="0.25">
      <c r="A1039" t="s">
        <v>94</v>
      </c>
      <c r="B1039" s="108">
        <v>0</v>
      </c>
      <c r="E1039" s="108" t="b">
        <f t="shared" si="80"/>
        <v>0</v>
      </c>
      <c r="G1039" s="108" t="b">
        <f t="shared" si="81"/>
        <v>0</v>
      </c>
      <c r="I1039" s="108" t="b">
        <f t="shared" si="82"/>
        <v>0</v>
      </c>
      <c r="K1039" s="108" t="b">
        <f t="shared" si="83"/>
        <v>0</v>
      </c>
      <c r="M1039" s="108" t="b">
        <f t="shared" si="84"/>
        <v>0</v>
      </c>
    </row>
    <row r="1040" spans="1:13" x14ac:dyDescent="0.25">
      <c r="A1040" t="s">
        <v>94</v>
      </c>
      <c r="B1040" s="108">
        <v>0</v>
      </c>
      <c r="E1040" s="108" t="b">
        <f t="shared" si="80"/>
        <v>0</v>
      </c>
      <c r="G1040" s="108" t="b">
        <f t="shared" si="81"/>
        <v>0</v>
      </c>
      <c r="I1040" s="108" t="b">
        <f t="shared" si="82"/>
        <v>0</v>
      </c>
      <c r="K1040" s="108" t="b">
        <f t="shared" si="83"/>
        <v>0</v>
      </c>
      <c r="M1040" s="108" t="b">
        <f t="shared" si="84"/>
        <v>0</v>
      </c>
    </row>
    <row r="1041" spans="1:13" x14ac:dyDescent="0.25">
      <c r="A1041" t="s">
        <v>94</v>
      </c>
      <c r="B1041" s="108">
        <v>0</v>
      </c>
      <c r="E1041" s="108" t="b">
        <f t="shared" si="80"/>
        <v>0</v>
      </c>
      <c r="G1041" s="108" t="b">
        <f t="shared" si="81"/>
        <v>0</v>
      </c>
      <c r="I1041" s="108" t="b">
        <f t="shared" si="82"/>
        <v>0</v>
      </c>
      <c r="K1041" s="108" t="b">
        <f t="shared" si="83"/>
        <v>0</v>
      </c>
      <c r="M1041" s="108" t="b">
        <f t="shared" si="84"/>
        <v>0</v>
      </c>
    </row>
    <row r="1042" spans="1:13" x14ac:dyDescent="0.25">
      <c r="A1042" t="s">
        <v>91</v>
      </c>
      <c r="B1042" s="108">
        <v>0.54</v>
      </c>
      <c r="E1042" s="108" t="b">
        <f t="shared" si="80"/>
        <v>0</v>
      </c>
      <c r="G1042" s="108" t="b">
        <f t="shared" si="81"/>
        <v>0</v>
      </c>
      <c r="I1042" s="108">
        <f t="shared" si="82"/>
        <v>0.54</v>
      </c>
      <c r="K1042" s="108" t="b">
        <f t="shared" si="83"/>
        <v>0</v>
      </c>
      <c r="M1042" s="108" t="b">
        <f t="shared" si="84"/>
        <v>0</v>
      </c>
    </row>
    <row r="1043" spans="1:13" x14ac:dyDescent="0.25">
      <c r="A1043" t="s">
        <v>95</v>
      </c>
      <c r="B1043" s="108">
        <v>0.93</v>
      </c>
      <c r="E1043" s="108" t="b">
        <f t="shared" si="80"/>
        <v>0</v>
      </c>
      <c r="G1043" s="108" t="b">
        <f t="shared" si="81"/>
        <v>0</v>
      </c>
      <c r="I1043" s="108" t="b">
        <f t="shared" si="82"/>
        <v>0</v>
      </c>
      <c r="K1043" s="108" t="b">
        <f t="shared" si="83"/>
        <v>0</v>
      </c>
      <c r="M1043" s="108">
        <f t="shared" si="84"/>
        <v>0.93</v>
      </c>
    </row>
    <row r="1044" spans="1:13" x14ac:dyDescent="0.25">
      <c r="A1044" t="s">
        <v>94</v>
      </c>
      <c r="B1044" s="108">
        <v>0</v>
      </c>
      <c r="E1044" s="108" t="b">
        <f t="shared" si="80"/>
        <v>0</v>
      </c>
      <c r="G1044" s="108" t="b">
        <f t="shared" si="81"/>
        <v>0</v>
      </c>
      <c r="I1044" s="108" t="b">
        <f t="shared" si="82"/>
        <v>0</v>
      </c>
      <c r="K1044" s="108" t="b">
        <f t="shared" si="83"/>
        <v>0</v>
      </c>
      <c r="M1044" s="108" t="b">
        <f t="shared" si="84"/>
        <v>0</v>
      </c>
    </row>
    <row r="1045" spans="1:13" x14ac:dyDescent="0.25">
      <c r="A1045" t="s">
        <v>91</v>
      </c>
      <c r="B1045" s="108">
        <v>0.64</v>
      </c>
      <c r="E1045" s="108" t="b">
        <f t="shared" si="80"/>
        <v>0</v>
      </c>
      <c r="G1045" s="108" t="b">
        <f t="shared" si="81"/>
        <v>0</v>
      </c>
      <c r="I1045" s="108">
        <f t="shared" si="82"/>
        <v>0.64</v>
      </c>
      <c r="K1045" s="108" t="b">
        <f t="shared" si="83"/>
        <v>0</v>
      </c>
      <c r="M1045" s="108" t="b">
        <f t="shared" si="84"/>
        <v>0</v>
      </c>
    </row>
    <row r="1046" spans="1:13" x14ac:dyDescent="0.25">
      <c r="A1046" t="s">
        <v>91</v>
      </c>
      <c r="B1046" s="108">
        <v>0.97</v>
      </c>
      <c r="E1046" s="108" t="b">
        <f t="shared" si="80"/>
        <v>0</v>
      </c>
      <c r="G1046" s="108" t="b">
        <f t="shared" si="81"/>
        <v>0</v>
      </c>
      <c r="I1046" s="108">
        <f t="shared" si="82"/>
        <v>0.97</v>
      </c>
      <c r="K1046" s="108" t="b">
        <f t="shared" si="83"/>
        <v>0</v>
      </c>
      <c r="M1046" s="108" t="b">
        <f t="shared" si="84"/>
        <v>0</v>
      </c>
    </row>
    <row r="1047" spans="1:13" x14ac:dyDescent="0.25">
      <c r="A1047" t="s">
        <v>94</v>
      </c>
      <c r="B1047" s="108">
        <v>0</v>
      </c>
      <c r="E1047" s="108" t="b">
        <f t="shared" si="80"/>
        <v>0</v>
      </c>
      <c r="G1047" s="108" t="b">
        <f t="shared" si="81"/>
        <v>0</v>
      </c>
      <c r="I1047" s="108" t="b">
        <f t="shared" si="82"/>
        <v>0</v>
      </c>
      <c r="K1047" s="108" t="b">
        <f t="shared" si="83"/>
        <v>0</v>
      </c>
      <c r="M1047" s="108" t="b">
        <f t="shared" si="84"/>
        <v>0</v>
      </c>
    </row>
    <row r="1048" spans="1:13" x14ac:dyDescent="0.25">
      <c r="A1048" t="s">
        <v>95</v>
      </c>
      <c r="B1048" s="108">
        <v>1.66</v>
      </c>
      <c r="E1048" s="108" t="b">
        <f t="shared" si="80"/>
        <v>0</v>
      </c>
      <c r="G1048" s="108" t="b">
        <f t="shared" si="81"/>
        <v>0</v>
      </c>
      <c r="I1048" s="108" t="b">
        <f t="shared" si="82"/>
        <v>0</v>
      </c>
      <c r="K1048" s="108" t="b">
        <f t="shared" si="83"/>
        <v>0</v>
      </c>
      <c r="M1048" s="108">
        <f t="shared" si="84"/>
        <v>1.66</v>
      </c>
    </row>
    <row r="1049" spans="1:13" x14ac:dyDescent="0.25">
      <c r="A1049" t="s">
        <v>96</v>
      </c>
      <c r="B1049" s="108">
        <v>2.35</v>
      </c>
      <c r="E1049" s="108" t="b">
        <f t="shared" si="80"/>
        <v>0</v>
      </c>
      <c r="G1049" s="108">
        <f t="shared" si="81"/>
        <v>2.35</v>
      </c>
      <c r="I1049" s="108" t="b">
        <f t="shared" si="82"/>
        <v>0</v>
      </c>
      <c r="K1049" s="108" t="b">
        <f t="shared" si="83"/>
        <v>0</v>
      </c>
      <c r="M1049" s="108" t="b">
        <f t="shared" si="84"/>
        <v>0</v>
      </c>
    </row>
    <row r="1050" spans="1:13" x14ac:dyDescent="0.25">
      <c r="A1050" t="s">
        <v>94</v>
      </c>
      <c r="B1050" s="108">
        <v>0</v>
      </c>
      <c r="E1050" s="108" t="b">
        <f t="shared" si="80"/>
        <v>0</v>
      </c>
      <c r="G1050" s="108" t="b">
        <f t="shared" si="81"/>
        <v>0</v>
      </c>
      <c r="I1050" s="108" t="b">
        <f t="shared" si="82"/>
        <v>0</v>
      </c>
      <c r="K1050" s="108" t="b">
        <f t="shared" si="83"/>
        <v>0</v>
      </c>
      <c r="M1050" s="108" t="b">
        <f t="shared" si="84"/>
        <v>0</v>
      </c>
    </row>
    <row r="1051" spans="1:13" x14ac:dyDescent="0.25">
      <c r="A1051" t="s">
        <v>94</v>
      </c>
      <c r="B1051" s="108">
        <v>0</v>
      </c>
      <c r="E1051" s="108" t="b">
        <f t="shared" si="80"/>
        <v>0</v>
      </c>
      <c r="G1051" s="108" t="b">
        <f t="shared" si="81"/>
        <v>0</v>
      </c>
      <c r="I1051" s="108" t="b">
        <f t="shared" si="82"/>
        <v>0</v>
      </c>
      <c r="K1051" s="108" t="b">
        <f t="shared" si="83"/>
        <v>0</v>
      </c>
      <c r="M1051" s="108" t="b">
        <f t="shared" si="84"/>
        <v>0</v>
      </c>
    </row>
    <row r="1052" spans="1:13" x14ac:dyDescent="0.25">
      <c r="A1052" t="s">
        <v>94</v>
      </c>
      <c r="B1052" s="108">
        <v>0</v>
      </c>
      <c r="E1052" s="108" t="b">
        <f t="shared" si="80"/>
        <v>0</v>
      </c>
      <c r="G1052" s="108" t="b">
        <f t="shared" si="81"/>
        <v>0</v>
      </c>
      <c r="I1052" s="108" t="b">
        <f t="shared" si="82"/>
        <v>0</v>
      </c>
      <c r="K1052" s="108" t="b">
        <f t="shared" si="83"/>
        <v>0</v>
      </c>
      <c r="M1052" s="108" t="b">
        <f t="shared" si="84"/>
        <v>0</v>
      </c>
    </row>
    <row r="1053" spans="1:13" x14ac:dyDescent="0.25">
      <c r="A1053" t="s">
        <v>94</v>
      </c>
      <c r="B1053" s="108">
        <v>0</v>
      </c>
      <c r="E1053" s="108" t="b">
        <f t="shared" si="80"/>
        <v>0</v>
      </c>
      <c r="G1053" s="108" t="b">
        <f t="shared" si="81"/>
        <v>0</v>
      </c>
      <c r="I1053" s="108" t="b">
        <f t="shared" si="82"/>
        <v>0</v>
      </c>
      <c r="K1053" s="108" t="b">
        <f t="shared" si="83"/>
        <v>0</v>
      </c>
      <c r="M1053" s="108" t="b">
        <f t="shared" si="84"/>
        <v>0</v>
      </c>
    </row>
    <row r="1054" spans="1:13" x14ac:dyDescent="0.25">
      <c r="A1054" t="s">
        <v>94</v>
      </c>
      <c r="B1054" s="108">
        <v>0</v>
      </c>
      <c r="E1054" s="108" t="b">
        <f t="shared" si="80"/>
        <v>0</v>
      </c>
      <c r="G1054" s="108" t="b">
        <f t="shared" si="81"/>
        <v>0</v>
      </c>
      <c r="I1054" s="108" t="b">
        <f t="shared" si="82"/>
        <v>0</v>
      </c>
      <c r="K1054" s="108" t="b">
        <f t="shared" si="83"/>
        <v>0</v>
      </c>
      <c r="M1054" s="108" t="b">
        <f t="shared" si="84"/>
        <v>0</v>
      </c>
    </row>
    <row r="1055" spans="1:13" x14ac:dyDescent="0.25">
      <c r="A1055" t="s">
        <v>94</v>
      </c>
      <c r="B1055" s="108">
        <v>0</v>
      </c>
      <c r="E1055" s="108" t="b">
        <f t="shared" si="80"/>
        <v>0</v>
      </c>
      <c r="G1055" s="108" t="b">
        <f t="shared" si="81"/>
        <v>0</v>
      </c>
      <c r="I1055" s="108" t="b">
        <f t="shared" si="82"/>
        <v>0</v>
      </c>
      <c r="K1055" s="108" t="b">
        <f t="shared" si="83"/>
        <v>0</v>
      </c>
      <c r="M1055" s="108" t="b">
        <f t="shared" si="84"/>
        <v>0</v>
      </c>
    </row>
    <row r="1056" spans="1:13" x14ac:dyDescent="0.25">
      <c r="A1056" t="s">
        <v>94</v>
      </c>
      <c r="B1056" s="108">
        <v>0</v>
      </c>
      <c r="E1056" s="108" t="b">
        <f t="shared" si="80"/>
        <v>0</v>
      </c>
      <c r="G1056" s="108" t="b">
        <f t="shared" si="81"/>
        <v>0</v>
      </c>
      <c r="I1056" s="108" t="b">
        <f t="shared" si="82"/>
        <v>0</v>
      </c>
      <c r="K1056" s="108" t="b">
        <f t="shared" si="83"/>
        <v>0</v>
      </c>
      <c r="M1056" s="108" t="b">
        <f t="shared" si="84"/>
        <v>0</v>
      </c>
    </row>
    <row r="1057" spans="1:13" x14ac:dyDescent="0.25">
      <c r="A1057" t="s">
        <v>94</v>
      </c>
      <c r="B1057" s="108">
        <v>0</v>
      </c>
      <c r="E1057" s="108" t="b">
        <f t="shared" si="80"/>
        <v>0</v>
      </c>
      <c r="G1057" s="108" t="b">
        <f t="shared" si="81"/>
        <v>0</v>
      </c>
      <c r="I1057" s="108" t="b">
        <f t="shared" si="82"/>
        <v>0</v>
      </c>
      <c r="K1057" s="108" t="b">
        <f t="shared" si="83"/>
        <v>0</v>
      </c>
      <c r="M1057" s="108" t="b">
        <f t="shared" si="84"/>
        <v>0</v>
      </c>
    </row>
    <row r="1058" spans="1:13" x14ac:dyDescent="0.25">
      <c r="A1058" t="s">
        <v>94</v>
      </c>
      <c r="B1058" s="108">
        <v>0</v>
      </c>
      <c r="E1058" s="108" t="b">
        <f t="shared" si="80"/>
        <v>0</v>
      </c>
      <c r="G1058" s="108" t="b">
        <f t="shared" si="81"/>
        <v>0</v>
      </c>
      <c r="I1058" s="108" t="b">
        <f t="shared" si="82"/>
        <v>0</v>
      </c>
      <c r="K1058" s="108" t="b">
        <f t="shared" si="83"/>
        <v>0</v>
      </c>
      <c r="M1058" s="108" t="b">
        <f t="shared" si="84"/>
        <v>0</v>
      </c>
    </row>
    <row r="1059" spans="1:13" x14ac:dyDescent="0.25">
      <c r="A1059" t="s">
        <v>92</v>
      </c>
      <c r="B1059" s="108">
        <v>0.74</v>
      </c>
      <c r="E1059" s="108">
        <f t="shared" si="80"/>
        <v>0.74</v>
      </c>
      <c r="G1059" s="108" t="b">
        <f t="shared" si="81"/>
        <v>0</v>
      </c>
      <c r="I1059" s="108" t="b">
        <f t="shared" si="82"/>
        <v>0</v>
      </c>
      <c r="K1059" s="108" t="b">
        <f t="shared" si="83"/>
        <v>0</v>
      </c>
      <c r="M1059" s="108" t="b">
        <f t="shared" si="84"/>
        <v>0</v>
      </c>
    </row>
    <row r="1060" spans="1:13" x14ac:dyDescent="0.25">
      <c r="A1060" t="s">
        <v>91</v>
      </c>
      <c r="B1060" s="108">
        <v>0.82</v>
      </c>
      <c r="E1060" s="108" t="b">
        <f t="shared" si="80"/>
        <v>0</v>
      </c>
      <c r="G1060" s="108" t="b">
        <f t="shared" si="81"/>
        <v>0</v>
      </c>
      <c r="I1060" s="108">
        <f t="shared" si="82"/>
        <v>0.82</v>
      </c>
      <c r="K1060" s="108" t="b">
        <f t="shared" si="83"/>
        <v>0</v>
      </c>
      <c r="M1060" s="108" t="b">
        <f t="shared" si="84"/>
        <v>0</v>
      </c>
    </row>
    <row r="1061" spans="1:13" x14ac:dyDescent="0.25">
      <c r="A1061" t="s">
        <v>93</v>
      </c>
      <c r="B1061" s="108">
        <v>1.45</v>
      </c>
      <c r="E1061" s="108" t="b">
        <f t="shared" si="80"/>
        <v>0</v>
      </c>
      <c r="G1061" s="108" t="b">
        <f t="shared" si="81"/>
        <v>0</v>
      </c>
      <c r="I1061" s="108" t="b">
        <f t="shared" si="82"/>
        <v>0</v>
      </c>
      <c r="K1061" s="108">
        <f t="shared" si="83"/>
        <v>1.45</v>
      </c>
      <c r="M1061" s="108" t="b">
        <f t="shared" si="84"/>
        <v>0</v>
      </c>
    </row>
    <row r="1062" spans="1:13" x14ac:dyDescent="0.25">
      <c r="A1062" t="s">
        <v>94</v>
      </c>
      <c r="B1062" s="108">
        <v>0</v>
      </c>
      <c r="E1062" s="108" t="b">
        <f t="shared" si="80"/>
        <v>0</v>
      </c>
      <c r="G1062" s="108" t="b">
        <f t="shared" si="81"/>
        <v>0</v>
      </c>
      <c r="I1062" s="108" t="b">
        <f t="shared" si="82"/>
        <v>0</v>
      </c>
      <c r="K1062" s="108" t="b">
        <f t="shared" si="83"/>
        <v>0</v>
      </c>
      <c r="M1062" s="108" t="b">
        <f t="shared" si="84"/>
        <v>0</v>
      </c>
    </row>
    <row r="1063" spans="1:13" x14ac:dyDescent="0.25">
      <c r="A1063" t="s">
        <v>94</v>
      </c>
      <c r="B1063" s="108">
        <v>0</v>
      </c>
      <c r="E1063" s="108" t="b">
        <f t="shared" si="80"/>
        <v>0</v>
      </c>
      <c r="G1063" s="108" t="b">
        <f t="shared" si="81"/>
        <v>0</v>
      </c>
      <c r="I1063" s="108" t="b">
        <f t="shared" si="82"/>
        <v>0</v>
      </c>
      <c r="K1063" s="108" t="b">
        <f t="shared" si="83"/>
        <v>0</v>
      </c>
      <c r="M1063" s="108" t="b">
        <f t="shared" si="84"/>
        <v>0</v>
      </c>
    </row>
    <row r="1064" spans="1:13" x14ac:dyDescent="0.25">
      <c r="A1064" t="s">
        <v>94</v>
      </c>
      <c r="B1064" s="108">
        <v>0</v>
      </c>
      <c r="E1064" s="108" t="b">
        <f t="shared" si="80"/>
        <v>0</v>
      </c>
      <c r="G1064" s="108" t="b">
        <f t="shared" si="81"/>
        <v>0</v>
      </c>
      <c r="I1064" s="108" t="b">
        <f t="shared" si="82"/>
        <v>0</v>
      </c>
      <c r="K1064" s="108" t="b">
        <f t="shared" si="83"/>
        <v>0</v>
      </c>
      <c r="M1064" s="108" t="b">
        <f t="shared" si="84"/>
        <v>0</v>
      </c>
    </row>
    <row r="1065" spans="1:13" x14ac:dyDescent="0.25">
      <c r="A1065" t="s">
        <v>94</v>
      </c>
      <c r="B1065" s="108">
        <v>0</v>
      </c>
      <c r="E1065" s="108" t="b">
        <f t="shared" si="80"/>
        <v>0</v>
      </c>
      <c r="G1065" s="108" t="b">
        <f t="shared" si="81"/>
        <v>0</v>
      </c>
      <c r="I1065" s="108" t="b">
        <f t="shared" si="82"/>
        <v>0</v>
      </c>
      <c r="K1065" s="108" t="b">
        <f t="shared" si="83"/>
        <v>0</v>
      </c>
      <c r="M1065" s="108" t="b">
        <f t="shared" si="84"/>
        <v>0</v>
      </c>
    </row>
    <row r="1066" spans="1:13" x14ac:dyDescent="0.25">
      <c r="A1066" t="s">
        <v>94</v>
      </c>
      <c r="B1066" s="108">
        <v>0</v>
      </c>
      <c r="E1066" s="108" t="b">
        <f t="shared" si="80"/>
        <v>0</v>
      </c>
      <c r="G1066" s="108" t="b">
        <f t="shared" si="81"/>
        <v>0</v>
      </c>
      <c r="I1066" s="108" t="b">
        <f t="shared" si="82"/>
        <v>0</v>
      </c>
      <c r="K1066" s="108" t="b">
        <f t="shared" si="83"/>
        <v>0</v>
      </c>
      <c r="M1066" s="108" t="b">
        <f t="shared" si="84"/>
        <v>0</v>
      </c>
    </row>
    <row r="1067" spans="1:13" x14ac:dyDescent="0.25">
      <c r="A1067" t="s">
        <v>94</v>
      </c>
      <c r="B1067" s="108">
        <v>0</v>
      </c>
      <c r="E1067" s="108" t="b">
        <f t="shared" si="80"/>
        <v>0</v>
      </c>
      <c r="G1067" s="108" t="b">
        <f t="shared" si="81"/>
        <v>0</v>
      </c>
      <c r="I1067" s="108" t="b">
        <f t="shared" si="82"/>
        <v>0</v>
      </c>
      <c r="K1067" s="108" t="b">
        <f t="shared" si="83"/>
        <v>0</v>
      </c>
      <c r="M1067" s="108" t="b">
        <f t="shared" si="84"/>
        <v>0</v>
      </c>
    </row>
    <row r="1068" spans="1:13" x14ac:dyDescent="0.25">
      <c r="A1068" t="s">
        <v>94</v>
      </c>
      <c r="B1068" s="108">
        <v>0</v>
      </c>
      <c r="E1068" s="108" t="b">
        <f t="shared" si="80"/>
        <v>0</v>
      </c>
      <c r="G1068" s="108" t="b">
        <f t="shared" si="81"/>
        <v>0</v>
      </c>
      <c r="I1068" s="108" t="b">
        <f t="shared" si="82"/>
        <v>0</v>
      </c>
      <c r="K1068" s="108" t="b">
        <f t="shared" si="83"/>
        <v>0</v>
      </c>
      <c r="M1068" s="108" t="b">
        <f t="shared" si="84"/>
        <v>0</v>
      </c>
    </row>
    <row r="1069" spans="1:13" x14ac:dyDescent="0.25">
      <c r="A1069" t="s">
        <v>94</v>
      </c>
      <c r="B1069" s="108">
        <v>0</v>
      </c>
      <c r="E1069" s="108" t="b">
        <f t="shared" si="80"/>
        <v>0</v>
      </c>
      <c r="G1069" s="108" t="b">
        <f t="shared" si="81"/>
        <v>0</v>
      </c>
      <c r="I1069" s="108" t="b">
        <f t="shared" si="82"/>
        <v>0</v>
      </c>
      <c r="K1069" s="108" t="b">
        <f t="shared" si="83"/>
        <v>0</v>
      </c>
      <c r="M1069" s="108" t="b">
        <f t="shared" si="84"/>
        <v>0</v>
      </c>
    </row>
    <row r="1070" spans="1:13" x14ac:dyDescent="0.25">
      <c r="A1070" t="s">
        <v>94</v>
      </c>
      <c r="B1070" s="108">
        <v>0</v>
      </c>
      <c r="E1070" s="108" t="b">
        <f t="shared" si="80"/>
        <v>0</v>
      </c>
      <c r="G1070" s="108" t="b">
        <f t="shared" si="81"/>
        <v>0</v>
      </c>
      <c r="I1070" s="108" t="b">
        <f t="shared" si="82"/>
        <v>0</v>
      </c>
      <c r="K1070" s="108" t="b">
        <f t="shared" si="83"/>
        <v>0</v>
      </c>
      <c r="M1070" s="108" t="b">
        <f t="shared" si="84"/>
        <v>0</v>
      </c>
    </row>
    <row r="1071" spans="1:13" x14ac:dyDescent="0.25">
      <c r="A1071" t="s">
        <v>94</v>
      </c>
      <c r="B1071" s="108">
        <v>0</v>
      </c>
      <c r="E1071" s="108" t="b">
        <f t="shared" si="80"/>
        <v>0</v>
      </c>
      <c r="G1071" s="108" t="b">
        <f t="shared" si="81"/>
        <v>0</v>
      </c>
      <c r="I1071" s="108" t="b">
        <f t="shared" si="82"/>
        <v>0</v>
      </c>
      <c r="K1071" s="108" t="b">
        <f t="shared" si="83"/>
        <v>0</v>
      </c>
      <c r="M1071" s="108" t="b">
        <f t="shared" si="84"/>
        <v>0</v>
      </c>
    </row>
    <row r="1072" spans="1:13" x14ac:dyDescent="0.25">
      <c r="A1072" t="s">
        <v>94</v>
      </c>
      <c r="B1072" s="108">
        <v>0</v>
      </c>
      <c r="E1072" s="108" t="b">
        <f t="shared" si="80"/>
        <v>0</v>
      </c>
      <c r="G1072" s="108" t="b">
        <f t="shared" si="81"/>
        <v>0</v>
      </c>
      <c r="I1072" s="108" t="b">
        <f t="shared" si="82"/>
        <v>0</v>
      </c>
      <c r="K1072" s="108" t="b">
        <f t="shared" si="83"/>
        <v>0</v>
      </c>
      <c r="M1072" s="108" t="b">
        <f t="shared" si="84"/>
        <v>0</v>
      </c>
    </row>
    <row r="1073" spans="1:13" x14ac:dyDescent="0.25">
      <c r="A1073" t="s">
        <v>94</v>
      </c>
      <c r="B1073" s="108">
        <v>0</v>
      </c>
      <c r="E1073" s="108" t="b">
        <f t="shared" si="80"/>
        <v>0</v>
      </c>
      <c r="G1073" s="108" t="b">
        <f t="shared" si="81"/>
        <v>0</v>
      </c>
      <c r="I1073" s="108" t="b">
        <f t="shared" si="82"/>
        <v>0</v>
      </c>
      <c r="K1073" s="108" t="b">
        <f t="shared" si="83"/>
        <v>0</v>
      </c>
      <c r="M1073" s="108" t="b">
        <f t="shared" si="84"/>
        <v>0</v>
      </c>
    </row>
    <row r="1074" spans="1:13" x14ac:dyDescent="0.25">
      <c r="A1074" t="s">
        <v>94</v>
      </c>
      <c r="B1074" s="108">
        <v>0</v>
      </c>
      <c r="E1074" s="108" t="b">
        <f t="shared" si="80"/>
        <v>0</v>
      </c>
      <c r="G1074" s="108" t="b">
        <f t="shared" si="81"/>
        <v>0</v>
      </c>
      <c r="I1074" s="108" t="b">
        <f t="shared" si="82"/>
        <v>0</v>
      </c>
      <c r="K1074" s="108" t="b">
        <f t="shared" si="83"/>
        <v>0</v>
      </c>
      <c r="M1074" s="108" t="b">
        <f t="shared" si="84"/>
        <v>0</v>
      </c>
    </row>
    <row r="1075" spans="1:13" x14ac:dyDescent="0.25">
      <c r="A1075" t="s">
        <v>94</v>
      </c>
      <c r="B1075" s="108">
        <v>0</v>
      </c>
      <c r="E1075" s="108" t="b">
        <f t="shared" si="80"/>
        <v>0</v>
      </c>
      <c r="G1075" s="108" t="b">
        <f t="shared" si="81"/>
        <v>0</v>
      </c>
      <c r="I1075" s="108" t="b">
        <f t="shared" si="82"/>
        <v>0</v>
      </c>
      <c r="K1075" s="108" t="b">
        <f t="shared" si="83"/>
        <v>0</v>
      </c>
      <c r="M1075" s="108" t="b">
        <f t="shared" si="84"/>
        <v>0</v>
      </c>
    </row>
    <row r="1076" spans="1:13" x14ac:dyDescent="0.25">
      <c r="A1076" t="s">
        <v>94</v>
      </c>
      <c r="B1076" s="108">
        <v>0</v>
      </c>
      <c r="E1076" s="108" t="b">
        <f t="shared" si="80"/>
        <v>0</v>
      </c>
      <c r="G1076" s="108" t="b">
        <f t="shared" si="81"/>
        <v>0</v>
      </c>
      <c r="I1076" s="108" t="b">
        <f t="shared" si="82"/>
        <v>0</v>
      </c>
      <c r="K1076" s="108" t="b">
        <f t="shared" si="83"/>
        <v>0</v>
      </c>
      <c r="M1076" s="108" t="b">
        <f t="shared" si="84"/>
        <v>0</v>
      </c>
    </row>
    <row r="1077" spans="1:13" x14ac:dyDescent="0.25">
      <c r="A1077" t="s">
        <v>94</v>
      </c>
      <c r="B1077" s="108">
        <v>0</v>
      </c>
      <c r="E1077" s="108" t="b">
        <f t="shared" si="80"/>
        <v>0</v>
      </c>
      <c r="G1077" s="108" t="b">
        <f t="shared" si="81"/>
        <v>0</v>
      </c>
      <c r="I1077" s="108" t="b">
        <f t="shared" si="82"/>
        <v>0</v>
      </c>
      <c r="K1077" s="108" t="b">
        <f t="shared" si="83"/>
        <v>0</v>
      </c>
      <c r="M1077" s="108" t="b">
        <f t="shared" si="84"/>
        <v>0</v>
      </c>
    </row>
    <row r="1078" spans="1:13" x14ac:dyDescent="0.25">
      <c r="A1078" t="s">
        <v>94</v>
      </c>
      <c r="B1078" s="108">
        <v>0</v>
      </c>
      <c r="E1078" s="108" t="b">
        <f t="shared" si="80"/>
        <v>0</v>
      </c>
      <c r="G1078" s="108" t="b">
        <f t="shared" si="81"/>
        <v>0</v>
      </c>
      <c r="I1078" s="108" t="b">
        <f t="shared" si="82"/>
        <v>0</v>
      </c>
      <c r="K1078" s="108" t="b">
        <f t="shared" si="83"/>
        <v>0</v>
      </c>
      <c r="M1078" s="108" t="b">
        <f t="shared" si="84"/>
        <v>0</v>
      </c>
    </row>
    <row r="1079" spans="1:13" x14ac:dyDescent="0.25">
      <c r="A1079" t="s">
        <v>94</v>
      </c>
      <c r="B1079" s="108">
        <v>0</v>
      </c>
      <c r="E1079" s="108" t="b">
        <f t="shared" si="80"/>
        <v>0</v>
      </c>
      <c r="G1079" s="108" t="b">
        <f t="shared" si="81"/>
        <v>0</v>
      </c>
      <c r="I1079" s="108" t="b">
        <f t="shared" si="82"/>
        <v>0</v>
      </c>
      <c r="K1079" s="108" t="b">
        <f t="shared" si="83"/>
        <v>0</v>
      </c>
      <c r="M1079" s="108" t="b">
        <f t="shared" si="84"/>
        <v>0</v>
      </c>
    </row>
    <row r="1080" spans="1:13" x14ac:dyDescent="0.25">
      <c r="A1080" t="s">
        <v>94</v>
      </c>
      <c r="B1080" s="108">
        <v>0</v>
      </c>
      <c r="E1080" s="108" t="b">
        <f t="shared" si="80"/>
        <v>0</v>
      </c>
      <c r="G1080" s="108" t="b">
        <f t="shared" si="81"/>
        <v>0</v>
      </c>
      <c r="I1080" s="108" t="b">
        <f t="shared" si="82"/>
        <v>0</v>
      </c>
      <c r="K1080" s="108" t="b">
        <f t="shared" si="83"/>
        <v>0</v>
      </c>
      <c r="M1080" s="108" t="b">
        <f t="shared" si="84"/>
        <v>0</v>
      </c>
    </row>
    <row r="1081" spans="1:13" x14ac:dyDescent="0.25">
      <c r="A1081" t="s">
        <v>94</v>
      </c>
      <c r="B1081" s="108">
        <v>0</v>
      </c>
      <c r="E1081" s="108" t="b">
        <f t="shared" si="80"/>
        <v>0</v>
      </c>
      <c r="G1081" s="108" t="b">
        <f t="shared" si="81"/>
        <v>0</v>
      </c>
      <c r="I1081" s="108" t="b">
        <f t="shared" si="82"/>
        <v>0</v>
      </c>
      <c r="K1081" s="108" t="b">
        <f t="shared" si="83"/>
        <v>0</v>
      </c>
      <c r="M1081" s="108" t="b">
        <f t="shared" si="84"/>
        <v>0</v>
      </c>
    </row>
    <row r="1082" spans="1:13" x14ac:dyDescent="0.25">
      <c r="A1082" t="s">
        <v>94</v>
      </c>
      <c r="B1082" s="108">
        <v>0</v>
      </c>
      <c r="E1082" s="108" t="b">
        <f t="shared" si="80"/>
        <v>0</v>
      </c>
      <c r="G1082" s="108" t="b">
        <f t="shared" si="81"/>
        <v>0</v>
      </c>
      <c r="I1082" s="108" t="b">
        <f t="shared" si="82"/>
        <v>0</v>
      </c>
      <c r="K1082" s="108" t="b">
        <f t="shared" si="83"/>
        <v>0</v>
      </c>
      <c r="M1082" s="108" t="b">
        <f t="shared" si="84"/>
        <v>0</v>
      </c>
    </row>
    <row r="1083" spans="1:13" x14ac:dyDescent="0.25">
      <c r="A1083" t="s">
        <v>92</v>
      </c>
      <c r="B1083" s="108">
        <v>0.51</v>
      </c>
      <c r="E1083" s="108">
        <f t="shared" si="80"/>
        <v>0.51</v>
      </c>
      <c r="G1083" s="108" t="b">
        <f t="shared" si="81"/>
        <v>0</v>
      </c>
      <c r="I1083" s="108" t="b">
        <f t="shared" si="82"/>
        <v>0</v>
      </c>
      <c r="K1083" s="108" t="b">
        <f t="shared" si="83"/>
        <v>0</v>
      </c>
      <c r="M1083" s="108" t="b">
        <f t="shared" si="84"/>
        <v>0</v>
      </c>
    </row>
    <row r="1084" spans="1:13" x14ac:dyDescent="0.25">
      <c r="A1084" t="s">
        <v>94</v>
      </c>
      <c r="B1084" s="108">
        <v>0</v>
      </c>
      <c r="E1084" s="108" t="b">
        <f t="shared" si="80"/>
        <v>0</v>
      </c>
      <c r="G1084" s="108" t="b">
        <f t="shared" si="81"/>
        <v>0</v>
      </c>
      <c r="I1084" s="108" t="b">
        <f t="shared" si="82"/>
        <v>0</v>
      </c>
      <c r="K1084" s="108" t="b">
        <f t="shared" si="83"/>
        <v>0</v>
      </c>
      <c r="M1084" s="108" t="b">
        <f t="shared" si="84"/>
        <v>0</v>
      </c>
    </row>
    <row r="1085" spans="1:13" x14ac:dyDescent="0.25">
      <c r="A1085" t="s">
        <v>94</v>
      </c>
      <c r="B1085" s="108">
        <v>0</v>
      </c>
      <c r="E1085" s="108" t="b">
        <f t="shared" si="80"/>
        <v>0</v>
      </c>
      <c r="G1085" s="108" t="b">
        <f t="shared" si="81"/>
        <v>0</v>
      </c>
      <c r="I1085" s="108" t="b">
        <f t="shared" si="82"/>
        <v>0</v>
      </c>
      <c r="K1085" s="108" t="b">
        <f t="shared" si="83"/>
        <v>0</v>
      </c>
      <c r="M1085" s="108" t="b">
        <f t="shared" si="84"/>
        <v>0</v>
      </c>
    </row>
    <row r="1086" spans="1:13" x14ac:dyDescent="0.25">
      <c r="A1086" t="s">
        <v>94</v>
      </c>
      <c r="B1086" s="108">
        <v>0</v>
      </c>
      <c r="E1086" s="108" t="b">
        <f t="shared" si="80"/>
        <v>0</v>
      </c>
      <c r="G1086" s="108" t="b">
        <f t="shared" si="81"/>
        <v>0</v>
      </c>
      <c r="I1086" s="108" t="b">
        <f t="shared" si="82"/>
        <v>0</v>
      </c>
      <c r="K1086" s="108" t="b">
        <f t="shared" si="83"/>
        <v>0</v>
      </c>
      <c r="M1086" s="108" t="b">
        <f t="shared" si="84"/>
        <v>0</v>
      </c>
    </row>
    <row r="1087" spans="1:13" x14ac:dyDescent="0.25">
      <c r="A1087" t="s">
        <v>95</v>
      </c>
      <c r="B1087" s="108">
        <v>2.42</v>
      </c>
      <c r="E1087" s="108" t="b">
        <f t="shared" si="80"/>
        <v>0</v>
      </c>
      <c r="G1087" s="108" t="b">
        <f t="shared" si="81"/>
        <v>0</v>
      </c>
      <c r="I1087" s="108" t="b">
        <f t="shared" si="82"/>
        <v>0</v>
      </c>
      <c r="K1087" s="108" t="b">
        <f t="shared" si="83"/>
        <v>0</v>
      </c>
      <c r="M1087" s="108">
        <f t="shared" si="84"/>
        <v>2.42</v>
      </c>
    </row>
    <row r="1088" spans="1:13" x14ac:dyDescent="0.25">
      <c r="A1088" t="s">
        <v>94</v>
      </c>
      <c r="B1088" s="108">
        <v>0</v>
      </c>
      <c r="E1088" s="108" t="b">
        <f t="shared" si="80"/>
        <v>0</v>
      </c>
      <c r="G1088" s="108" t="b">
        <f t="shared" si="81"/>
        <v>0</v>
      </c>
      <c r="I1088" s="108" t="b">
        <f t="shared" si="82"/>
        <v>0</v>
      </c>
      <c r="K1088" s="108" t="b">
        <f t="shared" si="83"/>
        <v>0</v>
      </c>
      <c r="M1088" s="108" t="b">
        <f t="shared" si="84"/>
        <v>0</v>
      </c>
    </row>
    <row r="1089" spans="1:13" x14ac:dyDescent="0.25">
      <c r="A1089" t="s">
        <v>94</v>
      </c>
      <c r="B1089" s="108">
        <v>0</v>
      </c>
      <c r="E1089" s="108" t="b">
        <f t="shared" si="80"/>
        <v>0</v>
      </c>
      <c r="G1089" s="108" t="b">
        <f t="shared" si="81"/>
        <v>0</v>
      </c>
      <c r="I1089" s="108" t="b">
        <f t="shared" si="82"/>
        <v>0</v>
      </c>
      <c r="K1089" s="108" t="b">
        <f t="shared" si="83"/>
        <v>0</v>
      </c>
      <c r="M1089" s="108" t="b">
        <f t="shared" si="84"/>
        <v>0</v>
      </c>
    </row>
    <row r="1090" spans="1:13" x14ac:dyDescent="0.25">
      <c r="A1090" t="s">
        <v>94</v>
      </c>
      <c r="B1090" s="108">
        <v>0</v>
      </c>
      <c r="E1090" s="108" t="b">
        <f t="shared" si="80"/>
        <v>0</v>
      </c>
      <c r="G1090" s="108" t="b">
        <f t="shared" si="81"/>
        <v>0</v>
      </c>
      <c r="I1090" s="108" t="b">
        <f t="shared" si="82"/>
        <v>0</v>
      </c>
      <c r="K1090" s="108" t="b">
        <f t="shared" si="83"/>
        <v>0</v>
      </c>
      <c r="M1090" s="108" t="b">
        <f t="shared" si="84"/>
        <v>0</v>
      </c>
    </row>
    <row r="1091" spans="1:13" x14ac:dyDescent="0.25">
      <c r="A1091" t="s">
        <v>94</v>
      </c>
      <c r="B1091" s="108">
        <v>0</v>
      </c>
      <c r="E1091" s="108" t="b">
        <f t="shared" ref="E1091:E1154" si="85">IF(A1091="Coffee Only", B1091)</f>
        <v>0</v>
      </c>
      <c r="G1091" s="108" t="b">
        <f t="shared" ref="G1091:G1154" si="86">IF(A1091="Food Only", B1091)</f>
        <v>0</v>
      </c>
      <c r="I1091" s="108" t="b">
        <f t="shared" ref="I1091:I1154" si="87">IF(A1091="Specialty Drink Only", B1091)</f>
        <v>0</v>
      </c>
      <c r="K1091" s="108" t="b">
        <f t="shared" ref="K1091:K1154" si="88">IF(A1091="Food + Coffee", B1091)</f>
        <v>0</v>
      </c>
      <c r="M1091" s="108" t="b">
        <f t="shared" ref="M1091:M1154" si="89">IF(A1091="Food + Specialty Drink", B1091)</f>
        <v>0</v>
      </c>
    </row>
    <row r="1092" spans="1:13" x14ac:dyDescent="0.25">
      <c r="A1092" t="s">
        <v>94</v>
      </c>
      <c r="B1092" s="108">
        <v>0</v>
      </c>
      <c r="E1092" s="108" t="b">
        <f t="shared" si="85"/>
        <v>0</v>
      </c>
      <c r="G1092" s="108" t="b">
        <f t="shared" si="86"/>
        <v>0</v>
      </c>
      <c r="I1092" s="108" t="b">
        <f t="shared" si="87"/>
        <v>0</v>
      </c>
      <c r="K1092" s="108" t="b">
        <f t="shared" si="88"/>
        <v>0</v>
      </c>
      <c r="M1092" s="108" t="b">
        <f t="shared" si="89"/>
        <v>0</v>
      </c>
    </row>
    <row r="1093" spans="1:13" x14ac:dyDescent="0.25">
      <c r="A1093" t="s">
        <v>94</v>
      </c>
      <c r="B1093" s="108">
        <v>0</v>
      </c>
      <c r="E1093" s="108" t="b">
        <f t="shared" si="85"/>
        <v>0</v>
      </c>
      <c r="G1093" s="108" t="b">
        <f t="shared" si="86"/>
        <v>0</v>
      </c>
      <c r="I1093" s="108" t="b">
        <f t="shared" si="87"/>
        <v>0</v>
      </c>
      <c r="K1093" s="108" t="b">
        <f t="shared" si="88"/>
        <v>0</v>
      </c>
      <c r="M1093" s="108" t="b">
        <f t="shared" si="89"/>
        <v>0</v>
      </c>
    </row>
    <row r="1094" spans="1:13" x14ac:dyDescent="0.25">
      <c r="A1094" t="s">
        <v>94</v>
      </c>
      <c r="B1094" s="108">
        <v>0</v>
      </c>
      <c r="E1094" s="108" t="b">
        <f t="shared" si="85"/>
        <v>0</v>
      </c>
      <c r="G1094" s="108" t="b">
        <f t="shared" si="86"/>
        <v>0</v>
      </c>
      <c r="I1094" s="108" t="b">
        <f t="shared" si="87"/>
        <v>0</v>
      </c>
      <c r="K1094" s="108" t="b">
        <f t="shared" si="88"/>
        <v>0</v>
      </c>
      <c r="M1094" s="108" t="b">
        <f t="shared" si="89"/>
        <v>0</v>
      </c>
    </row>
    <row r="1095" spans="1:13" x14ac:dyDescent="0.25">
      <c r="A1095" t="s">
        <v>94</v>
      </c>
      <c r="B1095" s="108">
        <v>0</v>
      </c>
      <c r="E1095" s="108" t="b">
        <f t="shared" si="85"/>
        <v>0</v>
      </c>
      <c r="G1095" s="108" t="b">
        <f t="shared" si="86"/>
        <v>0</v>
      </c>
      <c r="I1095" s="108" t="b">
        <f t="shared" si="87"/>
        <v>0</v>
      </c>
      <c r="K1095" s="108" t="b">
        <f t="shared" si="88"/>
        <v>0</v>
      </c>
      <c r="M1095" s="108" t="b">
        <f t="shared" si="89"/>
        <v>0</v>
      </c>
    </row>
    <row r="1096" spans="1:13" x14ac:dyDescent="0.25">
      <c r="A1096" t="s">
        <v>94</v>
      </c>
      <c r="B1096" s="108">
        <v>0</v>
      </c>
      <c r="E1096" s="108" t="b">
        <f t="shared" si="85"/>
        <v>0</v>
      </c>
      <c r="G1096" s="108" t="b">
        <f t="shared" si="86"/>
        <v>0</v>
      </c>
      <c r="I1096" s="108" t="b">
        <f t="shared" si="87"/>
        <v>0</v>
      </c>
      <c r="K1096" s="108" t="b">
        <f t="shared" si="88"/>
        <v>0</v>
      </c>
      <c r="M1096" s="108" t="b">
        <f t="shared" si="89"/>
        <v>0</v>
      </c>
    </row>
    <row r="1097" spans="1:13" x14ac:dyDescent="0.25">
      <c r="A1097" t="s">
        <v>94</v>
      </c>
      <c r="B1097" s="108">
        <v>0</v>
      </c>
      <c r="E1097" s="108" t="b">
        <f t="shared" si="85"/>
        <v>0</v>
      </c>
      <c r="G1097" s="108" t="b">
        <f t="shared" si="86"/>
        <v>0</v>
      </c>
      <c r="I1097" s="108" t="b">
        <f t="shared" si="87"/>
        <v>0</v>
      </c>
      <c r="K1097" s="108" t="b">
        <f t="shared" si="88"/>
        <v>0</v>
      </c>
      <c r="M1097" s="108" t="b">
        <f t="shared" si="89"/>
        <v>0</v>
      </c>
    </row>
    <row r="1098" spans="1:13" x14ac:dyDescent="0.25">
      <c r="A1098" t="s">
        <v>94</v>
      </c>
      <c r="B1098" s="108">
        <v>0</v>
      </c>
      <c r="E1098" s="108" t="b">
        <f t="shared" si="85"/>
        <v>0</v>
      </c>
      <c r="G1098" s="108" t="b">
        <f t="shared" si="86"/>
        <v>0</v>
      </c>
      <c r="I1098" s="108" t="b">
        <f t="shared" si="87"/>
        <v>0</v>
      </c>
      <c r="K1098" s="108" t="b">
        <f t="shared" si="88"/>
        <v>0</v>
      </c>
      <c r="M1098" s="108" t="b">
        <f t="shared" si="89"/>
        <v>0</v>
      </c>
    </row>
    <row r="1099" spans="1:13" x14ac:dyDescent="0.25">
      <c r="A1099" t="s">
        <v>94</v>
      </c>
      <c r="B1099" s="108">
        <v>0</v>
      </c>
      <c r="E1099" s="108" t="b">
        <f t="shared" si="85"/>
        <v>0</v>
      </c>
      <c r="G1099" s="108" t="b">
        <f t="shared" si="86"/>
        <v>0</v>
      </c>
      <c r="I1099" s="108" t="b">
        <f t="shared" si="87"/>
        <v>0</v>
      </c>
      <c r="K1099" s="108" t="b">
        <f t="shared" si="88"/>
        <v>0</v>
      </c>
      <c r="M1099" s="108" t="b">
        <f t="shared" si="89"/>
        <v>0</v>
      </c>
    </row>
    <row r="1100" spans="1:13" x14ac:dyDescent="0.25">
      <c r="A1100" t="s">
        <v>94</v>
      </c>
      <c r="B1100" s="108">
        <v>0</v>
      </c>
      <c r="E1100" s="108" t="b">
        <f t="shared" si="85"/>
        <v>0</v>
      </c>
      <c r="G1100" s="108" t="b">
        <f t="shared" si="86"/>
        <v>0</v>
      </c>
      <c r="I1100" s="108" t="b">
        <f t="shared" si="87"/>
        <v>0</v>
      </c>
      <c r="K1100" s="108" t="b">
        <f t="shared" si="88"/>
        <v>0</v>
      </c>
      <c r="M1100" s="108" t="b">
        <f t="shared" si="89"/>
        <v>0</v>
      </c>
    </row>
    <row r="1101" spans="1:13" x14ac:dyDescent="0.25">
      <c r="A1101" t="s">
        <v>96</v>
      </c>
      <c r="B1101" s="108">
        <v>0.77</v>
      </c>
      <c r="E1101" s="108" t="b">
        <f t="shared" si="85"/>
        <v>0</v>
      </c>
      <c r="G1101" s="108">
        <f t="shared" si="86"/>
        <v>0.77</v>
      </c>
      <c r="I1101" s="108" t="b">
        <f t="shared" si="87"/>
        <v>0</v>
      </c>
      <c r="K1101" s="108" t="b">
        <f t="shared" si="88"/>
        <v>0</v>
      </c>
      <c r="M1101" s="108" t="b">
        <f t="shared" si="89"/>
        <v>0</v>
      </c>
    </row>
    <row r="1102" spans="1:13" x14ac:dyDescent="0.25">
      <c r="A1102" t="s">
        <v>92</v>
      </c>
      <c r="B1102" s="108">
        <v>0.62</v>
      </c>
      <c r="E1102" s="108">
        <f t="shared" si="85"/>
        <v>0.62</v>
      </c>
      <c r="G1102" s="108" t="b">
        <f t="shared" si="86"/>
        <v>0</v>
      </c>
      <c r="I1102" s="108" t="b">
        <f t="shared" si="87"/>
        <v>0</v>
      </c>
      <c r="K1102" s="108" t="b">
        <f t="shared" si="88"/>
        <v>0</v>
      </c>
      <c r="M1102" s="108" t="b">
        <f t="shared" si="89"/>
        <v>0</v>
      </c>
    </row>
    <row r="1103" spans="1:13" x14ac:dyDescent="0.25">
      <c r="A1103" t="s">
        <v>91</v>
      </c>
      <c r="B1103" s="108">
        <v>0.67</v>
      </c>
      <c r="E1103" s="108" t="b">
        <f t="shared" si="85"/>
        <v>0</v>
      </c>
      <c r="G1103" s="108" t="b">
        <f t="shared" si="86"/>
        <v>0</v>
      </c>
      <c r="I1103" s="108">
        <f t="shared" si="87"/>
        <v>0.67</v>
      </c>
      <c r="K1103" s="108" t="b">
        <f t="shared" si="88"/>
        <v>0</v>
      </c>
      <c r="M1103" s="108" t="b">
        <f t="shared" si="89"/>
        <v>0</v>
      </c>
    </row>
    <row r="1104" spans="1:13" x14ac:dyDescent="0.25">
      <c r="A1104" t="s">
        <v>91</v>
      </c>
      <c r="B1104" s="108">
        <v>0.85</v>
      </c>
      <c r="E1104" s="108" t="b">
        <f t="shared" si="85"/>
        <v>0</v>
      </c>
      <c r="G1104" s="108" t="b">
        <f t="shared" si="86"/>
        <v>0</v>
      </c>
      <c r="I1104" s="108">
        <f t="shared" si="87"/>
        <v>0.85</v>
      </c>
      <c r="K1104" s="108" t="b">
        <f t="shared" si="88"/>
        <v>0</v>
      </c>
      <c r="M1104" s="108" t="b">
        <f t="shared" si="89"/>
        <v>0</v>
      </c>
    </row>
    <row r="1105" spans="1:13" x14ac:dyDescent="0.25">
      <c r="A1105" t="s">
        <v>92</v>
      </c>
      <c r="B1105" s="108">
        <v>0.51</v>
      </c>
      <c r="E1105" s="108">
        <f t="shared" si="85"/>
        <v>0.51</v>
      </c>
      <c r="G1105" s="108" t="b">
        <f t="shared" si="86"/>
        <v>0</v>
      </c>
      <c r="I1105" s="108" t="b">
        <f t="shared" si="87"/>
        <v>0</v>
      </c>
      <c r="K1105" s="108" t="b">
        <f t="shared" si="88"/>
        <v>0</v>
      </c>
      <c r="M1105" s="108" t="b">
        <f t="shared" si="89"/>
        <v>0</v>
      </c>
    </row>
    <row r="1106" spans="1:13" x14ac:dyDescent="0.25">
      <c r="A1106" t="s">
        <v>96</v>
      </c>
      <c r="B1106" s="108">
        <v>1.07</v>
      </c>
      <c r="E1106" s="108" t="b">
        <f t="shared" si="85"/>
        <v>0</v>
      </c>
      <c r="G1106" s="108">
        <f t="shared" si="86"/>
        <v>1.07</v>
      </c>
      <c r="I1106" s="108" t="b">
        <f t="shared" si="87"/>
        <v>0</v>
      </c>
      <c r="K1106" s="108" t="b">
        <f t="shared" si="88"/>
        <v>0</v>
      </c>
      <c r="M1106" s="108" t="b">
        <f t="shared" si="89"/>
        <v>0</v>
      </c>
    </row>
    <row r="1107" spans="1:13" x14ac:dyDescent="0.25">
      <c r="A1107" t="s">
        <v>91</v>
      </c>
      <c r="B1107" s="108">
        <v>0.87</v>
      </c>
      <c r="E1107" s="108" t="b">
        <f t="shared" si="85"/>
        <v>0</v>
      </c>
      <c r="G1107" s="108" t="b">
        <f t="shared" si="86"/>
        <v>0</v>
      </c>
      <c r="I1107" s="108">
        <f t="shared" si="87"/>
        <v>0.87</v>
      </c>
      <c r="K1107" s="108" t="b">
        <f t="shared" si="88"/>
        <v>0</v>
      </c>
      <c r="M1107" s="108" t="b">
        <f t="shared" si="89"/>
        <v>0</v>
      </c>
    </row>
    <row r="1108" spans="1:13" x14ac:dyDescent="0.25">
      <c r="A1108" t="s">
        <v>92</v>
      </c>
      <c r="B1108" s="108">
        <v>0.96</v>
      </c>
      <c r="E1108" s="108">
        <f t="shared" si="85"/>
        <v>0.96</v>
      </c>
      <c r="G1108" s="108" t="b">
        <f t="shared" si="86"/>
        <v>0</v>
      </c>
      <c r="I1108" s="108" t="b">
        <f t="shared" si="87"/>
        <v>0</v>
      </c>
      <c r="K1108" s="108" t="b">
        <f t="shared" si="88"/>
        <v>0</v>
      </c>
      <c r="M1108" s="108" t="b">
        <f t="shared" si="89"/>
        <v>0</v>
      </c>
    </row>
    <row r="1109" spans="1:13" x14ac:dyDescent="0.25">
      <c r="A1109" t="s">
        <v>95</v>
      </c>
      <c r="B1109" s="108">
        <v>1.69</v>
      </c>
      <c r="E1109" s="108" t="b">
        <f t="shared" si="85"/>
        <v>0</v>
      </c>
      <c r="G1109" s="108" t="b">
        <f t="shared" si="86"/>
        <v>0</v>
      </c>
      <c r="I1109" s="108" t="b">
        <f t="shared" si="87"/>
        <v>0</v>
      </c>
      <c r="K1109" s="108" t="b">
        <f t="shared" si="88"/>
        <v>0</v>
      </c>
      <c r="M1109" s="108">
        <f t="shared" si="89"/>
        <v>1.69</v>
      </c>
    </row>
    <row r="1110" spans="1:13" x14ac:dyDescent="0.25">
      <c r="A1110" t="s">
        <v>91</v>
      </c>
      <c r="B1110" s="108">
        <v>0.77</v>
      </c>
      <c r="E1110" s="108" t="b">
        <f t="shared" si="85"/>
        <v>0</v>
      </c>
      <c r="G1110" s="108" t="b">
        <f t="shared" si="86"/>
        <v>0</v>
      </c>
      <c r="I1110" s="108">
        <f t="shared" si="87"/>
        <v>0.77</v>
      </c>
      <c r="K1110" s="108" t="b">
        <f t="shared" si="88"/>
        <v>0</v>
      </c>
      <c r="M1110" s="108" t="b">
        <f t="shared" si="89"/>
        <v>0</v>
      </c>
    </row>
    <row r="1111" spans="1:13" x14ac:dyDescent="0.25">
      <c r="A1111" t="s">
        <v>96</v>
      </c>
      <c r="B1111" s="108">
        <v>1.41</v>
      </c>
      <c r="E1111" s="108" t="b">
        <f t="shared" si="85"/>
        <v>0</v>
      </c>
      <c r="G1111" s="108">
        <f t="shared" si="86"/>
        <v>1.41</v>
      </c>
      <c r="I1111" s="108" t="b">
        <f t="shared" si="87"/>
        <v>0</v>
      </c>
      <c r="K1111" s="108" t="b">
        <f t="shared" si="88"/>
        <v>0</v>
      </c>
      <c r="M1111" s="108" t="b">
        <f t="shared" si="89"/>
        <v>0</v>
      </c>
    </row>
    <row r="1112" spans="1:13" x14ac:dyDescent="0.25">
      <c r="A1112" t="s">
        <v>93</v>
      </c>
      <c r="B1112" s="108">
        <v>0.9</v>
      </c>
      <c r="E1112" s="108" t="b">
        <f t="shared" si="85"/>
        <v>0</v>
      </c>
      <c r="G1112" s="108" t="b">
        <f t="shared" si="86"/>
        <v>0</v>
      </c>
      <c r="I1112" s="108" t="b">
        <f t="shared" si="87"/>
        <v>0</v>
      </c>
      <c r="K1112" s="108">
        <f t="shared" si="88"/>
        <v>0.9</v>
      </c>
      <c r="M1112" s="108" t="b">
        <f t="shared" si="89"/>
        <v>0</v>
      </c>
    </row>
    <row r="1113" spans="1:13" x14ac:dyDescent="0.25">
      <c r="A1113" t="s">
        <v>92</v>
      </c>
      <c r="B1113" s="108">
        <v>0.78</v>
      </c>
      <c r="E1113" s="108">
        <f t="shared" si="85"/>
        <v>0.78</v>
      </c>
      <c r="G1113" s="108" t="b">
        <f t="shared" si="86"/>
        <v>0</v>
      </c>
      <c r="I1113" s="108" t="b">
        <f t="shared" si="87"/>
        <v>0</v>
      </c>
      <c r="K1113" s="108" t="b">
        <f t="shared" si="88"/>
        <v>0</v>
      </c>
      <c r="M1113" s="108" t="b">
        <f t="shared" si="89"/>
        <v>0</v>
      </c>
    </row>
    <row r="1114" spans="1:13" x14ac:dyDescent="0.25">
      <c r="A1114" t="s">
        <v>96</v>
      </c>
      <c r="B1114" s="108">
        <v>1.31</v>
      </c>
      <c r="E1114" s="108" t="b">
        <f t="shared" si="85"/>
        <v>0</v>
      </c>
      <c r="G1114" s="108">
        <f t="shared" si="86"/>
        <v>1.31</v>
      </c>
      <c r="I1114" s="108" t="b">
        <f t="shared" si="87"/>
        <v>0</v>
      </c>
      <c r="K1114" s="108" t="b">
        <f t="shared" si="88"/>
        <v>0</v>
      </c>
      <c r="M1114" s="108" t="b">
        <f t="shared" si="89"/>
        <v>0</v>
      </c>
    </row>
    <row r="1115" spans="1:13" x14ac:dyDescent="0.25">
      <c r="A1115" t="s">
        <v>92</v>
      </c>
      <c r="B1115" s="108">
        <v>0.64</v>
      </c>
      <c r="E1115" s="108">
        <f t="shared" si="85"/>
        <v>0.64</v>
      </c>
      <c r="G1115" s="108" t="b">
        <f t="shared" si="86"/>
        <v>0</v>
      </c>
      <c r="I1115" s="108" t="b">
        <f t="shared" si="87"/>
        <v>0</v>
      </c>
      <c r="K1115" s="108" t="b">
        <f t="shared" si="88"/>
        <v>0</v>
      </c>
      <c r="M1115" s="108" t="b">
        <f t="shared" si="89"/>
        <v>0</v>
      </c>
    </row>
    <row r="1116" spans="1:13" x14ac:dyDescent="0.25">
      <c r="A1116" t="s">
        <v>95</v>
      </c>
      <c r="B1116" s="108">
        <v>1.87</v>
      </c>
      <c r="E1116" s="108" t="b">
        <f t="shared" si="85"/>
        <v>0</v>
      </c>
      <c r="G1116" s="108" t="b">
        <f t="shared" si="86"/>
        <v>0</v>
      </c>
      <c r="I1116" s="108" t="b">
        <f t="shared" si="87"/>
        <v>0</v>
      </c>
      <c r="K1116" s="108" t="b">
        <f t="shared" si="88"/>
        <v>0</v>
      </c>
      <c r="M1116" s="108">
        <f t="shared" si="89"/>
        <v>1.87</v>
      </c>
    </row>
    <row r="1117" spans="1:13" x14ac:dyDescent="0.25">
      <c r="A1117" t="s">
        <v>91</v>
      </c>
      <c r="B1117" s="108">
        <v>0.57999999999999996</v>
      </c>
      <c r="E1117" s="108" t="b">
        <f t="shared" si="85"/>
        <v>0</v>
      </c>
      <c r="G1117" s="108" t="b">
        <f t="shared" si="86"/>
        <v>0</v>
      </c>
      <c r="I1117" s="108">
        <f t="shared" si="87"/>
        <v>0.57999999999999996</v>
      </c>
      <c r="K1117" s="108" t="b">
        <f t="shared" si="88"/>
        <v>0</v>
      </c>
      <c r="M1117" s="108" t="b">
        <f t="shared" si="89"/>
        <v>0</v>
      </c>
    </row>
    <row r="1118" spans="1:13" x14ac:dyDescent="0.25">
      <c r="A1118" t="s">
        <v>94</v>
      </c>
      <c r="B1118" s="108">
        <v>0</v>
      </c>
      <c r="E1118" s="108" t="b">
        <f t="shared" si="85"/>
        <v>0</v>
      </c>
      <c r="G1118" s="108" t="b">
        <f t="shared" si="86"/>
        <v>0</v>
      </c>
      <c r="I1118" s="108" t="b">
        <f t="shared" si="87"/>
        <v>0</v>
      </c>
      <c r="K1118" s="108" t="b">
        <f t="shared" si="88"/>
        <v>0</v>
      </c>
      <c r="M1118" s="108" t="b">
        <f t="shared" si="89"/>
        <v>0</v>
      </c>
    </row>
    <row r="1119" spans="1:13" x14ac:dyDescent="0.25">
      <c r="A1119" t="s">
        <v>94</v>
      </c>
      <c r="B1119" s="108">
        <v>0</v>
      </c>
      <c r="E1119" s="108" t="b">
        <f t="shared" si="85"/>
        <v>0</v>
      </c>
      <c r="G1119" s="108" t="b">
        <f t="shared" si="86"/>
        <v>0</v>
      </c>
      <c r="I1119" s="108" t="b">
        <f t="shared" si="87"/>
        <v>0</v>
      </c>
      <c r="K1119" s="108" t="b">
        <f t="shared" si="88"/>
        <v>0</v>
      </c>
      <c r="M1119" s="108" t="b">
        <f t="shared" si="89"/>
        <v>0</v>
      </c>
    </row>
    <row r="1120" spans="1:13" x14ac:dyDescent="0.25">
      <c r="A1120" t="s">
        <v>96</v>
      </c>
      <c r="B1120" s="108">
        <v>1.42</v>
      </c>
      <c r="E1120" s="108" t="b">
        <f t="shared" si="85"/>
        <v>0</v>
      </c>
      <c r="G1120" s="108">
        <f t="shared" si="86"/>
        <v>1.42</v>
      </c>
      <c r="I1120" s="108" t="b">
        <f t="shared" si="87"/>
        <v>0</v>
      </c>
      <c r="K1120" s="108" t="b">
        <f t="shared" si="88"/>
        <v>0</v>
      </c>
      <c r="M1120" s="108" t="b">
        <f t="shared" si="89"/>
        <v>0</v>
      </c>
    </row>
    <row r="1121" spans="1:13" x14ac:dyDescent="0.25">
      <c r="A1121" t="s">
        <v>93</v>
      </c>
      <c r="B1121" s="108">
        <v>1.87</v>
      </c>
      <c r="E1121" s="108" t="b">
        <f t="shared" si="85"/>
        <v>0</v>
      </c>
      <c r="G1121" s="108" t="b">
        <f t="shared" si="86"/>
        <v>0</v>
      </c>
      <c r="I1121" s="108" t="b">
        <f t="shared" si="87"/>
        <v>0</v>
      </c>
      <c r="K1121" s="108">
        <f t="shared" si="88"/>
        <v>1.87</v>
      </c>
      <c r="M1121" s="108" t="b">
        <f t="shared" si="89"/>
        <v>0</v>
      </c>
    </row>
    <row r="1122" spans="1:13" x14ac:dyDescent="0.25">
      <c r="A1122" t="s">
        <v>92</v>
      </c>
      <c r="B1122" s="108">
        <v>0.96</v>
      </c>
      <c r="E1122" s="108">
        <f t="shared" si="85"/>
        <v>0.96</v>
      </c>
      <c r="G1122" s="108" t="b">
        <f t="shared" si="86"/>
        <v>0</v>
      </c>
      <c r="I1122" s="108" t="b">
        <f t="shared" si="87"/>
        <v>0</v>
      </c>
      <c r="K1122" s="108" t="b">
        <f t="shared" si="88"/>
        <v>0</v>
      </c>
      <c r="M1122" s="108" t="b">
        <f t="shared" si="89"/>
        <v>0</v>
      </c>
    </row>
    <row r="1123" spans="1:13" x14ac:dyDescent="0.25">
      <c r="A1123" t="s">
        <v>96</v>
      </c>
      <c r="B1123" s="108">
        <v>2.0099999999999998</v>
      </c>
      <c r="E1123" s="108" t="b">
        <f t="shared" si="85"/>
        <v>0</v>
      </c>
      <c r="G1123" s="108">
        <f t="shared" si="86"/>
        <v>2.0099999999999998</v>
      </c>
      <c r="I1123" s="108" t="b">
        <f t="shared" si="87"/>
        <v>0</v>
      </c>
      <c r="K1123" s="108" t="b">
        <f t="shared" si="88"/>
        <v>0</v>
      </c>
      <c r="M1123" s="108" t="b">
        <f t="shared" si="89"/>
        <v>0</v>
      </c>
    </row>
    <row r="1124" spans="1:13" x14ac:dyDescent="0.25">
      <c r="A1124" t="s">
        <v>92</v>
      </c>
      <c r="B1124" s="108">
        <v>0.8</v>
      </c>
      <c r="E1124" s="108">
        <f t="shared" si="85"/>
        <v>0.8</v>
      </c>
      <c r="G1124" s="108" t="b">
        <f t="shared" si="86"/>
        <v>0</v>
      </c>
      <c r="I1124" s="108" t="b">
        <f t="shared" si="87"/>
        <v>0</v>
      </c>
      <c r="K1124" s="108" t="b">
        <f t="shared" si="88"/>
        <v>0</v>
      </c>
      <c r="M1124" s="108" t="b">
        <f t="shared" si="89"/>
        <v>0</v>
      </c>
    </row>
    <row r="1125" spans="1:13" x14ac:dyDescent="0.25">
      <c r="A1125" t="s">
        <v>91</v>
      </c>
      <c r="B1125" s="108">
        <v>0.73</v>
      </c>
      <c r="E1125" s="108" t="b">
        <f t="shared" si="85"/>
        <v>0</v>
      </c>
      <c r="G1125" s="108" t="b">
        <f t="shared" si="86"/>
        <v>0</v>
      </c>
      <c r="I1125" s="108">
        <f t="shared" si="87"/>
        <v>0.73</v>
      </c>
      <c r="K1125" s="108" t="b">
        <f t="shared" si="88"/>
        <v>0</v>
      </c>
      <c r="M1125" s="108" t="b">
        <f t="shared" si="89"/>
        <v>0</v>
      </c>
    </row>
    <row r="1126" spans="1:13" x14ac:dyDescent="0.25">
      <c r="A1126" t="s">
        <v>91</v>
      </c>
      <c r="B1126" s="108">
        <v>0.75</v>
      </c>
      <c r="E1126" s="108" t="b">
        <f t="shared" si="85"/>
        <v>0</v>
      </c>
      <c r="G1126" s="108" t="b">
        <f t="shared" si="86"/>
        <v>0</v>
      </c>
      <c r="I1126" s="108">
        <f t="shared" si="87"/>
        <v>0.75</v>
      </c>
      <c r="K1126" s="108" t="b">
        <f t="shared" si="88"/>
        <v>0</v>
      </c>
      <c r="M1126" s="108" t="b">
        <f t="shared" si="89"/>
        <v>0</v>
      </c>
    </row>
    <row r="1127" spans="1:13" x14ac:dyDescent="0.25">
      <c r="A1127" t="s">
        <v>96</v>
      </c>
      <c r="B1127" s="108">
        <v>1.39</v>
      </c>
      <c r="E1127" s="108" t="b">
        <f t="shared" si="85"/>
        <v>0</v>
      </c>
      <c r="G1127" s="108">
        <f t="shared" si="86"/>
        <v>1.39</v>
      </c>
      <c r="I1127" s="108" t="b">
        <f t="shared" si="87"/>
        <v>0</v>
      </c>
      <c r="K1127" s="108" t="b">
        <f t="shared" si="88"/>
        <v>0</v>
      </c>
      <c r="M1127" s="108" t="b">
        <f t="shared" si="89"/>
        <v>0</v>
      </c>
    </row>
    <row r="1128" spans="1:13" x14ac:dyDescent="0.25">
      <c r="A1128" t="s">
        <v>95</v>
      </c>
      <c r="B1128" s="108">
        <v>1.21</v>
      </c>
      <c r="E1128" s="108" t="b">
        <f t="shared" si="85"/>
        <v>0</v>
      </c>
      <c r="G1128" s="108" t="b">
        <f t="shared" si="86"/>
        <v>0</v>
      </c>
      <c r="I1128" s="108" t="b">
        <f t="shared" si="87"/>
        <v>0</v>
      </c>
      <c r="K1128" s="108" t="b">
        <f t="shared" si="88"/>
        <v>0</v>
      </c>
      <c r="M1128" s="108">
        <f t="shared" si="89"/>
        <v>1.21</v>
      </c>
    </row>
    <row r="1129" spans="1:13" x14ac:dyDescent="0.25">
      <c r="A1129" t="s">
        <v>96</v>
      </c>
      <c r="B1129" s="108">
        <v>2.2200000000000002</v>
      </c>
      <c r="E1129" s="108" t="b">
        <f t="shared" si="85"/>
        <v>0</v>
      </c>
      <c r="G1129" s="108">
        <f t="shared" si="86"/>
        <v>2.2200000000000002</v>
      </c>
      <c r="I1129" s="108" t="b">
        <f t="shared" si="87"/>
        <v>0</v>
      </c>
      <c r="K1129" s="108" t="b">
        <f t="shared" si="88"/>
        <v>0</v>
      </c>
      <c r="M1129" s="108" t="b">
        <f t="shared" si="89"/>
        <v>0</v>
      </c>
    </row>
    <row r="1130" spans="1:13" x14ac:dyDescent="0.25">
      <c r="A1130" t="s">
        <v>93</v>
      </c>
      <c r="B1130" s="108">
        <v>1.9</v>
      </c>
      <c r="E1130" s="108" t="b">
        <f t="shared" si="85"/>
        <v>0</v>
      </c>
      <c r="G1130" s="108" t="b">
        <f t="shared" si="86"/>
        <v>0</v>
      </c>
      <c r="I1130" s="108" t="b">
        <f t="shared" si="87"/>
        <v>0</v>
      </c>
      <c r="K1130" s="108">
        <f t="shared" si="88"/>
        <v>1.9</v>
      </c>
      <c r="M1130" s="108" t="b">
        <f t="shared" si="89"/>
        <v>0</v>
      </c>
    </row>
    <row r="1131" spans="1:13" x14ac:dyDescent="0.25">
      <c r="A1131" t="s">
        <v>95</v>
      </c>
      <c r="B1131" s="108">
        <v>2.09</v>
      </c>
      <c r="E1131" s="108" t="b">
        <f t="shared" si="85"/>
        <v>0</v>
      </c>
      <c r="G1131" s="108" t="b">
        <f t="shared" si="86"/>
        <v>0</v>
      </c>
      <c r="I1131" s="108" t="b">
        <f t="shared" si="87"/>
        <v>0</v>
      </c>
      <c r="K1131" s="108" t="b">
        <f t="shared" si="88"/>
        <v>0</v>
      </c>
      <c r="M1131" s="108">
        <f t="shared" si="89"/>
        <v>2.09</v>
      </c>
    </row>
    <row r="1132" spans="1:13" x14ac:dyDescent="0.25">
      <c r="A1132" t="s">
        <v>93</v>
      </c>
      <c r="B1132" s="108">
        <v>1.27</v>
      </c>
      <c r="E1132" s="108" t="b">
        <f t="shared" si="85"/>
        <v>0</v>
      </c>
      <c r="G1132" s="108" t="b">
        <f t="shared" si="86"/>
        <v>0</v>
      </c>
      <c r="I1132" s="108" t="b">
        <f t="shared" si="87"/>
        <v>0</v>
      </c>
      <c r="K1132" s="108">
        <f t="shared" si="88"/>
        <v>1.27</v>
      </c>
      <c r="M1132" s="108" t="b">
        <f t="shared" si="89"/>
        <v>0</v>
      </c>
    </row>
    <row r="1133" spans="1:13" x14ac:dyDescent="0.25">
      <c r="A1133" t="s">
        <v>91</v>
      </c>
      <c r="B1133" s="108">
        <v>0.55000000000000004</v>
      </c>
      <c r="E1133" s="108" t="b">
        <f t="shared" si="85"/>
        <v>0</v>
      </c>
      <c r="G1133" s="108" t="b">
        <f t="shared" si="86"/>
        <v>0</v>
      </c>
      <c r="I1133" s="108">
        <f t="shared" si="87"/>
        <v>0.55000000000000004</v>
      </c>
      <c r="K1133" s="108" t="b">
        <f t="shared" si="88"/>
        <v>0</v>
      </c>
      <c r="M1133" s="108" t="b">
        <f t="shared" si="89"/>
        <v>0</v>
      </c>
    </row>
    <row r="1134" spans="1:13" x14ac:dyDescent="0.25">
      <c r="A1134" t="s">
        <v>91</v>
      </c>
      <c r="B1134" s="108">
        <v>0.83</v>
      </c>
      <c r="E1134" s="108" t="b">
        <f t="shared" si="85"/>
        <v>0</v>
      </c>
      <c r="G1134" s="108" t="b">
        <f t="shared" si="86"/>
        <v>0</v>
      </c>
      <c r="I1134" s="108">
        <f t="shared" si="87"/>
        <v>0.83</v>
      </c>
      <c r="K1134" s="108" t="b">
        <f t="shared" si="88"/>
        <v>0</v>
      </c>
      <c r="M1134" s="108" t="b">
        <f t="shared" si="89"/>
        <v>0</v>
      </c>
    </row>
    <row r="1135" spans="1:13" x14ac:dyDescent="0.25">
      <c r="A1135" t="s">
        <v>96</v>
      </c>
      <c r="B1135" s="108">
        <v>2.12</v>
      </c>
      <c r="E1135" s="108" t="b">
        <f t="shared" si="85"/>
        <v>0</v>
      </c>
      <c r="G1135" s="108">
        <f t="shared" si="86"/>
        <v>2.12</v>
      </c>
      <c r="I1135" s="108" t="b">
        <f t="shared" si="87"/>
        <v>0</v>
      </c>
      <c r="K1135" s="108" t="b">
        <f t="shared" si="88"/>
        <v>0</v>
      </c>
      <c r="M1135" s="108" t="b">
        <f t="shared" si="89"/>
        <v>0</v>
      </c>
    </row>
    <row r="1136" spans="1:13" x14ac:dyDescent="0.25">
      <c r="A1136" t="s">
        <v>91</v>
      </c>
      <c r="B1136" s="108">
        <v>0.98</v>
      </c>
      <c r="E1136" s="108" t="b">
        <f t="shared" si="85"/>
        <v>0</v>
      </c>
      <c r="G1136" s="108" t="b">
        <f t="shared" si="86"/>
        <v>0</v>
      </c>
      <c r="I1136" s="108">
        <f t="shared" si="87"/>
        <v>0.98</v>
      </c>
      <c r="K1136" s="108" t="b">
        <f t="shared" si="88"/>
        <v>0</v>
      </c>
      <c r="M1136" s="108" t="b">
        <f t="shared" si="89"/>
        <v>0</v>
      </c>
    </row>
    <row r="1137" spans="1:13" x14ac:dyDescent="0.25">
      <c r="A1137" t="s">
        <v>95</v>
      </c>
      <c r="B1137" s="108">
        <v>1.97</v>
      </c>
      <c r="E1137" s="108" t="b">
        <f t="shared" si="85"/>
        <v>0</v>
      </c>
      <c r="G1137" s="108" t="b">
        <f t="shared" si="86"/>
        <v>0</v>
      </c>
      <c r="I1137" s="108" t="b">
        <f t="shared" si="87"/>
        <v>0</v>
      </c>
      <c r="K1137" s="108" t="b">
        <f t="shared" si="88"/>
        <v>0</v>
      </c>
      <c r="M1137" s="108">
        <f t="shared" si="89"/>
        <v>1.97</v>
      </c>
    </row>
    <row r="1138" spans="1:13" x14ac:dyDescent="0.25">
      <c r="A1138" t="s">
        <v>94</v>
      </c>
      <c r="B1138" s="108">
        <v>0</v>
      </c>
      <c r="E1138" s="108" t="b">
        <f t="shared" si="85"/>
        <v>0</v>
      </c>
      <c r="G1138" s="108" t="b">
        <f t="shared" si="86"/>
        <v>0</v>
      </c>
      <c r="I1138" s="108" t="b">
        <f t="shared" si="87"/>
        <v>0</v>
      </c>
      <c r="K1138" s="108" t="b">
        <f t="shared" si="88"/>
        <v>0</v>
      </c>
      <c r="M1138" s="108" t="b">
        <f t="shared" si="89"/>
        <v>0</v>
      </c>
    </row>
    <row r="1139" spans="1:13" x14ac:dyDescent="0.25">
      <c r="A1139" t="s">
        <v>92</v>
      </c>
      <c r="B1139" s="108">
        <v>0.95</v>
      </c>
      <c r="E1139" s="108">
        <f t="shared" si="85"/>
        <v>0.95</v>
      </c>
      <c r="G1139" s="108" t="b">
        <f t="shared" si="86"/>
        <v>0</v>
      </c>
      <c r="I1139" s="108" t="b">
        <f t="shared" si="87"/>
        <v>0</v>
      </c>
      <c r="K1139" s="108" t="b">
        <f t="shared" si="88"/>
        <v>0</v>
      </c>
      <c r="M1139" s="108" t="b">
        <f t="shared" si="89"/>
        <v>0</v>
      </c>
    </row>
    <row r="1140" spans="1:13" x14ac:dyDescent="0.25">
      <c r="A1140" t="s">
        <v>96</v>
      </c>
      <c r="B1140" s="108">
        <v>1.54</v>
      </c>
      <c r="E1140" s="108" t="b">
        <f t="shared" si="85"/>
        <v>0</v>
      </c>
      <c r="G1140" s="108">
        <f t="shared" si="86"/>
        <v>1.54</v>
      </c>
      <c r="I1140" s="108" t="b">
        <f t="shared" si="87"/>
        <v>0</v>
      </c>
      <c r="K1140" s="108" t="b">
        <f t="shared" si="88"/>
        <v>0</v>
      </c>
      <c r="M1140" s="108" t="b">
        <f t="shared" si="89"/>
        <v>0</v>
      </c>
    </row>
    <row r="1141" spans="1:13" x14ac:dyDescent="0.25">
      <c r="A1141" t="s">
        <v>94</v>
      </c>
      <c r="B1141" s="108">
        <v>0</v>
      </c>
      <c r="E1141" s="108" t="b">
        <f t="shared" si="85"/>
        <v>0</v>
      </c>
      <c r="G1141" s="108" t="b">
        <f t="shared" si="86"/>
        <v>0</v>
      </c>
      <c r="I1141" s="108" t="b">
        <f t="shared" si="87"/>
        <v>0</v>
      </c>
      <c r="K1141" s="108" t="b">
        <f t="shared" si="88"/>
        <v>0</v>
      </c>
      <c r="M1141" s="108" t="b">
        <f t="shared" si="89"/>
        <v>0</v>
      </c>
    </row>
    <row r="1142" spans="1:13" x14ac:dyDescent="0.25">
      <c r="A1142" t="s">
        <v>91</v>
      </c>
      <c r="B1142" s="108">
        <v>0.85</v>
      </c>
      <c r="E1142" s="108" t="b">
        <f t="shared" si="85"/>
        <v>0</v>
      </c>
      <c r="G1142" s="108" t="b">
        <f t="shared" si="86"/>
        <v>0</v>
      </c>
      <c r="I1142" s="108">
        <f t="shared" si="87"/>
        <v>0.85</v>
      </c>
      <c r="K1142" s="108" t="b">
        <f t="shared" si="88"/>
        <v>0</v>
      </c>
      <c r="M1142" s="108" t="b">
        <f t="shared" si="89"/>
        <v>0</v>
      </c>
    </row>
    <row r="1143" spans="1:13" x14ac:dyDescent="0.25">
      <c r="A1143" t="s">
        <v>94</v>
      </c>
      <c r="B1143" s="108">
        <v>0</v>
      </c>
      <c r="E1143" s="108" t="b">
        <f t="shared" si="85"/>
        <v>0</v>
      </c>
      <c r="G1143" s="108" t="b">
        <f t="shared" si="86"/>
        <v>0</v>
      </c>
      <c r="I1143" s="108" t="b">
        <f t="shared" si="87"/>
        <v>0</v>
      </c>
      <c r="K1143" s="108" t="b">
        <f t="shared" si="88"/>
        <v>0</v>
      </c>
      <c r="M1143" s="108" t="b">
        <f t="shared" si="89"/>
        <v>0</v>
      </c>
    </row>
    <row r="1144" spans="1:13" x14ac:dyDescent="0.25">
      <c r="A1144" t="s">
        <v>96</v>
      </c>
      <c r="B1144" s="108">
        <v>1.28</v>
      </c>
      <c r="E1144" s="108" t="b">
        <f t="shared" si="85"/>
        <v>0</v>
      </c>
      <c r="G1144" s="108">
        <f t="shared" si="86"/>
        <v>1.28</v>
      </c>
      <c r="I1144" s="108" t="b">
        <f t="shared" si="87"/>
        <v>0</v>
      </c>
      <c r="K1144" s="108" t="b">
        <f t="shared" si="88"/>
        <v>0</v>
      </c>
      <c r="M1144" s="108" t="b">
        <f t="shared" si="89"/>
        <v>0</v>
      </c>
    </row>
    <row r="1145" spans="1:13" x14ac:dyDescent="0.25">
      <c r="A1145" t="s">
        <v>96</v>
      </c>
      <c r="B1145" s="108">
        <v>1.18</v>
      </c>
      <c r="E1145" s="108" t="b">
        <f t="shared" si="85"/>
        <v>0</v>
      </c>
      <c r="G1145" s="108">
        <f t="shared" si="86"/>
        <v>1.18</v>
      </c>
      <c r="I1145" s="108" t="b">
        <f t="shared" si="87"/>
        <v>0</v>
      </c>
      <c r="K1145" s="108" t="b">
        <f t="shared" si="88"/>
        <v>0</v>
      </c>
      <c r="M1145" s="108" t="b">
        <f t="shared" si="89"/>
        <v>0</v>
      </c>
    </row>
    <row r="1146" spans="1:13" x14ac:dyDescent="0.25">
      <c r="A1146" t="s">
        <v>94</v>
      </c>
      <c r="B1146" s="108">
        <v>0</v>
      </c>
      <c r="E1146" s="108" t="b">
        <f t="shared" si="85"/>
        <v>0</v>
      </c>
      <c r="G1146" s="108" t="b">
        <f t="shared" si="86"/>
        <v>0</v>
      </c>
      <c r="I1146" s="108" t="b">
        <f t="shared" si="87"/>
        <v>0</v>
      </c>
      <c r="K1146" s="108" t="b">
        <f t="shared" si="88"/>
        <v>0</v>
      </c>
      <c r="M1146" s="108" t="b">
        <f t="shared" si="89"/>
        <v>0</v>
      </c>
    </row>
    <row r="1147" spans="1:13" x14ac:dyDescent="0.25">
      <c r="A1147" t="s">
        <v>93</v>
      </c>
      <c r="B1147" s="108">
        <v>1.92</v>
      </c>
      <c r="E1147" s="108" t="b">
        <f t="shared" si="85"/>
        <v>0</v>
      </c>
      <c r="G1147" s="108" t="b">
        <f t="shared" si="86"/>
        <v>0</v>
      </c>
      <c r="I1147" s="108" t="b">
        <f t="shared" si="87"/>
        <v>0</v>
      </c>
      <c r="K1147" s="108">
        <f t="shared" si="88"/>
        <v>1.92</v>
      </c>
      <c r="M1147" s="108" t="b">
        <f t="shared" si="89"/>
        <v>0</v>
      </c>
    </row>
    <row r="1148" spans="1:13" x14ac:dyDescent="0.25">
      <c r="A1148" t="s">
        <v>92</v>
      </c>
      <c r="B1148" s="108">
        <v>0.86</v>
      </c>
      <c r="E1148" s="108">
        <f t="shared" si="85"/>
        <v>0.86</v>
      </c>
      <c r="G1148" s="108" t="b">
        <f t="shared" si="86"/>
        <v>0</v>
      </c>
      <c r="I1148" s="108" t="b">
        <f t="shared" si="87"/>
        <v>0</v>
      </c>
      <c r="K1148" s="108" t="b">
        <f t="shared" si="88"/>
        <v>0</v>
      </c>
      <c r="M1148" s="108" t="b">
        <f t="shared" si="89"/>
        <v>0</v>
      </c>
    </row>
    <row r="1149" spans="1:13" x14ac:dyDescent="0.25">
      <c r="A1149" t="s">
        <v>95</v>
      </c>
      <c r="B1149" s="108">
        <v>1.1000000000000001</v>
      </c>
      <c r="E1149" s="108" t="b">
        <f t="shared" si="85"/>
        <v>0</v>
      </c>
      <c r="G1149" s="108" t="b">
        <f t="shared" si="86"/>
        <v>0</v>
      </c>
      <c r="I1149" s="108" t="b">
        <f t="shared" si="87"/>
        <v>0</v>
      </c>
      <c r="K1149" s="108" t="b">
        <f t="shared" si="88"/>
        <v>0</v>
      </c>
      <c r="M1149" s="108">
        <f t="shared" si="89"/>
        <v>1.1000000000000001</v>
      </c>
    </row>
    <row r="1150" spans="1:13" x14ac:dyDescent="0.25">
      <c r="A1150" t="s">
        <v>95</v>
      </c>
      <c r="B1150" s="108">
        <v>1.96</v>
      </c>
      <c r="E1150" s="108" t="b">
        <f t="shared" si="85"/>
        <v>0</v>
      </c>
      <c r="G1150" s="108" t="b">
        <f t="shared" si="86"/>
        <v>0</v>
      </c>
      <c r="I1150" s="108" t="b">
        <f t="shared" si="87"/>
        <v>0</v>
      </c>
      <c r="K1150" s="108" t="b">
        <f t="shared" si="88"/>
        <v>0</v>
      </c>
      <c r="M1150" s="108">
        <f t="shared" si="89"/>
        <v>1.96</v>
      </c>
    </row>
    <row r="1151" spans="1:13" x14ac:dyDescent="0.25">
      <c r="A1151" t="s">
        <v>96</v>
      </c>
      <c r="B1151" s="108">
        <v>1.82</v>
      </c>
      <c r="E1151" s="108" t="b">
        <f t="shared" si="85"/>
        <v>0</v>
      </c>
      <c r="G1151" s="108">
        <f t="shared" si="86"/>
        <v>1.82</v>
      </c>
      <c r="I1151" s="108" t="b">
        <f t="shared" si="87"/>
        <v>0</v>
      </c>
      <c r="K1151" s="108" t="b">
        <f t="shared" si="88"/>
        <v>0</v>
      </c>
      <c r="M1151" s="108" t="b">
        <f t="shared" si="89"/>
        <v>0</v>
      </c>
    </row>
    <row r="1152" spans="1:13" x14ac:dyDescent="0.25">
      <c r="A1152" t="s">
        <v>94</v>
      </c>
      <c r="B1152" s="108">
        <v>0</v>
      </c>
      <c r="E1152" s="108" t="b">
        <f t="shared" si="85"/>
        <v>0</v>
      </c>
      <c r="G1152" s="108" t="b">
        <f t="shared" si="86"/>
        <v>0</v>
      </c>
      <c r="I1152" s="108" t="b">
        <f t="shared" si="87"/>
        <v>0</v>
      </c>
      <c r="K1152" s="108" t="b">
        <f t="shared" si="88"/>
        <v>0</v>
      </c>
      <c r="M1152" s="108" t="b">
        <f t="shared" si="89"/>
        <v>0</v>
      </c>
    </row>
    <row r="1153" spans="1:13" x14ac:dyDescent="0.25">
      <c r="A1153" t="s">
        <v>94</v>
      </c>
      <c r="B1153" s="108">
        <v>0</v>
      </c>
      <c r="E1153" s="108" t="b">
        <f t="shared" si="85"/>
        <v>0</v>
      </c>
      <c r="G1153" s="108" t="b">
        <f t="shared" si="86"/>
        <v>0</v>
      </c>
      <c r="I1153" s="108" t="b">
        <f t="shared" si="87"/>
        <v>0</v>
      </c>
      <c r="K1153" s="108" t="b">
        <f t="shared" si="88"/>
        <v>0</v>
      </c>
      <c r="M1153" s="108" t="b">
        <f t="shared" si="89"/>
        <v>0</v>
      </c>
    </row>
    <row r="1154" spans="1:13" x14ac:dyDescent="0.25">
      <c r="A1154" t="s">
        <v>94</v>
      </c>
      <c r="B1154" s="108">
        <v>0</v>
      </c>
      <c r="E1154" s="108" t="b">
        <f t="shared" si="85"/>
        <v>0</v>
      </c>
      <c r="G1154" s="108" t="b">
        <f t="shared" si="86"/>
        <v>0</v>
      </c>
      <c r="I1154" s="108" t="b">
        <f t="shared" si="87"/>
        <v>0</v>
      </c>
      <c r="K1154" s="108" t="b">
        <f t="shared" si="88"/>
        <v>0</v>
      </c>
      <c r="M1154" s="108" t="b">
        <f t="shared" si="89"/>
        <v>0</v>
      </c>
    </row>
    <row r="1155" spans="1:13" x14ac:dyDescent="0.25">
      <c r="A1155" t="s">
        <v>93</v>
      </c>
      <c r="B1155" s="108">
        <v>2.0499999999999998</v>
      </c>
      <c r="E1155" s="108" t="b">
        <f t="shared" ref="E1155:E1218" si="90">IF(A1155="Coffee Only", B1155)</f>
        <v>0</v>
      </c>
      <c r="G1155" s="108" t="b">
        <f t="shared" ref="G1155:G1218" si="91">IF(A1155="Food Only", B1155)</f>
        <v>0</v>
      </c>
      <c r="I1155" s="108" t="b">
        <f t="shared" ref="I1155:I1218" si="92">IF(A1155="Specialty Drink Only", B1155)</f>
        <v>0</v>
      </c>
      <c r="K1155" s="108">
        <f t="shared" ref="K1155:K1218" si="93">IF(A1155="Food + Coffee", B1155)</f>
        <v>2.0499999999999998</v>
      </c>
      <c r="M1155" s="108" t="b">
        <f t="shared" ref="M1155:M1218" si="94">IF(A1155="Food + Specialty Drink", B1155)</f>
        <v>0</v>
      </c>
    </row>
    <row r="1156" spans="1:13" x14ac:dyDescent="0.25">
      <c r="A1156" t="s">
        <v>96</v>
      </c>
      <c r="B1156" s="108">
        <v>2.39</v>
      </c>
      <c r="E1156" s="108" t="b">
        <f t="shared" si="90"/>
        <v>0</v>
      </c>
      <c r="G1156" s="108">
        <f t="shared" si="91"/>
        <v>2.39</v>
      </c>
      <c r="I1156" s="108" t="b">
        <f t="shared" si="92"/>
        <v>0</v>
      </c>
      <c r="K1156" s="108" t="b">
        <f t="shared" si="93"/>
        <v>0</v>
      </c>
      <c r="M1156" s="108" t="b">
        <f t="shared" si="94"/>
        <v>0</v>
      </c>
    </row>
    <row r="1157" spans="1:13" x14ac:dyDescent="0.25">
      <c r="A1157" t="s">
        <v>94</v>
      </c>
      <c r="B1157" s="108">
        <v>0</v>
      </c>
      <c r="E1157" s="108" t="b">
        <f t="shared" si="90"/>
        <v>0</v>
      </c>
      <c r="G1157" s="108" t="b">
        <f t="shared" si="91"/>
        <v>0</v>
      </c>
      <c r="I1157" s="108" t="b">
        <f t="shared" si="92"/>
        <v>0</v>
      </c>
      <c r="K1157" s="108" t="b">
        <f t="shared" si="93"/>
        <v>0</v>
      </c>
      <c r="M1157" s="108" t="b">
        <f t="shared" si="94"/>
        <v>0</v>
      </c>
    </row>
    <row r="1158" spans="1:13" x14ac:dyDescent="0.25">
      <c r="A1158" t="s">
        <v>91</v>
      </c>
      <c r="B1158" s="108">
        <v>0.82</v>
      </c>
      <c r="E1158" s="108" t="b">
        <f t="shared" si="90"/>
        <v>0</v>
      </c>
      <c r="G1158" s="108" t="b">
        <f t="shared" si="91"/>
        <v>0</v>
      </c>
      <c r="I1158" s="108">
        <f t="shared" si="92"/>
        <v>0.82</v>
      </c>
      <c r="K1158" s="108" t="b">
        <f t="shared" si="93"/>
        <v>0</v>
      </c>
      <c r="M1158" s="108" t="b">
        <f t="shared" si="94"/>
        <v>0</v>
      </c>
    </row>
    <row r="1159" spans="1:13" x14ac:dyDescent="0.25">
      <c r="A1159" t="s">
        <v>91</v>
      </c>
      <c r="B1159" s="108">
        <v>0.62</v>
      </c>
      <c r="E1159" s="108" t="b">
        <f t="shared" si="90"/>
        <v>0</v>
      </c>
      <c r="G1159" s="108" t="b">
        <f t="shared" si="91"/>
        <v>0</v>
      </c>
      <c r="I1159" s="108">
        <f t="shared" si="92"/>
        <v>0.62</v>
      </c>
      <c r="K1159" s="108" t="b">
        <f t="shared" si="93"/>
        <v>0</v>
      </c>
      <c r="M1159" s="108" t="b">
        <f t="shared" si="94"/>
        <v>0</v>
      </c>
    </row>
    <row r="1160" spans="1:13" x14ac:dyDescent="0.25">
      <c r="A1160" t="s">
        <v>93</v>
      </c>
      <c r="B1160" s="108">
        <v>0.8</v>
      </c>
      <c r="E1160" s="108" t="b">
        <f t="shared" si="90"/>
        <v>0</v>
      </c>
      <c r="G1160" s="108" t="b">
        <f t="shared" si="91"/>
        <v>0</v>
      </c>
      <c r="I1160" s="108" t="b">
        <f t="shared" si="92"/>
        <v>0</v>
      </c>
      <c r="K1160" s="108">
        <f t="shared" si="93"/>
        <v>0.8</v>
      </c>
      <c r="M1160" s="108" t="b">
        <f t="shared" si="94"/>
        <v>0</v>
      </c>
    </row>
    <row r="1161" spans="1:13" x14ac:dyDescent="0.25">
      <c r="A1161" t="s">
        <v>94</v>
      </c>
      <c r="B1161" s="108">
        <v>0</v>
      </c>
      <c r="E1161" s="108" t="b">
        <f t="shared" si="90"/>
        <v>0</v>
      </c>
      <c r="G1161" s="108" t="b">
        <f t="shared" si="91"/>
        <v>0</v>
      </c>
      <c r="I1161" s="108" t="b">
        <f t="shared" si="92"/>
        <v>0</v>
      </c>
      <c r="K1161" s="108" t="b">
        <f t="shared" si="93"/>
        <v>0</v>
      </c>
      <c r="M1161" s="108" t="b">
        <f t="shared" si="94"/>
        <v>0</v>
      </c>
    </row>
    <row r="1162" spans="1:13" x14ac:dyDescent="0.25">
      <c r="A1162" t="s">
        <v>94</v>
      </c>
      <c r="B1162" s="108">
        <v>0</v>
      </c>
      <c r="E1162" s="108" t="b">
        <f t="shared" si="90"/>
        <v>0</v>
      </c>
      <c r="G1162" s="108" t="b">
        <f t="shared" si="91"/>
        <v>0</v>
      </c>
      <c r="I1162" s="108" t="b">
        <f t="shared" si="92"/>
        <v>0</v>
      </c>
      <c r="K1162" s="108" t="b">
        <f t="shared" si="93"/>
        <v>0</v>
      </c>
      <c r="M1162" s="108" t="b">
        <f t="shared" si="94"/>
        <v>0</v>
      </c>
    </row>
    <row r="1163" spans="1:13" x14ac:dyDescent="0.25">
      <c r="A1163" t="s">
        <v>93</v>
      </c>
      <c r="B1163" s="108">
        <v>2.4</v>
      </c>
      <c r="E1163" s="108" t="b">
        <f t="shared" si="90"/>
        <v>0</v>
      </c>
      <c r="G1163" s="108" t="b">
        <f t="shared" si="91"/>
        <v>0</v>
      </c>
      <c r="I1163" s="108" t="b">
        <f t="shared" si="92"/>
        <v>0</v>
      </c>
      <c r="K1163" s="108">
        <f t="shared" si="93"/>
        <v>2.4</v>
      </c>
      <c r="M1163" s="108" t="b">
        <f t="shared" si="94"/>
        <v>0</v>
      </c>
    </row>
    <row r="1164" spans="1:13" x14ac:dyDescent="0.25">
      <c r="A1164" t="s">
        <v>94</v>
      </c>
      <c r="B1164" s="108">
        <v>0</v>
      </c>
      <c r="E1164" s="108" t="b">
        <f t="shared" si="90"/>
        <v>0</v>
      </c>
      <c r="G1164" s="108" t="b">
        <f t="shared" si="91"/>
        <v>0</v>
      </c>
      <c r="I1164" s="108" t="b">
        <f t="shared" si="92"/>
        <v>0</v>
      </c>
      <c r="K1164" s="108" t="b">
        <f t="shared" si="93"/>
        <v>0</v>
      </c>
      <c r="M1164" s="108" t="b">
        <f t="shared" si="94"/>
        <v>0</v>
      </c>
    </row>
    <row r="1165" spans="1:13" x14ac:dyDescent="0.25">
      <c r="A1165" t="s">
        <v>93</v>
      </c>
      <c r="B1165" s="108">
        <v>1.6</v>
      </c>
      <c r="E1165" s="108" t="b">
        <f t="shared" si="90"/>
        <v>0</v>
      </c>
      <c r="G1165" s="108" t="b">
        <f t="shared" si="91"/>
        <v>0</v>
      </c>
      <c r="I1165" s="108" t="b">
        <f t="shared" si="92"/>
        <v>0</v>
      </c>
      <c r="K1165" s="108">
        <f t="shared" si="93"/>
        <v>1.6</v>
      </c>
      <c r="M1165" s="108" t="b">
        <f t="shared" si="94"/>
        <v>0</v>
      </c>
    </row>
    <row r="1166" spans="1:13" x14ac:dyDescent="0.25">
      <c r="A1166" t="s">
        <v>95</v>
      </c>
      <c r="B1166" s="108">
        <v>2.33</v>
      </c>
      <c r="E1166" s="108" t="b">
        <f t="shared" si="90"/>
        <v>0</v>
      </c>
      <c r="G1166" s="108" t="b">
        <f t="shared" si="91"/>
        <v>0</v>
      </c>
      <c r="I1166" s="108" t="b">
        <f t="shared" si="92"/>
        <v>0</v>
      </c>
      <c r="K1166" s="108" t="b">
        <f t="shared" si="93"/>
        <v>0</v>
      </c>
      <c r="M1166" s="108">
        <f t="shared" si="94"/>
        <v>2.33</v>
      </c>
    </row>
    <row r="1167" spans="1:13" x14ac:dyDescent="0.25">
      <c r="A1167" t="s">
        <v>94</v>
      </c>
      <c r="B1167" s="108">
        <v>0</v>
      </c>
      <c r="E1167" s="108" t="b">
        <f t="shared" si="90"/>
        <v>0</v>
      </c>
      <c r="G1167" s="108" t="b">
        <f t="shared" si="91"/>
        <v>0</v>
      </c>
      <c r="I1167" s="108" t="b">
        <f t="shared" si="92"/>
        <v>0</v>
      </c>
      <c r="K1167" s="108" t="b">
        <f t="shared" si="93"/>
        <v>0</v>
      </c>
      <c r="M1167" s="108" t="b">
        <f t="shared" si="94"/>
        <v>0</v>
      </c>
    </row>
    <row r="1168" spans="1:13" x14ac:dyDescent="0.25">
      <c r="A1168" t="s">
        <v>94</v>
      </c>
      <c r="B1168" s="108">
        <v>0</v>
      </c>
      <c r="E1168" s="108" t="b">
        <f t="shared" si="90"/>
        <v>0</v>
      </c>
      <c r="G1168" s="108" t="b">
        <f t="shared" si="91"/>
        <v>0</v>
      </c>
      <c r="I1168" s="108" t="b">
        <f t="shared" si="92"/>
        <v>0</v>
      </c>
      <c r="K1168" s="108" t="b">
        <f t="shared" si="93"/>
        <v>0</v>
      </c>
      <c r="M1168" s="108" t="b">
        <f t="shared" si="94"/>
        <v>0</v>
      </c>
    </row>
    <row r="1169" spans="1:13" x14ac:dyDescent="0.25">
      <c r="A1169" t="s">
        <v>93</v>
      </c>
      <c r="B1169" s="108">
        <v>1.34</v>
      </c>
      <c r="E1169" s="108" t="b">
        <f t="shared" si="90"/>
        <v>0</v>
      </c>
      <c r="G1169" s="108" t="b">
        <f t="shared" si="91"/>
        <v>0</v>
      </c>
      <c r="I1169" s="108" t="b">
        <f t="shared" si="92"/>
        <v>0</v>
      </c>
      <c r="K1169" s="108">
        <f t="shared" si="93"/>
        <v>1.34</v>
      </c>
      <c r="M1169" s="108" t="b">
        <f t="shared" si="94"/>
        <v>0</v>
      </c>
    </row>
    <row r="1170" spans="1:13" x14ac:dyDescent="0.25">
      <c r="A1170" t="s">
        <v>93</v>
      </c>
      <c r="B1170" s="108">
        <v>1.52</v>
      </c>
      <c r="E1170" s="108" t="b">
        <f t="shared" si="90"/>
        <v>0</v>
      </c>
      <c r="G1170" s="108" t="b">
        <f t="shared" si="91"/>
        <v>0</v>
      </c>
      <c r="I1170" s="108" t="b">
        <f t="shared" si="92"/>
        <v>0</v>
      </c>
      <c r="K1170" s="108">
        <f t="shared" si="93"/>
        <v>1.52</v>
      </c>
      <c r="M1170" s="108" t="b">
        <f t="shared" si="94"/>
        <v>0</v>
      </c>
    </row>
    <row r="1171" spans="1:13" x14ac:dyDescent="0.25">
      <c r="A1171" t="s">
        <v>91</v>
      </c>
      <c r="B1171" s="108">
        <v>0.95</v>
      </c>
      <c r="E1171" s="108" t="b">
        <f t="shared" si="90"/>
        <v>0</v>
      </c>
      <c r="G1171" s="108" t="b">
        <f t="shared" si="91"/>
        <v>0</v>
      </c>
      <c r="I1171" s="108">
        <f t="shared" si="92"/>
        <v>0.95</v>
      </c>
      <c r="K1171" s="108" t="b">
        <f t="shared" si="93"/>
        <v>0</v>
      </c>
      <c r="M1171" s="108" t="b">
        <f t="shared" si="94"/>
        <v>0</v>
      </c>
    </row>
    <row r="1172" spans="1:13" x14ac:dyDescent="0.25">
      <c r="A1172" t="s">
        <v>94</v>
      </c>
      <c r="B1172" s="108">
        <v>0</v>
      </c>
      <c r="E1172" s="108" t="b">
        <f t="shared" si="90"/>
        <v>0</v>
      </c>
      <c r="G1172" s="108" t="b">
        <f t="shared" si="91"/>
        <v>0</v>
      </c>
      <c r="I1172" s="108" t="b">
        <f t="shared" si="92"/>
        <v>0</v>
      </c>
      <c r="K1172" s="108" t="b">
        <f t="shared" si="93"/>
        <v>0</v>
      </c>
      <c r="M1172" s="108" t="b">
        <f t="shared" si="94"/>
        <v>0</v>
      </c>
    </row>
    <row r="1173" spans="1:13" x14ac:dyDescent="0.25">
      <c r="A1173" t="s">
        <v>94</v>
      </c>
      <c r="B1173" s="108">
        <v>0</v>
      </c>
      <c r="E1173" s="108" t="b">
        <f t="shared" si="90"/>
        <v>0</v>
      </c>
      <c r="G1173" s="108" t="b">
        <f t="shared" si="91"/>
        <v>0</v>
      </c>
      <c r="I1173" s="108" t="b">
        <f t="shared" si="92"/>
        <v>0</v>
      </c>
      <c r="K1173" s="108" t="b">
        <f t="shared" si="93"/>
        <v>0</v>
      </c>
      <c r="M1173" s="108" t="b">
        <f t="shared" si="94"/>
        <v>0</v>
      </c>
    </row>
    <row r="1174" spans="1:13" x14ac:dyDescent="0.25">
      <c r="A1174" t="s">
        <v>94</v>
      </c>
      <c r="B1174" s="108">
        <v>0</v>
      </c>
      <c r="E1174" s="108" t="b">
        <f t="shared" si="90"/>
        <v>0</v>
      </c>
      <c r="G1174" s="108" t="b">
        <f t="shared" si="91"/>
        <v>0</v>
      </c>
      <c r="I1174" s="108" t="b">
        <f t="shared" si="92"/>
        <v>0</v>
      </c>
      <c r="K1174" s="108" t="b">
        <f t="shared" si="93"/>
        <v>0</v>
      </c>
      <c r="M1174" s="108" t="b">
        <f t="shared" si="94"/>
        <v>0</v>
      </c>
    </row>
    <row r="1175" spans="1:13" x14ac:dyDescent="0.25">
      <c r="A1175" t="s">
        <v>94</v>
      </c>
      <c r="B1175" s="108">
        <v>0</v>
      </c>
      <c r="E1175" s="108" t="b">
        <f t="shared" si="90"/>
        <v>0</v>
      </c>
      <c r="G1175" s="108" t="b">
        <f t="shared" si="91"/>
        <v>0</v>
      </c>
      <c r="I1175" s="108" t="b">
        <f t="shared" si="92"/>
        <v>0</v>
      </c>
      <c r="K1175" s="108" t="b">
        <f t="shared" si="93"/>
        <v>0</v>
      </c>
      <c r="M1175" s="108" t="b">
        <f t="shared" si="94"/>
        <v>0</v>
      </c>
    </row>
    <row r="1176" spans="1:13" x14ac:dyDescent="0.25">
      <c r="A1176" t="s">
        <v>93</v>
      </c>
      <c r="B1176" s="108">
        <v>1.34</v>
      </c>
      <c r="E1176" s="108" t="b">
        <f t="shared" si="90"/>
        <v>0</v>
      </c>
      <c r="G1176" s="108" t="b">
        <f t="shared" si="91"/>
        <v>0</v>
      </c>
      <c r="I1176" s="108" t="b">
        <f t="shared" si="92"/>
        <v>0</v>
      </c>
      <c r="K1176" s="108">
        <f t="shared" si="93"/>
        <v>1.34</v>
      </c>
      <c r="M1176" s="108" t="b">
        <f t="shared" si="94"/>
        <v>0</v>
      </c>
    </row>
    <row r="1177" spans="1:13" x14ac:dyDescent="0.25">
      <c r="A1177" t="s">
        <v>94</v>
      </c>
      <c r="B1177" s="108">
        <v>0</v>
      </c>
      <c r="E1177" s="108" t="b">
        <f t="shared" si="90"/>
        <v>0</v>
      </c>
      <c r="G1177" s="108" t="b">
        <f t="shared" si="91"/>
        <v>0</v>
      </c>
      <c r="I1177" s="108" t="b">
        <f t="shared" si="92"/>
        <v>0</v>
      </c>
      <c r="K1177" s="108" t="b">
        <f t="shared" si="93"/>
        <v>0</v>
      </c>
      <c r="M1177" s="108" t="b">
        <f t="shared" si="94"/>
        <v>0</v>
      </c>
    </row>
    <row r="1178" spans="1:13" x14ac:dyDescent="0.25">
      <c r="A1178" t="s">
        <v>91</v>
      </c>
      <c r="B1178" s="108">
        <v>0.65</v>
      </c>
      <c r="E1178" s="108" t="b">
        <f t="shared" si="90"/>
        <v>0</v>
      </c>
      <c r="G1178" s="108" t="b">
        <f t="shared" si="91"/>
        <v>0</v>
      </c>
      <c r="I1178" s="108">
        <f t="shared" si="92"/>
        <v>0.65</v>
      </c>
      <c r="K1178" s="108" t="b">
        <f t="shared" si="93"/>
        <v>0</v>
      </c>
      <c r="M1178" s="108" t="b">
        <f t="shared" si="94"/>
        <v>0</v>
      </c>
    </row>
    <row r="1179" spans="1:13" x14ac:dyDescent="0.25">
      <c r="A1179" t="s">
        <v>93</v>
      </c>
      <c r="B1179" s="108">
        <v>0.78</v>
      </c>
      <c r="E1179" s="108" t="b">
        <f t="shared" si="90"/>
        <v>0</v>
      </c>
      <c r="G1179" s="108" t="b">
        <f t="shared" si="91"/>
        <v>0</v>
      </c>
      <c r="I1179" s="108" t="b">
        <f t="shared" si="92"/>
        <v>0</v>
      </c>
      <c r="K1179" s="108">
        <f t="shared" si="93"/>
        <v>0.78</v>
      </c>
      <c r="M1179" s="108" t="b">
        <f t="shared" si="94"/>
        <v>0</v>
      </c>
    </row>
    <row r="1180" spans="1:13" x14ac:dyDescent="0.25">
      <c r="A1180" t="s">
        <v>94</v>
      </c>
      <c r="B1180" s="108">
        <v>0</v>
      </c>
      <c r="E1180" s="108" t="b">
        <f t="shared" si="90"/>
        <v>0</v>
      </c>
      <c r="G1180" s="108" t="b">
        <f t="shared" si="91"/>
        <v>0</v>
      </c>
      <c r="I1180" s="108" t="b">
        <f t="shared" si="92"/>
        <v>0</v>
      </c>
      <c r="K1180" s="108" t="b">
        <f t="shared" si="93"/>
        <v>0</v>
      </c>
      <c r="M1180" s="108" t="b">
        <f t="shared" si="94"/>
        <v>0</v>
      </c>
    </row>
    <row r="1181" spans="1:13" x14ac:dyDescent="0.25">
      <c r="A1181" t="s">
        <v>94</v>
      </c>
      <c r="B1181" s="108">
        <v>0</v>
      </c>
      <c r="E1181" s="108" t="b">
        <f t="shared" si="90"/>
        <v>0</v>
      </c>
      <c r="G1181" s="108" t="b">
        <f t="shared" si="91"/>
        <v>0</v>
      </c>
      <c r="I1181" s="108" t="b">
        <f t="shared" si="92"/>
        <v>0</v>
      </c>
      <c r="K1181" s="108" t="b">
        <f t="shared" si="93"/>
        <v>0</v>
      </c>
      <c r="M1181" s="108" t="b">
        <f t="shared" si="94"/>
        <v>0</v>
      </c>
    </row>
    <row r="1182" spans="1:13" x14ac:dyDescent="0.25">
      <c r="A1182" t="s">
        <v>94</v>
      </c>
      <c r="B1182" s="108">
        <v>0</v>
      </c>
      <c r="E1182" s="108" t="b">
        <f t="shared" si="90"/>
        <v>0</v>
      </c>
      <c r="G1182" s="108" t="b">
        <f t="shared" si="91"/>
        <v>0</v>
      </c>
      <c r="I1182" s="108" t="b">
        <f t="shared" si="92"/>
        <v>0</v>
      </c>
      <c r="K1182" s="108" t="b">
        <f t="shared" si="93"/>
        <v>0</v>
      </c>
      <c r="M1182" s="108" t="b">
        <f t="shared" si="94"/>
        <v>0</v>
      </c>
    </row>
    <row r="1183" spans="1:13" x14ac:dyDescent="0.25">
      <c r="A1183" t="s">
        <v>94</v>
      </c>
      <c r="B1183" s="108">
        <v>0</v>
      </c>
      <c r="E1183" s="108" t="b">
        <f t="shared" si="90"/>
        <v>0</v>
      </c>
      <c r="G1183" s="108" t="b">
        <f t="shared" si="91"/>
        <v>0</v>
      </c>
      <c r="I1183" s="108" t="b">
        <f t="shared" si="92"/>
        <v>0</v>
      </c>
      <c r="K1183" s="108" t="b">
        <f t="shared" si="93"/>
        <v>0</v>
      </c>
      <c r="M1183" s="108" t="b">
        <f t="shared" si="94"/>
        <v>0</v>
      </c>
    </row>
    <row r="1184" spans="1:13" x14ac:dyDescent="0.25">
      <c r="A1184" t="s">
        <v>95</v>
      </c>
      <c r="B1184" s="108">
        <v>1.57</v>
      </c>
      <c r="E1184" s="108" t="b">
        <f t="shared" si="90"/>
        <v>0</v>
      </c>
      <c r="G1184" s="108" t="b">
        <f t="shared" si="91"/>
        <v>0</v>
      </c>
      <c r="I1184" s="108" t="b">
        <f t="shared" si="92"/>
        <v>0</v>
      </c>
      <c r="K1184" s="108" t="b">
        <f t="shared" si="93"/>
        <v>0</v>
      </c>
      <c r="M1184" s="108">
        <f t="shared" si="94"/>
        <v>1.57</v>
      </c>
    </row>
    <row r="1185" spans="1:13" x14ac:dyDescent="0.25">
      <c r="A1185" t="s">
        <v>91</v>
      </c>
      <c r="B1185" s="108">
        <v>0.86</v>
      </c>
      <c r="E1185" s="108" t="b">
        <f t="shared" si="90"/>
        <v>0</v>
      </c>
      <c r="G1185" s="108" t="b">
        <f t="shared" si="91"/>
        <v>0</v>
      </c>
      <c r="I1185" s="108">
        <f t="shared" si="92"/>
        <v>0.86</v>
      </c>
      <c r="K1185" s="108" t="b">
        <f t="shared" si="93"/>
        <v>0</v>
      </c>
      <c r="M1185" s="108" t="b">
        <f t="shared" si="94"/>
        <v>0</v>
      </c>
    </row>
    <row r="1186" spans="1:13" x14ac:dyDescent="0.25">
      <c r="A1186" t="s">
        <v>94</v>
      </c>
      <c r="B1186" s="108">
        <v>0</v>
      </c>
      <c r="E1186" s="108" t="b">
        <f t="shared" si="90"/>
        <v>0</v>
      </c>
      <c r="G1186" s="108" t="b">
        <f t="shared" si="91"/>
        <v>0</v>
      </c>
      <c r="I1186" s="108" t="b">
        <f t="shared" si="92"/>
        <v>0</v>
      </c>
      <c r="K1186" s="108" t="b">
        <f t="shared" si="93"/>
        <v>0</v>
      </c>
      <c r="M1186" s="108" t="b">
        <f t="shared" si="94"/>
        <v>0</v>
      </c>
    </row>
    <row r="1187" spans="1:13" x14ac:dyDescent="0.25">
      <c r="A1187" t="s">
        <v>94</v>
      </c>
      <c r="B1187" s="108">
        <v>0</v>
      </c>
      <c r="E1187" s="108" t="b">
        <f t="shared" si="90"/>
        <v>0</v>
      </c>
      <c r="G1187" s="108" t="b">
        <f t="shared" si="91"/>
        <v>0</v>
      </c>
      <c r="I1187" s="108" t="b">
        <f t="shared" si="92"/>
        <v>0</v>
      </c>
      <c r="K1187" s="108" t="b">
        <f t="shared" si="93"/>
        <v>0</v>
      </c>
      <c r="M1187" s="108" t="b">
        <f t="shared" si="94"/>
        <v>0</v>
      </c>
    </row>
    <row r="1188" spans="1:13" x14ac:dyDescent="0.25">
      <c r="A1188" t="s">
        <v>94</v>
      </c>
      <c r="B1188" s="108">
        <v>0</v>
      </c>
      <c r="E1188" s="108" t="b">
        <f t="shared" si="90"/>
        <v>0</v>
      </c>
      <c r="G1188" s="108" t="b">
        <f t="shared" si="91"/>
        <v>0</v>
      </c>
      <c r="I1188" s="108" t="b">
        <f t="shared" si="92"/>
        <v>0</v>
      </c>
      <c r="K1188" s="108" t="b">
        <f t="shared" si="93"/>
        <v>0</v>
      </c>
      <c r="M1188" s="108" t="b">
        <f t="shared" si="94"/>
        <v>0</v>
      </c>
    </row>
    <row r="1189" spans="1:13" x14ac:dyDescent="0.25">
      <c r="A1189" t="s">
        <v>95</v>
      </c>
      <c r="B1189" s="108">
        <v>2.21</v>
      </c>
      <c r="E1189" s="108" t="b">
        <f t="shared" si="90"/>
        <v>0</v>
      </c>
      <c r="G1189" s="108" t="b">
        <f t="shared" si="91"/>
        <v>0</v>
      </c>
      <c r="I1189" s="108" t="b">
        <f t="shared" si="92"/>
        <v>0</v>
      </c>
      <c r="K1189" s="108" t="b">
        <f t="shared" si="93"/>
        <v>0</v>
      </c>
      <c r="M1189" s="108">
        <f t="shared" si="94"/>
        <v>2.21</v>
      </c>
    </row>
    <row r="1190" spans="1:13" x14ac:dyDescent="0.25">
      <c r="A1190" t="s">
        <v>94</v>
      </c>
      <c r="B1190" s="108">
        <v>0</v>
      </c>
      <c r="E1190" s="108" t="b">
        <f t="shared" si="90"/>
        <v>0</v>
      </c>
      <c r="G1190" s="108" t="b">
        <f t="shared" si="91"/>
        <v>0</v>
      </c>
      <c r="I1190" s="108" t="b">
        <f t="shared" si="92"/>
        <v>0</v>
      </c>
      <c r="K1190" s="108" t="b">
        <f t="shared" si="93"/>
        <v>0</v>
      </c>
      <c r="M1190" s="108" t="b">
        <f t="shared" si="94"/>
        <v>0</v>
      </c>
    </row>
    <row r="1191" spans="1:13" x14ac:dyDescent="0.25">
      <c r="A1191" t="s">
        <v>94</v>
      </c>
      <c r="B1191" s="108">
        <v>0</v>
      </c>
      <c r="E1191" s="108" t="b">
        <f t="shared" si="90"/>
        <v>0</v>
      </c>
      <c r="G1191" s="108" t="b">
        <f t="shared" si="91"/>
        <v>0</v>
      </c>
      <c r="I1191" s="108" t="b">
        <f t="shared" si="92"/>
        <v>0</v>
      </c>
      <c r="K1191" s="108" t="b">
        <f t="shared" si="93"/>
        <v>0</v>
      </c>
      <c r="M1191" s="108" t="b">
        <f t="shared" si="94"/>
        <v>0</v>
      </c>
    </row>
    <row r="1192" spans="1:13" x14ac:dyDescent="0.25">
      <c r="A1192" t="s">
        <v>94</v>
      </c>
      <c r="B1192" s="108">
        <v>0</v>
      </c>
      <c r="E1192" s="108" t="b">
        <f t="shared" si="90"/>
        <v>0</v>
      </c>
      <c r="G1192" s="108" t="b">
        <f t="shared" si="91"/>
        <v>0</v>
      </c>
      <c r="I1192" s="108" t="b">
        <f t="shared" si="92"/>
        <v>0</v>
      </c>
      <c r="K1192" s="108" t="b">
        <f t="shared" si="93"/>
        <v>0</v>
      </c>
      <c r="M1192" s="108" t="b">
        <f t="shared" si="94"/>
        <v>0</v>
      </c>
    </row>
    <row r="1193" spans="1:13" x14ac:dyDescent="0.25">
      <c r="A1193" t="s">
        <v>91</v>
      </c>
      <c r="B1193" s="108">
        <v>0.89</v>
      </c>
      <c r="E1193" s="108" t="b">
        <f t="shared" si="90"/>
        <v>0</v>
      </c>
      <c r="G1193" s="108" t="b">
        <f t="shared" si="91"/>
        <v>0</v>
      </c>
      <c r="I1193" s="108">
        <f t="shared" si="92"/>
        <v>0.89</v>
      </c>
      <c r="K1193" s="108" t="b">
        <f t="shared" si="93"/>
        <v>0</v>
      </c>
      <c r="M1193" s="108" t="b">
        <f t="shared" si="94"/>
        <v>0</v>
      </c>
    </row>
    <row r="1194" spans="1:13" x14ac:dyDescent="0.25">
      <c r="A1194" t="s">
        <v>94</v>
      </c>
      <c r="B1194" s="108">
        <v>0</v>
      </c>
      <c r="E1194" s="108" t="b">
        <f t="shared" si="90"/>
        <v>0</v>
      </c>
      <c r="G1194" s="108" t="b">
        <f t="shared" si="91"/>
        <v>0</v>
      </c>
      <c r="I1194" s="108" t="b">
        <f t="shared" si="92"/>
        <v>0</v>
      </c>
      <c r="K1194" s="108" t="b">
        <f t="shared" si="93"/>
        <v>0</v>
      </c>
      <c r="M1194" s="108" t="b">
        <f t="shared" si="94"/>
        <v>0</v>
      </c>
    </row>
    <row r="1195" spans="1:13" x14ac:dyDescent="0.25">
      <c r="A1195" t="s">
        <v>94</v>
      </c>
      <c r="B1195" s="108">
        <v>0</v>
      </c>
      <c r="E1195" s="108" t="b">
        <f t="shared" si="90"/>
        <v>0</v>
      </c>
      <c r="G1195" s="108" t="b">
        <f t="shared" si="91"/>
        <v>0</v>
      </c>
      <c r="I1195" s="108" t="b">
        <f t="shared" si="92"/>
        <v>0</v>
      </c>
      <c r="K1195" s="108" t="b">
        <f t="shared" si="93"/>
        <v>0</v>
      </c>
      <c r="M1195" s="108" t="b">
        <f t="shared" si="94"/>
        <v>0</v>
      </c>
    </row>
    <row r="1196" spans="1:13" x14ac:dyDescent="0.25">
      <c r="A1196" t="s">
        <v>94</v>
      </c>
      <c r="B1196" s="108">
        <v>0</v>
      </c>
      <c r="E1196" s="108" t="b">
        <f t="shared" si="90"/>
        <v>0</v>
      </c>
      <c r="G1196" s="108" t="b">
        <f t="shared" si="91"/>
        <v>0</v>
      </c>
      <c r="I1196" s="108" t="b">
        <f t="shared" si="92"/>
        <v>0</v>
      </c>
      <c r="K1196" s="108" t="b">
        <f t="shared" si="93"/>
        <v>0</v>
      </c>
      <c r="M1196" s="108" t="b">
        <f t="shared" si="94"/>
        <v>0</v>
      </c>
    </row>
    <row r="1197" spans="1:13" x14ac:dyDescent="0.25">
      <c r="A1197" t="s">
        <v>94</v>
      </c>
      <c r="B1197" s="108">
        <v>0</v>
      </c>
      <c r="E1197" s="108" t="b">
        <f t="shared" si="90"/>
        <v>0</v>
      </c>
      <c r="G1197" s="108" t="b">
        <f t="shared" si="91"/>
        <v>0</v>
      </c>
      <c r="I1197" s="108" t="b">
        <f t="shared" si="92"/>
        <v>0</v>
      </c>
      <c r="K1197" s="108" t="b">
        <f t="shared" si="93"/>
        <v>0</v>
      </c>
      <c r="M1197" s="108" t="b">
        <f t="shared" si="94"/>
        <v>0</v>
      </c>
    </row>
    <row r="1198" spans="1:13" x14ac:dyDescent="0.25">
      <c r="A1198" t="s">
        <v>94</v>
      </c>
      <c r="B1198" s="108">
        <v>0</v>
      </c>
      <c r="E1198" s="108" t="b">
        <f t="shared" si="90"/>
        <v>0</v>
      </c>
      <c r="G1198" s="108" t="b">
        <f t="shared" si="91"/>
        <v>0</v>
      </c>
      <c r="I1198" s="108" t="b">
        <f t="shared" si="92"/>
        <v>0</v>
      </c>
      <c r="K1198" s="108" t="b">
        <f t="shared" si="93"/>
        <v>0</v>
      </c>
      <c r="M1198" s="108" t="b">
        <f t="shared" si="94"/>
        <v>0</v>
      </c>
    </row>
    <row r="1199" spans="1:13" x14ac:dyDescent="0.25">
      <c r="A1199" t="s">
        <v>94</v>
      </c>
      <c r="B1199" s="108">
        <v>0</v>
      </c>
      <c r="E1199" s="108" t="b">
        <f t="shared" si="90"/>
        <v>0</v>
      </c>
      <c r="G1199" s="108" t="b">
        <f t="shared" si="91"/>
        <v>0</v>
      </c>
      <c r="I1199" s="108" t="b">
        <f t="shared" si="92"/>
        <v>0</v>
      </c>
      <c r="K1199" s="108" t="b">
        <f t="shared" si="93"/>
        <v>0</v>
      </c>
      <c r="M1199" s="108" t="b">
        <f t="shared" si="94"/>
        <v>0</v>
      </c>
    </row>
    <row r="1200" spans="1:13" x14ac:dyDescent="0.25">
      <c r="A1200" t="s">
        <v>94</v>
      </c>
      <c r="B1200" s="108">
        <v>0</v>
      </c>
      <c r="E1200" s="108" t="b">
        <f t="shared" si="90"/>
        <v>0</v>
      </c>
      <c r="G1200" s="108" t="b">
        <f t="shared" si="91"/>
        <v>0</v>
      </c>
      <c r="I1200" s="108" t="b">
        <f t="shared" si="92"/>
        <v>0</v>
      </c>
      <c r="K1200" s="108" t="b">
        <f t="shared" si="93"/>
        <v>0</v>
      </c>
      <c r="M1200" s="108" t="b">
        <f t="shared" si="94"/>
        <v>0</v>
      </c>
    </row>
    <row r="1201" spans="1:13" x14ac:dyDescent="0.25">
      <c r="A1201" t="s">
        <v>94</v>
      </c>
      <c r="B1201" s="108">
        <v>0</v>
      </c>
      <c r="E1201" s="108" t="b">
        <f t="shared" si="90"/>
        <v>0</v>
      </c>
      <c r="G1201" s="108" t="b">
        <f t="shared" si="91"/>
        <v>0</v>
      </c>
      <c r="I1201" s="108" t="b">
        <f t="shared" si="92"/>
        <v>0</v>
      </c>
      <c r="K1201" s="108" t="b">
        <f t="shared" si="93"/>
        <v>0</v>
      </c>
      <c r="M1201" s="108" t="b">
        <f t="shared" si="94"/>
        <v>0</v>
      </c>
    </row>
    <row r="1202" spans="1:13" x14ac:dyDescent="0.25">
      <c r="A1202" t="s">
        <v>94</v>
      </c>
      <c r="B1202" s="108">
        <v>0</v>
      </c>
      <c r="E1202" s="108" t="b">
        <f t="shared" si="90"/>
        <v>0</v>
      </c>
      <c r="G1202" s="108" t="b">
        <f t="shared" si="91"/>
        <v>0</v>
      </c>
      <c r="I1202" s="108" t="b">
        <f t="shared" si="92"/>
        <v>0</v>
      </c>
      <c r="K1202" s="108" t="b">
        <f t="shared" si="93"/>
        <v>0</v>
      </c>
      <c r="M1202" s="108" t="b">
        <f t="shared" si="94"/>
        <v>0</v>
      </c>
    </row>
    <row r="1203" spans="1:13" x14ac:dyDescent="0.25">
      <c r="A1203" t="s">
        <v>91</v>
      </c>
      <c r="B1203" s="108">
        <v>0.72</v>
      </c>
      <c r="E1203" s="108" t="b">
        <f t="shared" si="90"/>
        <v>0</v>
      </c>
      <c r="G1203" s="108" t="b">
        <f t="shared" si="91"/>
        <v>0</v>
      </c>
      <c r="I1203" s="108">
        <f t="shared" si="92"/>
        <v>0.72</v>
      </c>
      <c r="K1203" s="108" t="b">
        <f t="shared" si="93"/>
        <v>0</v>
      </c>
      <c r="M1203" s="108" t="b">
        <f t="shared" si="94"/>
        <v>0</v>
      </c>
    </row>
    <row r="1204" spans="1:13" x14ac:dyDescent="0.25">
      <c r="A1204" t="s">
        <v>94</v>
      </c>
      <c r="B1204" s="108">
        <v>0</v>
      </c>
      <c r="E1204" s="108" t="b">
        <f t="shared" si="90"/>
        <v>0</v>
      </c>
      <c r="G1204" s="108" t="b">
        <f t="shared" si="91"/>
        <v>0</v>
      </c>
      <c r="I1204" s="108" t="b">
        <f t="shared" si="92"/>
        <v>0</v>
      </c>
      <c r="K1204" s="108" t="b">
        <f t="shared" si="93"/>
        <v>0</v>
      </c>
      <c r="M1204" s="108" t="b">
        <f t="shared" si="94"/>
        <v>0</v>
      </c>
    </row>
    <row r="1205" spans="1:13" x14ac:dyDescent="0.25">
      <c r="A1205" t="s">
        <v>94</v>
      </c>
      <c r="B1205" s="108">
        <v>0</v>
      </c>
      <c r="E1205" s="108" t="b">
        <f t="shared" si="90"/>
        <v>0</v>
      </c>
      <c r="G1205" s="108" t="b">
        <f t="shared" si="91"/>
        <v>0</v>
      </c>
      <c r="I1205" s="108" t="b">
        <f t="shared" si="92"/>
        <v>0</v>
      </c>
      <c r="K1205" s="108" t="b">
        <f t="shared" si="93"/>
        <v>0</v>
      </c>
      <c r="M1205" s="108" t="b">
        <f t="shared" si="94"/>
        <v>0</v>
      </c>
    </row>
    <row r="1206" spans="1:13" x14ac:dyDescent="0.25">
      <c r="A1206" t="s">
        <v>94</v>
      </c>
      <c r="B1206" s="108">
        <v>0</v>
      </c>
      <c r="E1206" s="108" t="b">
        <f t="shared" si="90"/>
        <v>0</v>
      </c>
      <c r="G1206" s="108" t="b">
        <f t="shared" si="91"/>
        <v>0</v>
      </c>
      <c r="I1206" s="108" t="b">
        <f t="shared" si="92"/>
        <v>0</v>
      </c>
      <c r="K1206" s="108" t="b">
        <f t="shared" si="93"/>
        <v>0</v>
      </c>
      <c r="M1206" s="108" t="b">
        <f t="shared" si="94"/>
        <v>0</v>
      </c>
    </row>
    <row r="1207" spans="1:13" x14ac:dyDescent="0.25">
      <c r="A1207" t="s">
        <v>94</v>
      </c>
      <c r="B1207" s="108">
        <v>0</v>
      </c>
      <c r="E1207" s="108" t="b">
        <f t="shared" si="90"/>
        <v>0</v>
      </c>
      <c r="G1207" s="108" t="b">
        <f t="shared" si="91"/>
        <v>0</v>
      </c>
      <c r="I1207" s="108" t="b">
        <f t="shared" si="92"/>
        <v>0</v>
      </c>
      <c r="K1207" s="108" t="b">
        <f t="shared" si="93"/>
        <v>0</v>
      </c>
      <c r="M1207" s="108" t="b">
        <f t="shared" si="94"/>
        <v>0</v>
      </c>
    </row>
    <row r="1208" spans="1:13" x14ac:dyDescent="0.25">
      <c r="A1208" t="s">
        <v>94</v>
      </c>
      <c r="B1208" s="108">
        <v>0</v>
      </c>
      <c r="E1208" s="108" t="b">
        <f t="shared" si="90"/>
        <v>0</v>
      </c>
      <c r="G1208" s="108" t="b">
        <f t="shared" si="91"/>
        <v>0</v>
      </c>
      <c r="I1208" s="108" t="b">
        <f t="shared" si="92"/>
        <v>0</v>
      </c>
      <c r="K1208" s="108" t="b">
        <f t="shared" si="93"/>
        <v>0</v>
      </c>
      <c r="M1208" s="108" t="b">
        <f t="shared" si="94"/>
        <v>0</v>
      </c>
    </row>
    <row r="1209" spans="1:13" x14ac:dyDescent="0.25">
      <c r="A1209" t="s">
        <v>94</v>
      </c>
      <c r="B1209" s="108">
        <v>0</v>
      </c>
      <c r="E1209" s="108" t="b">
        <f t="shared" si="90"/>
        <v>0</v>
      </c>
      <c r="G1209" s="108" t="b">
        <f t="shared" si="91"/>
        <v>0</v>
      </c>
      <c r="I1209" s="108" t="b">
        <f t="shared" si="92"/>
        <v>0</v>
      </c>
      <c r="K1209" s="108" t="b">
        <f t="shared" si="93"/>
        <v>0</v>
      </c>
      <c r="M1209" s="108" t="b">
        <f t="shared" si="94"/>
        <v>0</v>
      </c>
    </row>
    <row r="1210" spans="1:13" x14ac:dyDescent="0.25">
      <c r="A1210" t="s">
        <v>94</v>
      </c>
      <c r="B1210" s="108">
        <v>0</v>
      </c>
      <c r="E1210" s="108" t="b">
        <f t="shared" si="90"/>
        <v>0</v>
      </c>
      <c r="G1210" s="108" t="b">
        <f t="shared" si="91"/>
        <v>0</v>
      </c>
      <c r="I1210" s="108" t="b">
        <f t="shared" si="92"/>
        <v>0</v>
      </c>
      <c r="K1210" s="108" t="b">
        <f t="shared" si="93"/>
        <v>0</v>
      </c>
      <c r="M1210" s="108" t="b">
        <f t="shared" si="94"/>
        <v>0</v>
      </c>
    </row>
    <row r="1211" spans="1:13" x14ac:dyDescent="0.25">
      <c r="A1211" t="s">
        <v>94</v>
      </c>
      <c r="B1211" s="108">
        <v>0</v>
      </c>
      <c r="E1211" s="108" t="b">
        <f t="shared" si="90"/>
        <v>0</v>
      </c>
      <c r="G1211" s="108" t="b">
        <f t="shared" si="91"/>
        <v>0</v>
      </c>
      <c r="I1211" s="108" t="b">
        <f t="shared" si="92"/>
        <v>0</v>
      </c>
      <c r="K1211" s="108" t="b">
        <f t="shared" si="93"/>
        <v>0</v>
      </c>
      <c r="M1211" s="108" t="b">
        <f t="shared" si="94"/>
        <v>0</v>
      </c>
    </row>
    <row r="1212" spans="1:13" x14ac:dyDescent="0.25">
      <c r="A1212" t="s">
        <v>94</v>
      </c>
      <c r="B1212" s="108">
        <v>0</v>
      </c>
      <c r="E1212" s="108" t="b">
        <f t="shared" si="90"/>
        <v>0</v>
      </c>
      <c r="G1212" s="108" t="b">
        <f t="shared" si="91"/>
        <v>0</v>
      </c>
      <c r="I1212" s="108" t="b">
        <f t="shared" si="92"/>
        <v>0</v>
      </c>
      <c r="K1212" s="108" t="b">
        <f t="shared" si="93"/>
        <v>0</v>
      </c>
      <c r="M1212" s="108" t="b">
        <f t="shared" si="94"/>
        <v>0</v>
      </c>
    </row>
    <row r="1213" spans="1:13" x14ac:dyDescent="0.25">
      <c r="A1213" t="s">
        <v>94</v>
      </c>
      <c r="B1213" s="108">
        <v>0</v>
      </c>
      <c r="E1213" s="108" t="b">
        <f t="shared" si="90"/>
        <v>0</v>
      </c>
      <c r="G1213" s="108" t="b">
        <f t="shared" si="91"/>
        <v>0</v>
      </c>
      <c r="I1213" s="108" t="b">
        <f t="shared" si="92"/>
        <v>0</v>
      </c>
      <c r="K1213" s="108" t="b">
        <f t="shared" si="93"/>
        <v>0</v>
      </c>
      <c r="M1213" s="108" t="b">
        <f t="shared" si="94"/>
        <v>0</v>
      </c>
    </row>
    <row r="1214" spans="1:13" x14ac:dyDescent="0.25">
      <c r="A1214" t="s">
        <v>94</v>
      </c>
      <c r="B1214" s="108">
        <v>0</v>
      </c>
      <c r="E1214" s="108" t="b">
        <f t="shared" si="90"/>
        <v>0</v>
      </c>
      <c r="G1214" s="108" t="b">
        <f t="shared" si="91"/>
        <v>0</v>
      </c>
      <c r="I1214" s="108" t="b">
        <f t="shared" si="92"/>
        <v>0</v>
      </c>
      <c r="K1214" s="108" t="b">
        <f t="shared" si="93"/>
        <v>0</v>
      </c>
      <c r="M1214" s="108" t="b">
        <f t="shared" si="94"/>
        <v>0</v>
      </c>
    </row>
    <row r="1215" spans="1:13" x14ac:dyDescent="0.25">
      <c r="A1215" t="s">
        <v>94</v>
      </c>
      <c r="B1215" s="108">
        <v>0</v>
      </c>
      <c r="E1215" s="108" t="b">
        <f t="shared" si="90"/>
        <v>0</v>
      </c>
      <c r="G1215" s="108" t="b">
        <f t="shared" si="91"/>
        <v>0</v>
      </c>
      <c r="I1215" s="108" t="b">
        <f t="shared" si="92"/>
        <v>0</v>
      </c>
      <c r="K1215" s="108" t="b">
        <f t="shared" si="93"/>
        <v>0</v>
      </c>
      <c r="M1215" s="108" t="b">
        <f t="shared" si="94"/>
        <v>0</v>
      </c>
    </row>
    <row r="1216" spans="1:13" x14ac:dyDescent="0.25">
      <c r="A1216" t="s">
        <v>94</v>
      </c>
      <c r="B1216" s="108">
        <v>0</v>
      </c>
      <c r="E1216" s="108" t="b">
        <f t="shared" si="90"/>
        <v>0</v>
      </c>
      <c r="G1216" s="108" t="b">
        <f t="shared" si="91"/>
        <v>0</v>
      </c>
      <c r="I1216" s="108" t="b">
        <f t="shared" si="92"/>
        <v>0</v>
      </c>
      <c r="K1216" s="108" t="b">
        <f t="shared" si="93"/>
        <v>0</v>
      </c>
      <c r="M1216" s="108" t="b">
        <f t="shared" si="94"/>
        <v>0</v>
      </c>
    </row>
    <row r="1217" spans="1:13" x14ac:dyDescent="0.25">
      <c r="A1217" t="s">
        <v>94</v>
      </c>
      <c r="B1217" s="108">
        <v>0</v>
      </c>
      <c r="E1217" s="108" t="b">
        <f t="shared" si="90"/>
        <v>0</v>
      </c>
      <c r="G1217" s="108" t="b">
        <f t="shared" si="91"/>
        <v>0</v>
      </c>
      <c r="I1217" s="108" t="b">
        <f t="shared" si="92"/>
        <v>0</v>
      </c>
      <c r="K1217" s="108" t="b">
        <f t="shared" si="93"/>
        <v>0</v>
      </c>
      <c r="M1217" s="108" t="b">
        <f t="shared" si="94"/>
        <v>0</v>
      </c>
    </row>
    <row r="1218" spans="1:13" x14ac:dyDescent="0.25">
      <c r="A1218" t="s">
        <v>94</v>
      </c>
      <c r="B1218" s="108">
        <v>0</v>
      </c>
      <c r="E1218" s="108" t="b">
        <f t="shared" si="90"/>
        <v>0</v>
      </c>
      <c r="G1218" s="108" t="b">
        <f t="shared" si="91"/>
        <v>0</v>
      </c>
      <c r="I1218" s="108" t="b">
        <f t="shared" si="92"/>
        <v>0</v>
      </c>
      <c r="K1218" s="108" t="b">
        <f t="shared" si="93"/>
        <v>0</v>
      </c>
      <c r="M1218" s="108" t="b">
        <f t="shared" si="94"/>
        <v>0</v>
      </c>
    </row>
    <row r="1219" spans="1:13" x14ac:dyDescent="0.25">
      <c r="A1219" t="s">
        <v>94</v>
      </c>
      <c r="B1219" s="108">
        <v>0</v>
      </c>
      <c r="E1219" s="108" t="b">
        <f t="shared" ref="E1219:E1282" si="95">IF(A1219="Coffee Only", B1219)</f>
        <v>0</v>
      </c>
      <c r="G1219" s="108" t="b">
        <f t="shared" ref="G1219:G1282" si="96">IF(A1219="Food Only", B1219)</f>
        <v>0</v>
      </c>
      <c r="I1219" s="108" t="b">
        <f t="shared" ref="I1219:I1282" si="97">IF(A1219="Specialty Drink Only", B1219)</f>
        <v>0</v>
      </c>
      <c r="K1219" s="108" t="b">
        <f t="shared" ref="K1219:K1282" si="98">IF(A1219="Food + Coffee", B1219)</f>
        <v>0</v>
      </c>
      <c r="M1219" s="108" t="b">
        <f t="shared" ref="M1219:M1282" si="99">IF(A1219="Food + Specialty Drink", B1219)</f>
        <v>0</v>
      </c>
    </row>
    <row r="1220" spans="1:13" x14ac:dyDescent="0.25">
      <c r="A1220" t="s">
        <v>94</v>
      </c>
      <c r="B1220" s="108">
        <v>0</v>
      </c>
      <c r="E1220" s="108" t="b">
        <f t="shared" si="95"/>
        <v>0</v>
      </c>
      <c r="G1220" s="108" t="b">
        <f t="shared" si="96"/>
        <v>0</v>
      </c>
      <c r="I1220" s="108" t="b">
        <f t="shared" si="97"/>
        <v>0</v>
      </c>
      <c r="K1220" s="108" t="b">
        <f t="shared" si="98"/>
        <v>0</v>
      </c>
      <c r="M1220" s="108" t="b">
        <f t="shared" si="99"/>
        <v>0</v>
      </c>
    </row>
    <row r="1221" spans="1:13" x14ac:dyDescent="0.25">
      <c r="A1221" t="s">
        <v>94</v>
      </c>
      <c r="B1221" s="108">
        <v>0</v>
      </c>
      <c r="E1221" s="108" t="b">
        <f t="shared" si="95"/>
        <v>0</v>
      </c>
      <c r="G1221" s="108" t="b">
        <f t="shared" si="96"/>
        <v>0</v>
      </c>
      <c r="I1221" s="108" t="b">
        <f t="shared" si="97"/>
        <v>0</v>
      </c>
      <c r="K1221" s="108" t="b">
        <f t="shared" si="98"/>
        <v>0</v>
      </c>
      <c r="M1221" s="108" t="b">
        <f t="shared" si="99"/>
        <v>0</v>
      </c>
    </row>
    <row r="1222" spans="1:13" x14ac:dyDescent="0.25">
      <c r="A1222" t="s">
        <v>94</v>
      </c>
      <c r="B1222" s="108">
        <v>0</v>
      </c>
      <c r="E1222" s="108" t="b">
        <f t="shared" si="95"/>
        <v>0</v>
      </c>
      <c r="G1222" s="108" t="b">
        <f t="shared" si="96"/>
        <v>0</v>
      </c>
      <c r="I1222" s="108" t="b">
        <f t="shared" si="97"/>
        <v>0</v>
      </c>
      <c r="K1222" s="108" t="b">
        <f t="shared" si="98"/>
        <v>0</v>
      </c>
      <c r="M1222" s="108" t="b">
        <f t="shared" si="99"/>
        <v>0</v>
      </c>
    </row>
    <row r="1223" spans="1:13" x14ac:dyDescent="0.25">
      <c r="A1223" t="s">
        <v>94</v>
      </c>
      <c r="B1223" s="108">
        <v>0</v>
      </c>
      <c r="E1223" s="108" t="b">
        <f t="shared" si="95"/>
        <v>0</v>
      </c>
      <c r="G1223" s="108" t="b">
        <f t="shared" si="96"/>
        <v>0</v>
      </c>
      <c r="I1223" s="108" t="b">
        <f t="shared" si="97"/>
        <v>0</v>
      </c>
      <c r="K1223" s="108" t="b">
        <f t="shared" si="98"/>
        <v>0</v>
      </c>
      <c r="M1223" s="108" t="b">
        <f t="shared" si="99"/>
        <v>0</v>
      </c>
    </row>
    <row r="1224" spans="1:13" x14ac:dyDescent="0.25">
      <c r="A1224" t="s">
        <v>94</v>
      </c>
      <c r="B1224" s="108">
        <v>0</v>
      </c>
      <c r="E1224" s="108" t="b">
        <f t="shared" si="95"/>
        <v>0</v>
      </c>
      <c r="G1224" s="108" t="b">
        <f t="shared" si="96"/>
        <v>0</v>
      </c>
      <c r="I1224" s="108" t="b">
        <f t="shared" si="97"/>
        <v>0</v>
      </c>
      <c r="K1224" s="108" t="b">
        <f t="shared" si="98"/>
        <v>0</v>
      </c>
      <c r="M1224" s="108" t="b">
        <f t="shared" si="99"/>
        <v>0</v>
      </c>
    </row>
    <row r="1225" spans="1:13" x14ac:dyDescent="0.25">
      <c r="A1225" t="s">
        <v>94</v>
      </c>
      <c r="B1225" s="108">
        <v>0</v>
      </c>
      <c r="E1225" s="108" t="b">
        <f t="shared" si="95"/>
        <v>0</v>
      </c>
      <c r="G1225" s="108" t="b">
        <f t="shared" si="96"/>
        <v>0</v>
      </c>
      <c r="I1225" s="108" t="b">
        <f t="shared" si="97"/>
        <v>0</v>
      </c>
      <c r="K1225" s="108" t="b">
        <f t="shared" si="98"/>
        <v>0</v>
      </c>
      <c r="M1225" s="108" t="b">
        <f t="shared" si="99"/>
        <v>0</v>
      </c>
    </row>
    <row r="1226" spans="1:13" x14ac:dyDescent="0.25">
      <c r="A1226" t="s">
        <v>94</v>
      </c>
      <c r="B1226" s="108">
        <v>0</v>
      </c>
      <c r="E1226" s="108" t="b">
        <f t="shared" si="95"/>
        <v>0</v>
      </c>
      <c r="G1226" s="108" t="b">
        <f t="shared" si="96"/>
        <v>0</v>
      </c>
      <c r="I1226" s="108" t="b">
        <f t="shared" si="97"/>
        <v>0</v>
      </c>
      <c r="K1226" s="108" t="b">
        <f t="shared" si="98"/>
        <v>0</v>
      </c>
      <c r="M1226" s="108" t="b">
        <f t="shared" si="99"/>
        <v>0</v>
      </c>
    </row>
    <row r="1227" spans="1:13" x14ac:dyDescent="0.25">
      <c r="A1227" t="s">
        <v>94</v>
      </c>
      <c r="B1227" s="108">
        <v>0</v>
      </c>
      <c r="E1227" s="108" t="b">
        <f t="shared" si="95"/>
        <v>0</v>
      </c>
      <c r="G1227" s="108" t="b">
        <f t="shared" si="96"/>
        <v>0</v>
      </c>
      <c r="I1227" s="108" t="b">
        <f t="shared" si="97"/>
        <v>0</v>
      </c>
      <c r="K1227" s="108" t="b">
        <f t="shared" si="98"/>
        <v>0</v>
      </c>
      <c r="M1227" s="108" t="b">
        <f t="shared" si="99"/>
        <v>0</v>
      </c>
    </row>
    <row r="1228" spans="1:13" x14ac:dyDescent="0.25">
      <c r="A1228" t="s">
        <v>94</v>
      </c>
      <c r="B1228" s="108">
        <v>0</v>
      </c>
      <c r="E1228" s="108" t="b">
        <f t="shared" si="95"/>
        <v>0</v>
      </c>
      <c r="G1228" s="108" t="b">
        <f t="shared" si="96"/>
        <v>0</v>
      </c>
      <c r="I1228" s="108" t="b">
        <f t="shared" si="97"/>
        <v>0</v>
      </c>
      <c r="K1228" s="108" t="b">
        <f t="shared" si="98"/>
        <v>0</v>
      </c>
      <c r="M1228" s="108" t="b">
        <f t="shared" si="99"/>
        <v>0</v>
      </c>
    </row>
    <row r="1229" spans="1:13" x14ac:dyDescent="0.25">
      <c r="A1229" t="s">
        <v>94</v>
      </c>
      <c r="B1229" s="108">
        <v>0</v>
      </c>
      <c r="E1229" s="108" t="b">
        <f t="shared" si="95"/>
        <v>0</v>
      </c>
      <c r="G1229" s="108" t="b">
        <f t="shared" si="96"/>
        <v>0</v>
      </c>
      <c r="I1229" s="108" t="b">
        <f t="shared" si="97"/>
        <v>0</v>
      </c>
      <c r="K1229" s="108" t="b">
        <f t="shared" si="98"/>
        <v>0</v>
      </c>
      <c r="M1229" s="108" t="b">
        <f t="shared" si="99"/>
        <v>0</v>
      </c>
    </row>
    <row r="1230" spans="1:13" x14ac:dyDescent="0.25">
      <c r="A1230" t="s">
        <v>94</v>
      </c>
      <c r="B1230" s="108">
        <v>0</v>
      </c>
      <c r="E1230" s="108" t="b">
        <f t="shared" si="95"/>
        <v>0</v>
      </c>
      <c r="G1230" s="108" t="b">
        <f t="shared" si="96"/>
        <v>0</v>
      </c>
      <c r="I1230" s="108" t="b">
        <f t="shared" si="97"/>
        <v>0</v>
      </c>
      <c r="K1230" s="108" t="b">
        <f t="shared" si="98"/>
        <v>0</v>
      </c>
      <c r="M1230" s="108" t="b">
        <f t="shared" si="99"/>
        <v>0</v>
      </c>
    </row>
    <row r="1231" spans="1:13" x14ac:dyDescent="0.25">
      <c r="A1231" t="s">
        <v>94</v>
      </c>
      <c r="B1231" s="108">
        <v>0</v>
      </c>
      <c r="E1231" s="108" t="b">
        <f t="shared" si="95"/>
        <v>0</v>
      </c>
      <c r="G1231" s="108" t="b">
        <f t="shared" si="96"/>
        <v>0</v>
      </c>
      <c r="I1231" s="108" t="b">
        <f t="shared" si="97"/>
        <v>0</v>
      </c>
      <c r="K1231" s="108" t="b">
        <f t="shared" si="98"/>
        <v>0</v>
      </c>
      <c r="M1231" s="108" t="b">
        <f t="shared" si="99"/>
        <v>0</v>
      </c>
    </row>
    <row r="1232" spans="1:13" x14ac:dyDescent="0.25">
      <c r="A1232" t="s">
        <v>94</v>
      </c>
      <c r="B1232" s="108">
        <v>0</v>
      </c>
      <c r="E1232" s="108" t="b">
        <f t="shared" si="95"/>
        <v>0</v>
      </c>
      <c r="G1232" s="108" t="b">
        <f t="shared" si="96"/>
        <v>0</v>
      </c>
      <c r="I1232" s="108" t="b">
        <f t="shared" si="97"/>
        <v>0</v>
      </c>
      <c r="K1232" s="108" t="b">
        <f t="shared" si="98"/>
        <v>0</v>
      </c>
      <c r="M1232" s="108" t="b">
        <f t="shared" si="99"/>
        <v>0</v>
      </c>
    </row>
    <row r="1233" spans="1:13" x14ac:dyDescent="0.25">
      <c r="A1233" t="s">
        <v>94</v>
      </c>
      <c r="B1233" s="108">
        <v>0</v>
      </c>
      <c r="E1233" s="108" t="b">
        <f t="shared" si="95"/>
        <v>0</v>
      </c>
      <c r="G1233" s="108" t="b">
        <f t="shared" si="96"/>
        <v>0</v>
      </c>
      <c r="I1233" s="108" t="b">
        <f t="shared" si="97"/>
        <v>0</v>
      </c>
      <c r="K1233" s="108" t="b">
        <f t="shared" si="98"/>
        <v>0</v>
      </c>
      <c r="M1233" s="108" t="b">
        <f t="shared" si="99"/>
        <v>0</v>
      </c>
    </row>
    <row r="1234" spans="1:13" x14ac:dyDescent="0.25">
      <c r="A1234" t="s">
        <v>94</v>
      </c>
      <c r="B1234" s="108">
        <v>0</v>
      </c>
      <c r="E1234" s="108" t="b">
        <f t="shared" si="95"/>
        <v>0</v>
      </c>
      <c r="G1234" s="108" t="b">
        <f t="shared" si="96"/>
        <v>0</v>
      </c>
      <c r="I1234" s="108" t="b">
        <f t="shared" si="97"/>
        <v>0</v>
      </c>
      <c r="K1234" s="108" t="b">
        <f t="shared" si="98"/>
        <v>0</v>
      </c>
      <c r="M1234" s="108" t="b">
        <f t="shared" si="99"/>
        <v>0</v>
      </c>
    </row>
    <row r="1235" spans="1:13" x14ac:dyDescent="0.25">
      <c r="A1235" t="s">
        <v>94</v>
      </c>
      <c r="B1235" s="108">
        <v>0</v>
      </c>
      <c r="E1235" s="108" t="b">
        <f t="shared" si="95"/>
        <v>0</v>
      </c>
      <c r="G1235" s="108" t="b">
        <f t="shared" si="96"/>
        <v>0</v>
      </c>
      <c r="I1235" s="108" t="b">
        <f t="shared" si="97"/>
        <v>0</v>
      </c>
      <c r="K1235" s="108" t="b">
        <f t="shared" si="98"/>
        <v>0</v>
      </c>
      <c r="M1235" s="108" t="b">
        <f t="shared" si="99"/>
        <v>0</v>
      </c>
    </row>
    <row r="1236" spans="1:13" x14ac:dyDescent="0.25">
      <c r="A1236" t="s">
        <v>94</v>
      </c>
      <c r="B1236" s="108">
        <v>0</v>
      </c>
      <c r="E1236" s="108" t="b">
        <f t="shared" si="95"/>
        <v>0</v>
      </c>
      <c r="G1236" s="108" t="b">
        <f t="shared" si="96"/>
        <v>0</v>
      </c>
      <c r="I1236" s="108" t="b">
        <f t="shared" si="97"/>
        <v>0</v>
      </c>
      <c r="K1236" s="108" t="b">
        <f t="shared" si="98"/>
        <v>0</v>
      </c>
      <c r="M1236" s="108" t="b">
        <f t="shared" si="99"/>
        <v>0</v>
      </c>
    </row>
    <row r="1237" spans="1:13" x14ac:dyDescent="0.25">
      <c r="A1237" t="s">
        <v>94</v>
      </c>
      <c r="B1237" s="108">
        <v>0</v>
      </c>
      <c r="E1237" s="108" t="b">
        <f t="shared" si="95"/>
        <v>0</v>
      </c>
      <c r="G1237" s="108" t="b">
        <f t="shared" si="96"/>
        <v>0</v>
      </c>
      <c r="I1237" s="108" t="b">
        <f t="shared" si="97"/>
        <v>0</v>
      </c>
      <c r="K1237" s="108" t="b">
        <f t="shared" si="98"/>
        <v>0</v>
      </c>
      <c r="M1237" s="108" t="b">
        <f t="shared" si="99"/>
        <v>0</v>
      </c>
    </row>
    <row r="1238" spans="1:13" x14ac:dyDescent="0.25">
      <c r="A1238" t="s">
        <v>96</v>
      </c>
      <c r="B1238" s="108">
        <v>1.66</v>
      </c>
      <c r="E1238" s="108" t="b">
        <f t="shared" si="95"/>
        <v>0</v>
      </c>
      <c r="G1238" s="108">
        <f t="shared" si="96"/>
        <v>1.66</v>
      </c>
      <c r="I1238" s="108" t="b">
        <f t="shared" si="97"/>
        <v>0</v>
      </c>
      <c r="K1238" s="108" t="b">
        <f t="shared" si="98"/>
        <v>0</v>
      </c>
      <c r="M1238" s="108" t="b">
        <f t="shared" si="99"/>
        <v>0</v>
      </c>
    </row>
    <row r="1239" spans="1:13" x14ac:dyDescent="0.25">
      <c r="A1239" t="s">
        <v>92</v>
      </c>
      <c r="B1239" s="108">
        <v>0.5</v>
      </c>
      <c r="E1239" s="108">
        <f t="shared" si="95"/>
        <v>0.5</v>
      </c>
      <c r="G1239" s="108" t="b">
        <f t="shared" si="96"/>
        <v>0</v>
      </c>
      <c r="I1239" s="108" t="b">
        <f t="shared" si="97"/>
        <v>0</v>
      </c>
      <c r="K1239" s="108" t="b">
        <f t="shared" si="98"/>
        <v>0</v>
      </c>
      <c r="M1239" s="108" t="b">
        <f t="shared" si="99"/>
        <v>0</v>
      </c>
    </row>
    <row r="1240" spans="1:13" x14ac:dyDescent="0.25">
      <c r="A1240" t="s">
        <v>96</v>
      </c>
      <c r="B1240" s="108">
        <v>1.91</v>
      </c>
      <c r="E1240" s="108" t="b">
        <f t="shared" si="95"/>
        <v>0</v>
      </c>
      <c r="G1240" s="108">
        <f t="shared" si="96"/>
        <v>1.91</v>
      </c>
      <c r="I1240" s="108" t="b">
        <f t="shared" si="97"/>
        <v>0</v>
      </c>
      <c r="K1240" s="108" t="b">
        <f t="shared" si="98"/>
        <v>0</v>
      </c>
      <c r="M1240" s="108" t="b">
        <f t="shared" si="99"/>
        <v>0</v>
      </c>
    </row>
    <row r="1241" spans="1:13" x14ac:dyDescent="0.25">
      <c r="A1241" t="s">
        <v>95</v>
      </c>
      <c r="B1241" s="108">
        <v>1.64</v>
      </c>
      <c r="E1241" s="108" t="b">
        <f t="shared" si="95"/>
        <v>0</v>
      </c>
      <c r="G1241" s="108" t="b">
        <f t="shared" si="96"/>
        <v>0</v>
      </c>
      <c r="I1241" s="108" t="b">
        <f t="shared" si="97"/>
        <v>0</v>
      </c>
      <c r="K1241" s="108" t="b">
        <f t="shared" si="98"/>
        <v>0</v>
      </c>
      <c r="M1241" s="108">
        <f t="shared" si="99"/>
        <v>1.64</v>
      </c>
    </row>
    <row r="1242" spans="1:13" x14ac:dyDescent="0.25">
      <c r="A1242" t="s">
        <v>96</v>
      </c>
      <c r="B1242" s="108">
        <v>1.4</v>
      </c>
      <c r="E1242" s="108" t="b">
        <f t="shared" si="95"/>
        <v>0</v>
      </c>
      <c r="G1242" s="108">
        <f t="shared" si="96"/>
        <v>1.4</v>
      </c>
      <c r="I1242" s="108" t="b">
        <f t="shared" si="97"/>
        <v>0</v>
      </c>
      <c r="K1242" s="108" t="b">
        <f t="shared" si="98"/>
        <v>0</v>
      </c>
      <c r="M1242" s="108" t="b">
        <f t="shared" si="99"/>
        <v>0</v>
      </c>
    </row>
    <row r="1243" spans="1:13" x14ac:dyDescent="0.25">
      <c r="A1243" t="s">
        <v>92</v>
      </c>
      <c r="B1243" s="108">
        <v>0.93</v>
      </c>
      <c r="E1243" s="108">
        <f t="shared" si="95"/>
        <v>0.93</v>
      </c>
      <c r="G1243" s="108" t="b">
        <f t="shared" si="96"/>
        <v>0</v>
      </c>
      <c r="I1243" s="108" t="b">
        <f t="shared" si="97"/>
        <v>0</v>
      </c>
      <c r="K1243" s="108" t="b">
        <f t="shared" si="98"/>
        <v>0</v>
      </c>
      <c r="M1243" s="108" t="b">
        <f t="shared" si="99"/>
        <v>0</v>
      </c>
    </row>
    <row r="1244" spans="1:13" x14ac:dyDescent="0.25">
      <c r="A1244" t="s">
        <v>95</v>
      </c>
      <c r="B1244" s="108">
        <v>1.58</v>
      </c>
      <c r="E1244" s="108" t="b">
        <f t="shared" si="95"/>
        <v>0</v>
      </c>
      <c r="G1244" s="108" t="b">
        <f t="shared" si="96"/>
        <v>0</v>
      </c>
      <c r="I1244" s="108" t="b">
        <f t="shared" si="97"/>
        <v>0</v>
      </c>
      <c r="K1244" s="108" t="b">
        <f t="shared" si="98"/>
        <v>0</v>
      </c>
      <c r="M1244" s="108">
        <f t="shared" si="99"/>
        <v>1.58</v>
      </c>
    </row>
    <row r="1245" spans="1:13" x14ac:dyDescent="0.25">
      <c r="A1245" t="s">
        <v>92</v>
      </c>
      <c r="B1245" s="108">
        <v>0.67</v>
      </c>
      <c r="E1245" s="108">
        <f t="shared" si="95"/>
        <v>0.67</v>
      </c>
      <c r="G1245" s="108" t="b">
        <f t="shared" si="96"/>
        <v>0</v>
      </c>
      <c r="I1245" s="108" t="b">
        <f t="shared" si="97"/>
        <v>0</v>
      </c>
      <c r="K1245" s="108" t="b">
        <f t="shared" si="98"/>
        <v>0</v>
      </c>
      <c r="M1245" s="108" t="b">
        <f t="shared" si="99"/>
        <v>0</v>
      </c>
    </row>
    <row r="1246" spans="1:13" x14ac:dyDescent="0.25">
      <c r="A1246" t="s">
        <v>95</v>
      </c>
      <c r="B1246" s="108">
        <v>1.08</v>
      </c>
      <c r="E1246" s="108" t="b">
        <f t="shared" si="95"/>
        <v>0</v>
      </c>
      <c r="G1246" s="108" t="b">
        <f t="shared" si="96"/>
        <v>0</v>
      </c>
      <c r="I1246" s="108" t="b">
        <f t="shared" si="97"/>
        <v>0</v>
      </c>
      <c r="K1246" s="108" t="b">
        <f t="shared" si="98"/>
        <v>0</v>
      </c>
      <c r="M1246" s="108">
        <f t="shared" si="99"/>
        <v>1.08</v>
      </c>
    </row>
    <row r="1247" spans="1:13" x14ac:dyDescent="0.25">
      <c r="A1247" t="s">
        <v>91</v>
      </c>
      <c r="B1247" s="108">
        <v>0.66</v>
      </c>
      <c r="E1247" s="108" t="b">
        <f t="shared" si="95"/>
        <v>0</v>
      </c>
      <c r="G1247" s="108" t="b">
        <f t="shared" si="96"/>
        <v>0</v>
      </c>
      <c r="I1247" s="108">
        <f t="shared" si="97"/>
        <v>0.66</v>
      </c>
      <c r="K1247" s="108" t="b">
        <f t="shared" si="98"/>
        <v>0</v>
      </c>
      <c r="M1247" s="108" t="b">
        <f t="shared" si="99"/>
        <v>0</v>
      </c>
    </row>
    <row r="1248" spans="1:13" x14ac:dyDescent="0.25">
      <c r="A1248" t="s">
        <v>91</v>
      </c>
      <c r="B1248" s="108">
        <v>0.94</v>
      </c>
      <c r="E1248" s="108" t="b">
        <f t="shared" si="95"/>
        <v>0</v>
      </c>
      <c r="G1248" s="108" t="b">
        <f t="shared" si="96"/>
        <v>0</v>
      </c>
      <c r="I1248" s="108">
        <f t="shared" si="97"/>
        <v>0.94</v>
      </c>
      <c r="K1248" s="108" t="b">
        <f t="shared" si="98"/>
        <v>0</v>
      </c>
      <c r="M1248" s="108" t="b">
        <f t="shared" si="99"/>
        <v>0</v>
      </c>
    </row>
    <row r="1249" spans="1:13" x14ac:dyDescent="0.25">
      <c r="A1249" t="s">
        <v>91</v>
      </c>
      <c r="B1249" s="108">
        <v>0.56999999999999995</v>
      </c>
      <c r="E1249" s="108" t="b">
        <f t="shared" si="95"/>
        <v>0</v>
      </c>
      <c r="G1249" s="108" t="b">
        <f t="shared" si="96"/>
        <v>0</v>
      </c>
      <c r="I1249" s="108">
        <f t="shared" si="97"/>
        <v>0.56999999999999995</v>
      </c>
      <c r="K1249" s="108" t="b">
        <f t="shared" si="98"/>
        <v>0</v>
      </c>
      <c r="M1249" s="108" t="b">
        <f t="shared" si="99"/>
        <v>0</v>
      </c>
    </row>
    <row r="1250" spans="1:13" x14ac:dyDescent="0.25">
      <c r="A1250" t="s">
        <v>92</v>
      </c>
      <c r="B1250" s="108">
        <v>0.91</v>
      </c>
      <c r="E1250" s="108">
        <f t="shared" si="95"/>
        <v>0.91</v>
      </c>
      <c r="G1250" s="108" t="b">
        <f t="shared" si="96"/>
        <v>0</v>
      </c>
      <c r="I1250" s="108" t="b">
        <f t="shared" si="97"/>
        <v>0</v>
      </c>
      <c r="K1250" s="108" t="b">
        <f t="shared" si="98"/>
        <v>0</v>
      </c>
      <c r="M1250" s="108" t="b">
        <f t="shared" si="99"/>
        <v>0</v>
      </c>
    </row>
    <row r="1251" spans="1:13" x14ac:dyDescent="0.25">
      <c r="A1251" t="s">
        <v>93</v>
      </c>
      <c r="B1251" s="108">
        <v>2.0499999999999998</v>
      </c>
      <c r="E1251" s="108" t="b">
        <f t="shared" si="95"/>
        <v>0</v>
      </c>
      <c r="G1251" s="108" t="b">
        <f t="shared" si="96"/>
        <v>0</v>
      </c>
      <c r="I1251" s="108" t="b">
        <f t="shared" si="97"/>
        <v>0</v>
      </c>
      <c r="K1251" s="108">
        <f t="shared" si="98"/>
        <v>2.0499999999999998</v>
      </c>
      <c r="M1251" s="108" t="b">
        <f t="shared" si="99"/>
        <v>0</v>
      </c>
    </row>
    <row r="1252" spans="1:13" x14ac:dyDescent="0.25">
      <c r="A1252" t="s">
        <v>92</v>
      </c>
      <c r="B1252" s="108">
        <v>0.61</v>
      </c>
      <c r="E1252" s="108">
        <f t="shared" si="95"/>
        <v>0.61</v>
      </c>
      <c r="G1252" s="108" t="b">
        <f t="shared" si="96"/>
        <v>0</v>
      </c>
      <c r="I1252" s="108" t="b">
        <f t="shared" si="97"/>
        <v>0</v>
      </c>
      <c r="K1252" s="108" t="b">
        <f t="shared" si="98"/>
        <v>0</v>
      </c>
      <c r="M1252" s="108" t="b">
        <f t="shared" si="99"/>
        <v>0</v>
      </c>
    </row>
    <row r="1253" spans="1:13" x14ac:dyDescent="0.25">
      <c r="A1253" t="s">
        <v>94</v>
      </c>
      <c r="B1253" s="108">
        <v>0</v>
      </c>
      <c r="E1253" s="108" t="b">
        <f t="shared" si="95"/>
        <v>0</v>
      </c>
      <c r="G1253" s="108" t="b">
        <f t="shared" si="96"/>
        <v>0</v>
      </c>
      <c r="I1253" s="108" t="b">
        <f t="shared" si="97"/>
        <v>0</v>
      </c>
      <c r="K1253" s="108" t="b">
        <f t="shared" si="98"/>
        <v>0</v>
      </c>
      <c r="M1253" s="108" t="b">
        <f t="shared" si="99"/>
        <v>0</v>
      </c>
    </row>
    <row r="1254" spans="1:13" x14ac:dyDescent="0.25">
      <c r="A1254" t="s">
        <v>94</v>
      </c>
      <c r="B1254" s="108">
        <v>0</v>
      </c>
      <c r="E1254" s="108" t="b">
        <f t="shared" si="95"/>
        <v>0</v>
      </c>
      <c r="G1254" s="108" t="b">
        <f t="shared" si="96"/>
        <v>0</v>
      </c>
      <c r="I1254" s="108" t="b">
        <f t="shared" si="97"/>
        <v>0</v>
      </c>
      <c r="K1254" s="108" t="b">
        <f t="shared" si="98"/>
        <v>0</v>
      </c>
      <c r="M1254" s="108" t="b">
        <f t="shared" si="99"/>
        <v>0</v>
      </c>
    </row>
    <row r="1255" spans="1:13" x14ac:dyDescent="0.25">
      <c r="A1255" t="s">
        <v>96</v>
      </c>
      <c r="B1255" s="108">
        <v>1.98</v>
      </c>
      <c r="E1255" s="108" t="b">
        <f t="shared" si="95"/>
        <v>0</v>
      </c>
      <c r="G1255" s="108">
        <f t="shared" si="96"/>
        <v>1.98</v>
      </c>
      <c r="I1255" s="108" t="b">
        <f t="shared" si="97"/>
        <v>0</v>
      </c>
      <c r="K1255" s="108" t="b">
        <f t="shared" si="98"/>
        <v>0</v>
      </c>
      <c r="M1255" s="108" t="b">
        <f t="shared" si="99"/>
        <v>0</v>
      </c>
    </row>
    <row r="1256" spans="1:13" x14ac:dyDescent="0.25">
      <c r="A1256" t="s">
        <v>94</v>
      </c>
      <c r="B1256" s="108">
        <v>0</v>
      </c>
      <c r="E1256" s="108" t="b">
        <f t="shared" si="95"/>
        <v>0</v>
      </c>
      <c r="G1256" s="108" t="b">
        <f t="shared" si="96"/>
        <v>0</v>
      </c>
      <c r="I1256" s="108" t="b">
        <f t="shared" si="97"/>
        <v>0</v>
      </c>
      <c r="K1256" s="108" t="b">
        <f t="shared" si="98"/>
        <v>0</v>
      </c>
      <c r="M1256" s="108" t="b">
        <f t="shared" si="99"/>
        <v>0</v>
      </c>
    </row>
    <row r="1257" spans="1:13" x14ac:dyDescent="0.25">
      <c r="A1257" t="s">
        <v>94</v>
      </c>
      <c r="B1257" s="108">
        <v>0</v>
      </c>
      <c r="E1257" s="108" t="b">
        <f t="shared" si="95"/>
        <v>0</v>
      </c>
      <c r="G1257" s="108" t="b">
        <f t="shared" si="96"/>
        <v>0</v>
      </c>
      <c r="I1257" s="108" t="b">
        <f t="shared" si="97"/>
        <v>0</v>
      </c>
      <c r="K1257" s="108" t="b">
        <f t="shared" si="98"/>
        <v>0</v>
      </c>
      <c r="M1257" s="108" t="b">
        <f t="shared" si="99"/>
        <v>0</v>
      </c>
    </row>
    <row r="1258" spans="1:13" x14ac:dyDescent="0.25">
      <c r="A1258" t="s">
        <v>92</v>
      </c>
      <c r="B1258" s="108">
        <v>0.62</v>
      </c>
      <c r="E1258" s="108">
        <f t="shared" si="95"/>
        <v>0.62</v>
      </c>
      <c r="G1258" s="108" t="b">
        <f t="shared" si="96"/>
        <v>0</v>
      </c>
      <c r="I1258" s="108" t="b">
        <f t="shared" si="97"/>
        <v>0</v>
      </c>
      <c r="K1258" s="108" t="b">
        <f t="shared" si="98"/>
        <v>0</v>
      </c>
      <c r="M1258" s="108" t="b">
        <f t="shared" si="99"/>
        <v>0</v>
      </c>
    </row>
    <row r="1259" spans="1:13" x14ac:dyDescent="0.25">
      <c r="A1259" t="s">
        <v>95</v>
      </c>
      <c r="B1259" s="108">
        <v>1.48</v>
      </c>
      <c r="E1259" s="108" t="b">
        <f t="shared" si="95"/>
        <v>0</v>
      </c>
      <c r="G1259" s="108" t="b">
        <f t="shared" si="96"/>
        <v>0</v>
      </c>
      <c r="I1259" s="108" t="b">
        <f t="shared" si="97"/>
        <v>0</v>
      </c>
      <c r="K1259" s="108" t="b">
        <f t="shared" si="98"/>
        <v>0</v>
      </c>
      <c r="M1259" s="108">
        <f t="shared" si="99"/>
        <v>1.48</v>
      </c>
    </row>
    <row r="1260" spans="1:13" x14ac:dyDescent="0.25">
      <c r="A1260" t="s">
        <v>91</v>
      </c>
      <c r="B1260" s="108">
        <v>0.56999999999999995</v>
      </c>
      <c r="E1260" s="108" t="b">
        <f t="shared" si="95"/>
        <v>0</v>
      </c>
      <c r="G1260" s="108" t="b">
        <f t="shared" si="96"/>
        <v>0</v>
      </c>
      <c r="I1260" s="108">
        <f t="shared" si="97"/>
        <v>0.56999999999999995</v>
      </c>
      <c r="K1260" s="108" t="b">
        <f t="shared" si="98"/>
        <v>0</v>
      </c>
      <c r="M1260" s="108" t="b">
        <f t="shared" si="99"/>
        <v>0</v>
      </c>
    </row>
    <row r="1261" spans="1:13" x14ac:dyDescent="0.25">
      <c r="A1261" t="s">
        <v>93</v>
      </c>
      <c r="B1261" s="108">
        <v>1.18</v>
      </c>
      <c r="E1261" s="108" t="b">
        <f t="shared" si="95"/>
        <v>0</v>
      </c>
      <c r="G1261" s="108" t="b">
        <f t="shared" si="96"/>
        <v>0</v>
      </c>
      <c r="I1261" s="108" t="b">
        <f t="shared" si="97"/>
        <v>0</v>
      </c>
      <c r="K1261" s="108">
        <f t="shared" si="98"/>
        <v>1.18</v>
      </c>
      <c r="M1261" s="108" t="b">
        <f t="shared" si="99"/>
        <v>0</v>
      </c>
    </row>
    <row r="1262" spans="1:13" x14ac:dyDescent="0.25">
      <c r="A1262" t="s">
        <v>92</v>
      </c>
      <c r="B1262" s="108">
        <v>0.88</v>
      </c>
      <c r="E1262" s="108">
        <f t="shared" si="95"/>
        <v>0.88</v>
      </c>
      <c r="G1262" s="108" t="b">
        <f t="shared" si="96"/>
        <v>0</v>
      </c>
      <c r="I1262" s="108" t="b">
        <f t="shared" si="97"/>
        <v>0</v>
      </c>
      <c r="K1262" s="108" t="b">
        <f t="shared" si="98"/>
        <v>0</v>
      </c>
      <c r="M1262" s="108" t="b">
        <f t="shared" si="99"/>
        <v>0</v>
      </c>
    </row>
    <row r="1263" spans="1:13" x14ac:dyDescent="0.25">
      <c r="A1263" t="s">
        <v>91</v>
      </c>
      <c r="B1263" s="108">
        <v>0.82</v>
      </c>
      <c r="E1263" s="108" t="b">
        <f t="shared" si="95"/>
        <v>0</v>
      </c>
      <c r="G1263" s="108" t="b">
        <f t="shared" si="96"/>
        <v>0</v>
      </c>
      <c r="I1263" s="108">
        <f t="shared" si="97"/>
        <v>0.82</v>
      </c>
      <c r="K1263" s="108" t="b">
        <f t="shared" si="98"/>
        <v>0</v>
      </c>
      <c r="M1263" s="108" t="b">
        <f t="shared" si="99"/>
        <v>0</v>
      </c>
    </row>
    <row r="1264" spans="1:13" x14ac:dyDescent="0.25">
      <c r="A1264" t="s">
        <v>91</v>
      </c>
      <c r="B1264" s="108">
        <v>0.54</v>
      </c>
      <c r="E1264" s="108" t="b">
        <f t="shared" si="95"/>
        <v>0</v>
      </c>
      <c r="G1264" s="108" t="b">
        <f t="shared" si="96"/>
        <v>0</v>
      </c>
      <c r="I1264" s="108">
        <f t="shared" si="97"/>
        <v>0.54</v>
      </c>
      <c r="K1264" s="108" t="b">
        <f t="shared" si="98"/>
        <v>0</v>
      </c>
      <c r="M1264" s="108" t="b">
        <f t="shared" si="99"/>
        <v>0</v>
      </c>
    </row>
    <row r="1265" spans="1:13" x14ac:dyDescent="0.25">
      <c r="A1265" t="s">
        <v>95</v>
      </c>
      <c r="B1265" s="108">
        <v>1.48</v>
      </c>
      <c r="E1265" s="108" t="b">
        <f t="shared" si="95"/>
        <v>0</v>
      </c>
      <c r="G1265" s="108" t="b">
        <f t="shared" si="96"/>
        <v>0</v>
      </c>
      <c r="I1265" s="108" t="b">
        <f t="shared" si="97"/>
        <v>0</v>
      </c>
      <c r="K1265" s="108" t="b">
        <f t="shared" si="98"/>
        <v>0</v>
      </c>
      <c r="M1265" s="108">
        <f t="shared" si="99"/>
        <v>1.48</v>
      </c>
    </row>
    <row r="1266" spans="1:13" x14ac:dyDescent="0.25">
      <c r="A1266" t="s">
        <v>95</v>
      </c>
      <c r="B1266" s="108">
        <v>1.1299999999999999</v>
      </c>
      <c r="E1266" s="108" t="b">
        <f t="shared" si="95"/>
        <v>0</v>
      </c>
      <c r="G1266" s="108" t="b">
        <f t="shared" si="96"/>
        <v>0</v>
      </c>
      <c r="I1266" s="108" t="b">
        <f t="shared" si="97"/>
        <v>0</v>
      </c>
      <c r="K1266" s="108" t="b">
        <f t="shared" si="98"/>
        <v>0</v>
      </c>
      <c r="M1266" s="108">
        <f t="shared" si="99"/>
        <v>1.1299999999999999</v>
      </c>
    </row>
    <row r="1267" spans="1:13" x14ac:dyDescent="0.25">
      <c r="A1267" t="s">
        <v>96</v>
      </c>
      <c r="B1267" s="108">
        <v>1.0900000000000001</v>
      </c>
      <c r="E1267" s="108" t="b">
        <f t="shared" si="95"/>
        <v>0</v>
      </c>
      <c r="G1267" s="108">
        <f t="shared" si="96"/>
        <v>1.0900000000000001</v>
      </c>
      <c r="I1267" s="108" t="b">
        <f t="shared" si="97"/>
        <v>0</v>
      </c>
      <c r="K1267" s="108" t="b">
        <f t="shared" si="98"/>
        <v>0</v>
      </c>
      <c r="M1267" s="108" t="b">
        <f t="shared" si="99"/>
        <v>0</v>
      </c>
    </row>
    <row r="1268" spans="1:13" x14ac:dyDescent="0.25">
      <c r="A1268" t="s">
        <v>95</v>
      </c>
      <c r="B1268" s="108">
        <v>1.7</v>
      </c>
      <c r="E1268" s="108" t="b">
        <f t="shared" si="95"/>
        <v>0</v>
      </c>
      <c r="G1268" s="108" t="b">
        <f t="shared" si="96"/>
        <v>0</v>
      </c>
      <c r="I1268" s="108" t="b">
        <f t="shared" si="97"/>
        <v>0</v>
      </c>
      <c r="K1268" s="108" t="b">
        <f t="shared" si="98"/>
        <v>0</v>
      </c>
      <c r="M1268" s="108">
        <f t="shared" si="99"/>
        <v>1.7</v>
      </c>
    </row>
    <row r="1269" spans="1:13" x14ac:dyDescent="0.25">
      <c r="A1269" t="s">
        <v>94</v>
      </c>
      <c r="B1269" s="108">
        <v>0</v>
      </c>
      <c r="E1269" s="108" t="b">
        <f t="shared" si="95"/>
        <v>0</v>
      </c>
      <c r="G1269" s="108" t="b">
        <f t="shared" si="96"/>
        <v>0</v>
      </c>
      <c r="I1269" s="108" t="b">
        <f t="shared" si="97"/>
        <v>0</v>
      </c>
      <c r="K1269" s="108" t="b">
        <f t="shared" si="98"/>
        <v>0</v>
      </c>
      <c r="M1269" s="108" t="b">
        <f t="shared" si="99"/>
        <v>0</v>
      </c>
    </row>
    <row r="1270" spans="1:13" x14ac:dyDescent="0.25">
      <c r="A1270" t="s">
        <v>92</v>
      </c>
      <c r="B1270" s="108">
        <v>0.56000000000000005</v>
      </c>
      <c r="E1270" s="108">
        <f t="shared" si="95"/>
        <v>0.56000000000000005</v>
      </c>
      <c r="G1270" s="108" t="b">
        <f t="shared" si="96"/>
        <v>0</v>
      </c>
      <c r="I1270" s="108" t="b">
        <f t="shared" si="97"/>
        <v>0</v>
      </c>
      <c r="K1270" s="108" t="b">
        <f t="shared" si="98"/>
        <v>0</v>
      </c>
      <c r="M1270" s="108" t="b">
        <f t="shared" si="99"/>
        <v>0</v>
      </c>
    </row>
    <row r="1271" spans="1:13" x14ac:dyDescent="0.25">
      <c r="A1271" t="s">
        <v>91</v>
      </c>
      <c r="B1271" s="108">
        <v>0.56999999999999995</v>
      </c>
      <c r="E1271" s="108" t="b">
        <f t="shared" si="95"/>
        <v>0</v>
      </c>
      <c r="G1271" s="108" t="b">
        <f t="shared" si="96"/>
        <v>0</v>
      </c>
      <c r="I1271" s="108">
        <f t="shared" si="97"/>
        <v>0.56999999999999995</v>
      </c>
      <c r="K1271" s="108" t="b">
        <f t="shared" si="98"/>
        <v>0</v>
      </c>
      <c r="M1271" s="108" t="b">
        <f t="shared" si="99"/>
        <v>0</v>
      </c>
    </row>
    <row r="1272" spans="1:13" x14ac:dyDescent="0.25">
      <c r="A1272" t="s">
        <v>92</v>
      </c>
      <c r="B1272" s="108">
        <v>0.68</v>
      </c>
      <c r="E1272" s="108">
        <f t="shared" si="95"/>
        <v>0.68</v>
      </c>
      <c r="G1272" s="108" t="b">
        <f t="shared" si="96"/>
        <v>0</v>
      </c>
      <c r="I1272" s="108" t="b">
        <f t="shared" si="97"/>
        <v>0</v>
      </c>
      <c r="K1272" s="108" t="b">
        <f t="shared" si="98"/>
        <v>0</v>
      </c>
      <c r="M1272" s="108" t="b">
        <f t="shared" si="99"/>
        <v>0</v>
      </c>
    </row>
    <row r="1273" spans="1:13" x14ac:dyDescent="0.25">
      <c r="A1273" t="s">
        <v>91</v>
      </c>
      <c r="B1273" s="108">
        <v>0.68</v>
      </c>
      <c r="E1273" s="108" t="b">
        <f t="shared" si="95"/>
        <v>0</v>
      </c>
      <c r="G1273" s="108" t="b">
        <f t="shared" si="96"/>
        <v>0</v>
      </c>
      <c r="I1273" s="108">
        <f t="shared" si="97"/>
        <v>0.68</v>
      </c>
      <c r="K1273" s="108" t="b">
        <f t="shared" si="98"/>
        <v>0</v>
      </c>
      <c r="M1273" s="108" t="b">
        <f t="shared" si="99"/>
        <v>0</v>
      </c>
    </row>
    <row r="1274" spans="1:13" x14ac:dyDescent="0.25">
      <c r="A1274" t="s">
        <v>91</v>
      </c>
      <c r="B1274" s="108">
        <v>0.86</v>
      </c>
      <c r="E1274" s="108" t="b">
        <f t="shared" si="95"/>
        <v>0</v>
      </c>
      <c r="G1274" s="108" t="b">
        <f t="shared" si="96"/>
        <v>0</v>
      </c>
      <c r="I1274" s="108">
        <f t="shared" si="97"/>
        <v>0.86</v>
      </c>
      <c r="K1274" s="108" t="b">
        <f t="shared" si="98"/>
        <v>0</v>
      </c>
      <c r="M1274" s="108" t="b">
        <f t="shared" si="99"/>
        <v>0</v>
      </c>
    </row>
    <row r="1275" spans="1:13" x14ac:dyDescent="0.25">
      <c r="A1275" t="s">
        <v>91</v>
      </c>
      <c r="B1275" s="108">
        <v>0.91</v>
      </c>
      <c r="E1275" s="108" t="b">
        <f t="shared" si="95"/>
        <v>0</v>
      </c>
      <c r="G1275" s="108" t="b">
        <f t="shared" si="96"/>
        <v>0</v>
      </c>
      <c r="I1275" s="108">
        <f t="shared" si="97"/>
        <v>0.91</v>
      </c>
      <c r="K1275" s="108" t="b">
        <f t="shared" si="98"/>
        <v>0</v>
      </c>
      <c r="M1275" s="108" t="b">
        <f t="shared" si="99"/>
        <v>0</v>
      </c>
    </row>
    <row r="1276" spans="1:13" x14ac:dyDescent="0.25">
      <c r="A1276" t="s">
        <v>93</v>
      </c>
      <c r="B1276" s="108">
        <v>1.43</v>
      </c>
      <c r="E1276" s="108" t="b">
        <f t="shared" si="95"/>
        <v>0</v>
      </c>
      <c r="G1276" s="108" t="b">
        <f t="shared" si="96"/>
        <v>0</v>
      </c>
      <c r="I1276" s="108" t="b">
        <f t="shared" si="97"/>
        <v>0</v>
      </c>
      <c r="K1276" s="108">
        <f t="shared" si="98"/>
        <v>1.43</v>
      </c>
      <c r="M1276" s="108" t="b">
        <f t="shared" si="99"/>
        <v>0</v>
      </c>
    </row>
    <row r="1277" spans="1:13" x14ac:dyDescent="0.25">
      <c r="A1277" t="s">
        <v>93</v>
      </c>
      <c r="B1277" s="108">
        <v>2.1</v>
      </c>
      <c r="E1277" s="108" t="b">
        <f t="shared" si="95"/>
        <v>0</v>
      </c>
      <c r="G1277" s="108" t="b">
        <f t="shared" si="96"/>
        <v>0</v>
      </c>
      <c r="I1277" s="108" t="b">
        <f t="shared" si="97"/>
        <v>0</v>
      </c>
      <c r="K1277" s="108">
        <f t="shared" si="98"/>
        <v>2.1</v>
      </c>
      <c r="M1277" s="108" t="b">
        <f t="shared" si="99"/>
        <v>0</v>
      </c>
    </row>
    <row r="1278" spans="1:13" x14ac:dyDescent="0.25">
      <c r="A1278" t="s">
        <v>91</v>
      </c>
      <c r="B1278" s="108">
        <v>0.76</v>
      </c>
      <c r="E1278" s="108" t="b">
        <f t="shared" si="95"/>
        <v>0</v>
      </c>
      <c r="G1278" s="108" t="b">
        <f t="shared" si="96"/>
        <v>0</v>
      </c>
      <c r="I1278" s="108">
        <f t="shared" si="97"/>
        <v>0.76</v>
      </c>
      <c r="K1278" s="108" t="b">
        <f t="shared" si="98"/>
        <v>0</v>
      </c>
      <c r="M1278" s="108" t="b">
        <f t="shared" si="99"/>
        <v>0</v>
      </c>
    </row>
    <row r="1279" spans="1:13" x14ac:dyDescent="0.25">
      <c r="A1279" t="s">
        <v>95</v>
      </c>
      <c r="B1279" s="108">
        <v>2.4300000000000002</v>
      </c>
      <c r="E1279" s="108" t="b">
        <f t="shared" si="95"/>
        <v>0</v>
      </c>
      <c r="G1279" s="108" t="b">
        <f t="shared" si="96"/>
        <v>0</v>
      </c>
      <c r="I1279" s="108" t="b">
        <f t="shared" si="97"/>
        <v>0</v>
      </c>
      <c r="K1279" s="108" t="b">
        <f t="shared" si="98"/>
        <v>0</v>
      </c>
      <c r="M1279" s="108">
        <f t="shared" si="99"/>
        <v>2.4300000000000002</v>
      </c>
    </row>
    <row r="1280" spans="1:13" x14ac:dyDescent="0.25">
      <c r="A1280" t="s">
        <v>94</v>
      </c>
      <c r="B1280" s="108">
        <v>0</v>
      </c>
      <c r="E1280" s="108" t="b">
        <f t="shared" si="95"/>
        <v>0</v>
      </c>
      <c r="G1280" s="108" t="b">
        <f t="shared" si="96"/>
        <v>0</v>
      </c>
      <c r="I1280" s="108" t="b">
        <f t="shared" si="97"/>
        <v>0</v>
      </c>
      <c r="K1280" s="108" t="b">
        <f t="shared" si="98"/>
        <v>0</v>
      </c>
      <c r="M1280" s="108" t="b">
        <f t="shared" si="99"/>
        <v>0</v>
      </c>
    </row>
    <row r="1281" spans="1:13" x14ac:dyDescent="0.25">
      <c r="A1281" t="s">
        <v>93</v>
      </c>
      <c r="B1281" s="108">
        <v>0.75</v>
      </c>
      <c r="E1281" s="108" t="b">
        <f t="shared" si="95"/>
        <v>0</v>
      </c>
      <c r="G1281" s="108" t="b">
        <f t="shared" si="96"/>
        <v>0</v>
      </c>
      <c r="I1281" s="108" t="b">
        <f t="shared" si="97"/>
        <v>0</v>
      </c>
      <c r="K1281" s="108">
        <f t="shared" si="98"/>
        <v>0.75</v>
      </c>
      <c r="M1281" s="108" t="b">
        <f t="shared" si="99"/>
        <v>0</v>
      </c>
    </row>
    <row r="1282" spans="1:13" x14ac:dyDescent="0.25">
      <c r="A1282" t="s">
        <v>91</v>
      </c>
      <c r="B1282" s="108">
        <v>0.78</v>
      </c>
      <c r="E1282" s="108" t="b">
        <f t="shared" si="95"/>
        <v>0</v>
      </c>
      <c r="G1282" s="108" t="b">
        <f t="shared" si="96"/>
        <v>0</v>
      </c>
      <c r="I1282" s="108">
        <f t="shared" si="97"/>
        <v>0.78</v>
      </c>
      <c r="K1282" s="108" t="b">
        <f t="shared" si="98"/>
        <v>0</v>
      </c>
      <c r="M1282" s="108" t="b">
        <f t="shared" si="99"/>
        <v>0</v>
      </c>
    </row>
    <row r="1283" spans="1:13" x14ac:dyDescent="0.25">
      <c r="A1283" t="s">
        <v>91</v>
      </c>
      <c r="B1283" s="108">
        <v>0.69</v>
      </c>
      <c r="E1283" s="108" t="b">
        <f t="shared" ref="E1283:E1346" si="100">IF(A1283="Coffee Only", B1283)</f>
        <v>0</v>
      </c>
      <c r="G1283" s="108" t="b">
        <f t="shared" ref="G1283:G1346" si="101">IF(A1283="Food Only", B1283)</f>
        <v>0</v>
      </c>
      <c r="I1283" s="108">
        <f t="shared" ref="I1283:I1346" si="102">IF(A1283="Specialty Drink Only", B1283)</f>
        <v>0.69</v>
      </c>
      <c r="K1283" s="108" t="b">
        <f t="shared" ref="K1283:K1346" si="103">IF(A1283="Food + Coffee", B1283)</f>
        <v>0</v>
      </c>
      <c r="M1283" s="108" t="b">
        <f t="shared" ref="M1283:M1346" si="104">IF(A1283="Food + Specialty Drink", B1283)</f>
        <v>0</v>
      </c>
    </row>
    <row r="1284" spans="1:13" x14ac:dyDescent="0.25">
      <c r="A1284" t="s">
        <v>96</v>
      </c>
      <c r="B1284" s="108">
        <v>1.0900000000000001</v>
      </c>
      <c r="E1284" s="108" t="b">
        <f t="shared" si="100"/>
        <v>0</v>
      </c>
      <c r="G1284" s="108">
        <f t="shared" si="101"/>
        <v>1.0900000000000001</v>
      </c>
      <c r="I1284" s="108" t="b">
        <f t="shared" si="102"/>
        <v>0</v>
      </c>
      <c r="K1284" s="108" t="b">
        <f t="shared" si="103"/>
        <v>0</v>
      </c>
      <c r="M1284" s="108" t="b">
        <f t="shared" si="104"/>
        <v>0</v>
      </c>
    </row>
    <row r="1285" spans="1:13" x14ac:dyDescent="0.25">
      <c r="A1285" t="s">
        <v>92</v>
      </c>
      <c r="B1285" s="108">
        <v>0.54</v>
      </c>
      <c r="E1285" s="108">
        <f t="shared" si="100"/>
        <v>0.54</v>
      </c>
      <c r="G1285" s="108" t="b">
        <f t="shared" si="101"/>
        <v>0</v>
      </c>
      <c r="I1285" s="108" t="b">
        <f t="shared" si="102"/>
        <v>0</v>
      </c>
      <c r="K1285" s="108" t="b">
        <f t="shared" si="103"/>
        <v>0</v>
      </c>
      <c r="M1285" s="108" t="b">
        <f t="shared" si="104"/>
        <v>0</v>
      </c>
    </row>
    <row r="1286" spans="1:13" x14ac:dyDescent="0.25">
      <c r="A1286" t="s">
        <v>96</v>
      </c>
      <c r="B1286" s="108">
        <v>1.85</v>
      </c>
      <c r="E1286" s="108" t="b">
        <f t="shared" si="100"/>
        <v>0</v>
      </c>
      <c r="G1286" s="108">
        <f t="shared" si="101"/>
        <v>1.85</v>
      </c>
      <c r="I1286" s="108" t="b">
        <f t="shared" si="102"/>
        <v>0</v>
      </c>
      <c r="K1286" s="108" t="b">
        <f t="shared" si="103"/>
        <v>0</v>
      </c>
      <c r="M1286" s="108" t="b">
        <f t="shared" si="104"/>
        <v>0</v>
      </c>
    </row>
    <row r="1287" spans="1:13" x14ac:dyDescent="0.25">
      <c r="A1287" t="s">
        <v>96</v>
      </c>
      <c r="B1287" s="108">
        <v>0.9</v>
      </c>
      <c r="E1287" s="108" t="b">
        <f t="shared" si="100"/>
        <v>0</v>
      </c>
      <c r="G1287" s="108">
        <f t="shared" si="101"/>
        <v>0.9</v>
      </c>
      <c r="I1287" s="108" t="b">
        <f t="shared" si="102"/>
        <v>0</v>
      </c>
      <c r="K1287" s="108" t="b">
        <f t="shared" si="103"/>
        <v>0</v>
      </c>
      <c r="M1287" s="108" t="b">
        <f t="shared" si="104"/>
        <v>0</v>
      </c>
    </row>
    <row r="1288" spans="1:13" x14ac:dyDescent="0.25">
      <c r="A1288" t="s">
        <v>94</v>
      </c>
      <c r="B1288" s="108">
        <v>0</v>
      </c>
      <c r="E1288" s="108" t="b">
        <f t="shared" si="100"/>
        <v>0</v>
      </c>
      <c r="G1288" s="108" t="b">
        <f t="shared" si="101"/>
        <v>0</v>
      </c>
      <c r="I1288" s="108" t="b">
        <f t="shared" si="102"/>
        <v>0</v>
      </c>
      <c r="K1288" s="108" t="b">
        <f t="shared" si="103"/>
        <v>0</v>
      </c>
      <c r="M1288" s="108" t="b">
        <f t="shared" si="104"/>
        <v>0</v>
      </c>
    </row>
    <row r="1289" spans="1:13" x14ac:dyDescent="0.25">
      <c r="A1289" t="s">
        <v>94</v>
      </c>
      <c r="B1289" s="108">
        <v>0</v>
      </c>
      <c r="E1289" s="108" t="b">
        <f t="shared" si="100"/>
        <v>0</v>
      </c>
      <c r="G1289" s="108" t="b">
        <f t="shared" si="101"/>
        <v>0</v>
      </c>
      <c r="I1289" s="108" t="b">
        <f t="shared" si="102"/>
        <v>0</v>
      </c>
      <c r="K1289" s="108" t="b">
        <f t="shared" si="103"/>
        <v>0</v>
      </c>
      <c r="M1289" s="108" t="b">
        <f t="shared" si="104"/>
        <v>0</v>
      </c>
    </row>
    <row r="1290" spans="1:13" x14ac:dyDescent="0.25">
      <c r="A1290" t="s">
        <v>96</v>
      </c>
      <c r="B1290" s="108">
        <v>1.64</v>
      </c>
      <c r="E1290" s="108" t="b">
        <f t="shared" si="100"/>
        <v>0</v>
      </c>
      <c r="G1290" s="108">
        <f t="shared" si="101"/>
        <v>1.64</v>
      </c>
      <c r="I1290" s="108" t="b">
        <f t="shared" si="102"/>
        <v>0</v>
      </c>
      <c r="K1290" s="108" t="b">
        <f t="shared" si="103"/>
        <v>0</v>
      </c>
      <c r="M1290" s="108" t="b">
        <f t="shared" si="104"/>
        <v>0</v>
      </c>
    </row>
    <row r="1291" spans="1:13" x14ac:dyDescent="0.25">
      <c r="A1291" t="s">
        <v>92</v>
      </c>
      <c r="B1291" s="108">
        <v>0.67</v>
      </c>
      <c r="E1291" s="108">
        <f t="shared" si="100"/>
        <v>0.67</v>
      </c>
      <c r="G1291" s="108" t="b">
        <f t="shared" si="101"/>
        <v>0</v>
      </c>
      <c r="I1291" s="108" t="b">
        <f t="shared" si="102"/>
        <v>0</v>
      </c>
      <c r="K1291" s="108" t="b">
        <f t="shared" si="103"/>
        <v>0</v>
      </c>
      <c r="M1291" s="108" t="b">
        <f t="shared" si="104"/>
        <v>0</v>
      </c>
    </row>
    <row r="1292" spans="1:13" x14ac:dyDescent="0.25">
      <c r="A1292" t="s">
        <v>91</v>
      </c>
      <c r="B1292" s="108">
        <v>0.95</v>
      </c>
      <c r="E1292" s="108" t="b">
        <f t="shared" si="100"/>
        <v>0</v>
      </c>
      <c r="G1292" s="108" t="b">
        <f t="shared" si="101"/>
        <v>0</v>
      </c>
      <c r="I1292" s="108">
        <f t="shared" si="102"/>
        <v>0.95</v>
      </c>
      <c r="K1292" s="108" t="b">
        <f t="shared" si="103"/>
        <v>0</v>
      </c>
      <c r="M1292" s="108" t="b">
        <f t="shared" si="104"/>
        <v>0</v>
      </c>
    </row>
    <row r="1293" spans="1:13" x14ac:dyDescent="0.25">
      <c r="A1293" t="s">
        <v>91</v>
      </c>
      <c r="B1293" s="108">
        <v>0.93</v>
      </c>
      <c r="E1293" s="108" t="b">
        <f t="shared" si="100"/>
        <v>0</v>
      </c>
      <c r="G1293" s="108" t="b">
        <f t="shared" si="101"/>
        <v>0</v>
      </c>
      <c r="I1293" s="108">
        <f t="shared" si="102"/>
        <v>0.93</v>
      </c>
      <c r="K1293" s="108" t="b">
        <f t="shared" si="103"/>
        <v>0</v>
      </c>
      <c r="M1293" s="108" t="b">
        <f t="shared" si="104"/>
        <v>0</v>
      </c>
    </row>
    <row r="1294" spans="1:13" x14ac:dyDescent="0.25">
      <c r="A1294" t="s">
        <v>94</v>
      </c>
      <c r="B1294" s="108">
        <v>0</v>
      </c>
      <c r="E1294" s="108" t="b">
        <f t="shared" si="100"/>
        <v>0</v>
      </c>
      <c r="G1294" s="108" t="b">
        <f t="shared" si="101"/>
        <v>0</v>
      </c>
      <c r="I1294" s="108" t="b">
        <f t="shared" si="102"/>
        <v>0</v>
      </c>
      <c r="K1294" s="108" t="b">
        <f t="shared" si="103"/>
        <v>0</v>
      </c>
      <c r="M1294" s="108" t="b">
        <f t="shared" si="104"/>
        <v>0</v>
      </c>
    </row>
    <row r="1295" spans="1:13" x14ac:dyDescent="0.25">
      <c r="A1295" t="s">
        <v>91</v>
      </c>
      <c r="B1295" s="108">
        <v>0.76</v>
      </c>
      <c r="E1295" s="108" t="b">
        <f t="shared" si="100"/>
        <v>0</v>
      </c>
      <c r="G1295" s="108" t="b">
        <f t="shared" si="101"/>
        <v>0</v>
      </c>
      <c r="I1295" s="108">
        <f t="shared" si="102"/>
        <v>0.76</v>
      </c>
      <c r="K1295" s="108" t="b">
        <f t="shared" si="103"/>
        <v>0</v>
      </c>
      <c r="M1295" s="108" t="b">
        <f t="shared" si="104"/>
        <v>0</v>
      </c>
    </row>
    <row r="1296" spans="1:13" x14ac:dyDescent="0.25">
      <c r="A1296" t="s">
        <v>91</v>
      </c>
      <c r="B1296" s="108">
        <v>0.74</v>
      </c>
      <c r="E1296" s="108" t="b">
        <f t="shared" si="100"/>
        <v>0</v>
      </c>
      <c r="G1296" s="108" t="b">
        <f t="shared" si="101"/>
        <v>0</v>
      </c>
      <c r="I1296" s="108">
        <f t="shared" si="102"/>
        <v>0.74</v>
      </c>
      <c r="K1296" s="108" t="b">
        <f t="shared" si="103"/>
        <v>0</v>
      </c>
      <c r="M1296" s="108" t="b">
        <f t="shared" si="104"/>
        <v>0</v>
      </c>
    </row>
    <row r="1297" spans="1:13" x14ac:dyDescent="0.25">
      <c r="A1297" t="s">
        <v>92</v>
      </c>
      <c r="B1297" s="108">
        <v>0.64</v>
      </c>
      <c r="E1297" s="108">
        <f t="shared" si="100"/>
        <v>0.64</v>
      </c>
      <c r="G1297" s="108" t="b">
        <f t="shared" si="101"/>
        <v>0</v>
      </c>
      <c r="I1297" s="108" t="b">
        <f t="shared" si="102"/>
        <v>0</v>
      </c>
      <c r="K1297" s="108" t="b">
        <f t="shared" si="103"/>
        <v>0</v>
      </c>
      <c r="M1297" s="108" t="b">
        <f t="shared" si="104"/>
        <v>0</v>
      </c>
    </row>
    <row r="1298" spans="1:13" x14ac:dyDescent="0.25">
      <c r="A1298" t="s">
        <v>95</v>
      </c>
      <c r="B1298" s="108">
        <v>2.2599999999999998</v>
      </c>
      <c r="E1298" s="108" t="b">
        <f t="shared" si="100"/>
        <v>0</v>
      </c>
      <c r="G1298" s="108" t="b">
        <f t="shared" si="101"/>
        <v>0</v>
      </c>
      <c r="I1298" s="108" t="b">
        <f t="shared" si="102"/>
        <v>0</v>
      </c>
      <c r="K1298" s="108" t="b">
        <f t="shared" si="103"/>
        <v>0</v>
      </c>
      <c r="M1298" s="108">
        <f t="shared" si="104"/>
        <v>2.2599999999999998</v>
      </c>
    </row>
    <row r="1299" spans="1:13" x14ac:dyDescent="0.25">
      <c r="A1299" t="s">
        <v>91</v>
      </c>
      <c r="B1299" s="108">
        <v>0.65</v>
      </c>
      <c r="E1299" s="108" t="b">
        <f t="shared" si="100"/>
        <v>0</v>
      </c>
      <c r="G1299" s="108" t="b">
        <f t="shared" si="101"/>
        <v>0</v>
      </c>
      <c r="I1299" s="108">
        <f t="shared" si="102"/>
        <v>0.65</v>
      </c>
      <c r="K1299" s="108" t="b">
        <f t="shared" si="103"/>
        <v>0</v>
      </c>
      <c r="M1299" s="108" t="b">
        <f t="shared" si="104"/>
        <v>0</v>
      </c>
    </row>
    <row r="1300" spans="1:13" x14ac:dyDescent="0.25">
      <c r="A1300" t="s">
        <v>94</v>
      </c>
      <c r="B1300" s="108">
        <v>0</v>
      </c>
      <c r="E1300" s="108" t="b">
        <f t="shared" si="100"/>
        <v>0</v>
      </c>
      <c r="G1300" s="108" t="b">
        <f t="shared" si="101"/>
        <v>0</v>
      </c>
      <c r="I1300" s="108" t="b">
        <f t="shared" si="102"/>
        <v>0</v>
      </c>
      <c r="K1300" s="108" t="b">
        <f t="shared" si="103"/>
        <v>0</v>
      </c>
      <c r="M1300" s="108" t="b">
        <f t="shared" si="104"/>
        <v>0</v>
      </c>
    </row>
    <row r="1301" spans="1:13" x14ac:dyDescent="0.25">
      <c r="A1301" t="s">
        <v>96</v>
      </c>
      <c r="B1301" s="108">
        <v>1</v>
      </c>
      <c r="E1301" s="108" t="b">
        <f t="shared" si="100"/>
        <v>0</v>
      </c>
      <c r="G1301" s="108">
        <f t="shared" si="101"/>
        <v>1</v>
      </c>
      <c r="I1301" s="108" t="b">
        <f t="shared" si="102"/>
        <v>0</v>
      </c>
      <c r="K1301" s="108" t="b">
        <f t="shared" si="103"/>
        <v>0</v>
      </c>
      <c r="M1301" s="108" t="b">
        <f t="shared" si="104"/>
        <v>0</v>
      </c>
    </row>
    <row r="1302" spans="1:13" x14ac:dyDescent="0.25">
      <c r="A1302" t="s">
        <v>93</v>
      </c>
      <c r="B1302" s="108">
        <v>1.28</v>
      </c>
      <c r="E1302" s="108" t="b">
        <f t="shared" si="100"/>
        <v>0</v>
      </c>
      <c r="G1302" s="108" t="b">
        <f t="shared" si="101"/>
        <v>0</v>
      </c>
      <c r="I1302" s="108" t="b">
        <f t="shared" si="102"/>
        <v>0</v>
      </c>
      <c r="K1302" s="108">
        <f t="shared" si="103"/>
        <v>1.28</v>
      </c>
      <c r="M1302" s="108" t="b">
        <f t="shared" si="104"/>
        <v>0</v>
      </c>
    </row>
    <row r="1303" spans="1:13" x14ac:dyDescent="0.25">
      <c r="A1303" t="s">
        <v>94</v>
      </c>
      <c r="B1303" s="108">
        <v>0</v>
      </c>
      <c r="E1303" s="108" t="b">
        <f t="shared" si="100"/>
        <v>0</v>
      </c>
      <c r="G1303" s="108" t="b">
        <f t="shared" si="101"/>
        <v>0</v>
      </c>
      <c r="I1303" s="108" t="b">
        <f t="shared" si="102"/>
        <v>0</v>
      </c>
      <c r="K1303" s="108" t="b">
        <f t="shared" si="103"/>
        <v>0</v>
      </c>
      <c r="M1303" s="108" t="b">
        <f t="shared" si="104"/>
        <v>0</v>
      </c>
    </row>
    <row r="1304" spans="1:13" x14ac:dyDescent="0.25">
      <c r="A1304" t="s">
        <v>95</v>
      </c>
      <c r="B1304" s="108">
        <v>2.3199999999999998</v>
      </c>
      <c r="E1304" s="108" t="b">
        <f t="shared" si="100"/>
        <v>0</v>
      </c>
      <c r="G1304" s="108" t="b">
        <f t="shared" si="101"/>
        <v>0</v>
      </c>
      <c r="I1304" s="108" t="b">
        <f t="shared" si="102"/>
        <v>0</v>
      </c>
      <c r="K1304" s="108" t="b">
        <f t="shared" si="103"/>
        <v>0</v>
      </c>
      <c r="M1304" s="108">
        <f t="shared" si="104"/>
        <v>2.3199999999999998</v>
      </c>
    </row>
    <row r="1305" spans="1:13" x14ac:dyDescent="0.25">
      <c r="A1305" t="s">
        <v>91</v>
      </c>
      <c r="B1305" s="108">
        <v>0.63</v>
      </c>
      <c r="E1305" s="108" t="b">
        <f t="shared" si="100"/>
        <v>0</v>
      </c>
      <c r="G1305" s="108" t="b">
        <f t="shared" si="101"/>
        <v>0</v>
      </c>
      <c r="I1305" s="108">
        <f t="shared" si="102"/>
        <v>0.63</v>
      </c>
      <c r="K1305" s="108" t="b">
        <f t="shared" si="103"/>
        <v>0</v>
      </c>
      <c r="M1305" s="108" t="b">
        <f t="shared" si="104"/>
        <v>0</v>
      </c>
    </row>
    <row r="1306" spans="1:13" x14ac:dyDescent="0.25">
      <c r="A1306" t="s">
        <v>94</v>
      </c>
      <c r="B1306" s="108">
        <v>0</v>
      </c>
      <c r="E1306" s="108" t="b">
        <f t="shared" si="100"/>
        <v>0</v>
      </c>
      <c r="G1306" s="108" t="b">
        <f t="shared" si="101"/>
        <v>0</v>
      </c>
      <c r="I1306" s="108" t="b">
        <f t="shared" si="102"/>
        <v>0</v>
      </c>
      <c r="K1306" s="108" t="b">
        <f t="shared" si="103"/>
        <v>0</v>
      </c>
      <c r="M1306" s="108" t="b">
        <f t="shared" si="104"/>
        <v>0</v>
      </c>
    </row>
    <row r="1307" spans="1:13" x14ac:dyDescent="0.25">
      <c r="A1307" t="s">
        <v>94</v>
      </c>
      <c r="B1307" s="108">
        <v>0</v>
      </c>
      <c r="E1307" s="108" t="b">
        <f t="shared" si="100"/>
        <v>0</v>
      </c>
      <c r="G1307" s="108" t="b">
        <f t="shared" si="101"/>
        <v>0</v>
      </c>
      <c r="I1307" s="108" t="b">
        <f t="shared" si="102"/>
        <v>0</v>
      </c>
      <c r="K1307" s="108" t="b">
        <f t="shared" si="103"/>
        <v>0</v>
      </c>
      <c r="M1307" s="108" t="b">
        <f t="shared" si="104"/>
        <v>0</v>
      </c>
    </row>
    <row r="1308" spans="1:13" x14ac:dyDescent="0.25">
      <c r="A1308" t="s">
        <v>94</v>
      </c>
      <c r="B1308" s="108">
        <v>0</v>
      </c>
      <c r="E1308" s="108" t="b">
        <f t="shared" si="100"/>
        <v>0</v>
      </c>
      <c r="G1308" s="108" t="b">
        <f t="shared" si="101"/>
        <v>0</v>
      </c>
      <c r="I1308" s="108" t="b">
        <f t="shared" si="102"/>
        <v>0</v>
      </c>
      <c r="K1308" s="108" t="b">
        <f t="shared" si="103"/>
        <v>0</v>
      </c>
      <c r="M1308" s="108" t="b">
        <f t="shared" si="104"/>
        <v>0</v>
      </c>
    </row>
    <row r="1309" spans="1:13" x14ac:dyDescent="0.25">
      <c r="A1309" t="s">
        <v>94</v>
      </c>
      <c r="B1309" s="108">
        <v>0</v>
      </c>
      <c r="E1309" s="108" t="b">
        <f t="shared" si="100"/>
        <v>0</v>
      </c>
      <c r="G1309" s="108" t="b">
        <f t="shared" si="101"/>
        <v>0</v>
      </c>
      <c r="I1309" s="108" t="b">
        <f t="shared" si="102"/>
        <v>0</v>
      </c>
      <c r="K1309" s="108" t="b">
        <f t="shared" si="103"/>
        <v>0</v>
      </c>
      <c r="M1309" s="108" t="b">
        <f t="shared" si="104"/>
        <v>0</v>
      </c>
    </row>
    <row r="1310" spans="1:13" x14ac:dyDescent="0.25">
      <c r="A1310" t="s">
        <v>94</v>
      </c>
      <c r="B1310" s="108">
        <v>0</v>
      </c>
      <c r="E1310" s="108" t="b">
        <f t="shared" si="100"/>
        <v>0</v>
      </c>
      <c r="G1310" s="108" t="b">
        <f t="shared" si="101"/>
        <v>0</v>
      </c>
      <c r="I1310" s="108" t="b">
        <f t="shared" si="102"/>
        <v>0</v>
      </c>
      <c r="K1310" s="108" t="b">
        <f t="shared" si="103"/>
        <v>0</v>
      </c>
      <c r="M1310" s="108" t="b">
        <f t="shared" si="104"/>
        <v>0</v>
      </c>
    </row>
    <row r="1311" spans="1:13" x14ac:dyDescent="0.25">
      <c r="A1311" t="s">
        <v>94</v>
      </c>
      <c r="B1311" s="108">
        <v>0</v>
      </c>
      <c r="E1311" s="108" t="b">
        <f t="shared" si="100"/>
        <v>0</v>
      </c>
      <c r="G1311" s="108" t="b">
        <f t="shared" si="101"/>
        <v>0</v>
      </c>
      <c r="I1311" s="108" t="b">
        <f t="shared" si="102"/>
        <v>0</v>
      </c>
      <c r="K1311" s="108" t="b">
        <f t="shared" si="103"/>
        <v>0</v>
      </c>
      <c r="M1311" s="108" t="b">
        <f t="shared" si="104"/>
        <v>0</v>
      </c>
    </row>
    <row r="1312" spans="1:13" x14ac:dyDescent="0.25">
      <c r="A1312" t="s">
        <v>94</v>
      </c>
      <c r="B1312" s="108">
        <v>0</v>
      </c>
      <c r="E1312" s="108" t="b">
        <f t="shared" si="100"/>
        <v>0</v>
      </c>
      <c r="G1312" s="108" t="b">
        <f t="shared" si="101"/>
        <v>0</v>
      </c>
      <c r="I1312" s="108" t="b">
        <f t="shared" si="102"/>
        <v>0</v>
      </c>
      <c r="K1312" s="108" t="b">
        <f t="shared" si="103"/>
        <v>0</v>
      </c>
      <c r="M1312" s="108" t="b">
        <f t="shared" si="104"/>
        <v>0</v>
      </c>
    </row>
    <row r="1313" spans="1:13" x14ac:dyDescent="0.25">
      <c r="A1313" t="s">
        <v>94</v>
      </c>
      <c r="B1313" s="108">
        <v>0</v>
      </c>
      <c r="E1313" s="108" t="b">
        <f t="shared" si="100"/>
        <v>0</v>
      </c>
      <c r="G1313" s="108" t="b">
        <f t="shared" si="101"/>
        <v>0</v>
      </c>
      <c r="I1313" s="108" t="b">
        <f t="shared" si="102"/>
        <v>0</v>
      </c>
      <c r="K1313" s="108" t="b">
        <f t="shared" si="103"/>
        <v>0</v>
      </c>
      <c r="M1313" s="108" t="b">
        <f t="shared" si="104"/>
        <v>0</v>
      </c>
    </row>
    <row r="1314" spans="1:13" x14ac:dyDescent="0.25">
      <c r="A1314" t="s">
        <v>94</v>
      </c>
      <c r="B1314" s="108">
        <v>0</v>
      </c>
      <c r="E1314" s="108" t="b">
        <f t="shared" si="100"/>
        <v>0</v>
      </c>
      <c r="G1314" s="108" t="b">
        <f t="shared" si="101"/>
        <v>0</v>
      </c>
      <c r="I1314" s="108" t="b">
        <f t="shared" si="102"/>
        <v>0</v>
      </c>
      <c r="K1314" s="108" t="b">
        <f t="shared" si="103"/>
        <v>0</v>
      </c>
      <c r="M1314" s="108" t="b">
        <f t="shared" si="104"/>
        <v>0</v>
      </c>
    </row>
    <row r="1315" spans="1:13" x14ac:dyDescent="0.25">
      <c r="A1315" t="s">
        <v>94</v>
      </c>
      <c r="B1315" s="108">
        <v>0</v>
      </c>
      <c r="E1315" s="108" t="b">
        <f t="shared" si="100"/>
        <v>0</v>
      </c>
      <c r="G1315" s="108" t="b">
        <f t="shared" si="101"/>
        <v>0</v>
      </c>
      <c r="I1315" s="108" t="b">
        <f t="shared" si="102"/>
        <v>0</v>
      </c>
      <c r="K1315" s="108" t="b">
        <f t="shared" si="103"/>
        <v>0</v>
      </c>
      <c r="M1315" s="108" t="b">
        <f t="shared" si="104"/>
        <v>0</v>
      </c>
    </row>
    <row r="1316" spans="1:13" x14ac:dyDescent="0.25">
      <c r="A1316" t="s">
        <v>91</v>
      </c>
      <c r="B1316" s="108">
        <v>0.68</v>
      </c>
      <c r="E1316" s="108" t="b">
        <f t="shared" si="100"/>
        <v>0</v>
      </c>
      <c r="G1316" s="108" t="b">
        <f t="shared" si="101"/>
        <v>0</v>
      </c>
      <c r="I1316" s="108">
        <f t="shared" si="102"/>
        <v>0.68</v>
      </c>
      <c r="K1316" s="108" t="b">
        <f t="shared" si="103"/>
        <v>0</v>
      </c>
      <c r="M1316" s="108" t="b">
        <f t="shared" si="104"/>
        <v>0</v>
      </c>
    </row>
    <row r="1317" spans="1:13" x14ac:dyDescent="0.25">
      <c r="A1317" t="s">
        <v>94</v>
      </c>
      <c r="B1317" s="108">
        <v>0</v>
      </c>
      <c r="E1317" s="108" t="b">
        <f t="shared" si="100"/>
        <v>0</v>
      </c>
      <c r="G1317" s="108" t="b">
        <f t="shared" si="101"/>
        <v>0</v>
      </c>
      <c r="I1317" s="108" t="b">
        <f t="shared" si="102"/>
        <v>0</v>
      </c>
      <c r="K1317" s="108" t="b">
        <f t="shared" si="103"/>
        <v>0</v>
      </c>
      <c r="M1317" s="108" t="b">
        <f t="shared" si="104"/>
        <v>0</v>
      </c>
    </row>
    <row r="1318" spans="1:13" x14ac:dyDescent="0.25">
      <c r="A1318" t="s">
        <v>91</v>
      </c>
      <c r="B1318" s="108">
        <v>0.57999999999999996</v>
      </c>
      <c r="E1318" s="108" t="b">
        <f t="shared" si="100"/>
        <v>0</v>
      </c>
      <c r="G1318" s="108" t="b">
        <f t="shared" si="101"/>
        <v>0</v>
      </c>
      <c r="I1318" s="108">
        <f t="shared" si="102"/>
        <v>0.57999999999999996</v>
      </c>
      <c r="K1318" s="108" t="b">
        <f t="shared" si="103"/>
        <v>0</v>
      </c>
      <c r="M1318" s="108" t="b">
        <f t="shared" si="104"/>
        <v>0</v>
      </c>
    </row>
    <row r="1319" spans="1:13" x14ac:dyDescent="0.25">
      <c r="A1319" t="s">
        <v>95</v>
      </c>
      <c r="B1319" s="108">
        <v>0.92</v>
      </c>
      <c r="E1319" s="108" t="b">
        <f t="shared" si="100"/>
        <v>0</v>
      </c>
      <c r="G1319" s="108" t="b">
        <f t="shared" si="101"/>
        <v>0</v>
      </c>
      <c r="I1319" s="108" t="b">
        <f t="shared" si="102"/>
        <v>0</v>
      </c>
      <c r="K1319" s="108" t="b">
        <f t="shared" si="103"/>
        <v>0</v>
      </c>
      <c r="M1319" s="108">
        <f t="shared" si="104"/>
        <v>0.92</v>
      </c>
    </row>
    <row r="1320" spans="1:13" x14ac:dyDescent="0.25">
      <c r="A1320" t="s">
        <v>95</v>
      </c>
      <c r="B1320" s="108">
        <v>2.4500000000000002</v>
      </c>
      <c r="E1320" s="108" t="b">
        <f t="shared" si="100"/>
        <v>0</v>
      </c>
      <c r="G1320" s="108" t="b">
        <f t="shared" si="101"/>
        <v>0</v>
      </c>
      <c r="I1320" s="108" t="b">
        <f t="shared" si="102"/>
        <v>0</v>
      </c>
      <c r="K1320" s="108" t="b">
        <f t="shared" si="103"/>
        <v>0</v>
      </c>
      <c r="M1320" s="108">
        <f t="shared" si="104"/>
        <v>2.4500000000000002</v>
      </c>
    </row>
    <row r="1321" spans="1:13" x14ac:dyDescent="0.25">
      <c r="A1321" t="s">
        <v>91</v>
      </c>
      <c r="B1321" s="108">
        <v>0.68</v>
      </c>
      <c r="E1321" s="108" t="b">
        <f t="shared" si="100"/>
        <v>0</v>
      </c>
      <c r="G1321" s="108" t="b">
        <f t="shared" si="101"/>
        <v>0</v>
      </c>
      <c r="I1321" s="108">
        <f t="shared" si="102"/>
        <v>0.68</v>
      </c>
      <c r="K1321" s="108" t="b">
        <f t="shared" si="103"/>
        <v>0</v>
      </c>
      <c r="M1321" s="108" t="b">
        <f t="shared" si="104"/>
        <v>0</v>
      </c>
    </row>
    <row r="1322" spans="1:13" x14ac:dyDescent="0.25">
      <c r="A1322" t="s">
        <v>91</v>
      </c>
      <c r="B1322" s="108">
        <v>0.82</v>
      </c>
      <c r="E1322" s="108" t="b">
        <f t="shared" si="100"/>
        <v>0</v>
      </c>
      <c r="G1322" s="108" t="b">
        <f t="shared" si="101"/>
        <v>0</v>
      </c>
      <c r="I1322" s="108">
        <f t="shared" si="102"/>
        <v>0.82</v>
      </c>
      <c r="K1322" s="108" t="b">
        <f t="shared" si="103"/>
        <v>0</v>
      </c>
      <c r="M1322" s="108" t="b">
        <f t="shared" si="104"/>
        <v>0</v>
      </c>
    </row>
    <row r="1323" spans="1:13" x14ac:dyDescent="0.25">
      <c r="A1323" t="s">
        <v>94</v>
      </c>
      <c r="B1323" s="108">
        <v>0</v>
      </c>
      <c r="E1323" s="108" t="b">
        <f t="shared" si="100"/>
        <v>0</v>
      </c>
      <c r="G1323" s="108" t="b">
        <f t="shared" si="101"/>
        <v>0</v>
      </c>
      <c r="I1323" s="108" t="b">
        <f t="shared" si="102"/>
        <v>0</v>
      </c>
      <c r="K1323" s="108" t="b">
        <f t="shared" si="103"/>
        <v>0</v>
      </c>
      <c r="M1323" s="108" t="b">
        <f t="shared" si="104"/>
        <v>0</v>
      </c>
    </row>
    <row r="1324" spans="1:13" x14ac:dyDescent="0.25">
      <c r="A1324" t="s">
        <v>94</v>
      </c>
      <c r="B1324" s="108">
        <v>0</v>
      </c>
      <c r="E1324" s="108" t="b">
        <f t="shared" si="100"/>
        <v>0</v>
      </c>
      <c r="G1324" s="108" t="b">
        <f t="shared" si="101"/>
        <v>0</v>
      </c>
      <c r="I1324" s="108" t="b">
        <f t="shared" si="102"/>
        <v>0</v>
      </c>
      <c r="K1324" s="108" t="b">
        <f t="shared" si="103"/>
        <v>0</v>
      </c>
      <c r="M1324" s="108" t="b">
        <f t="shared" si="104"/>
        <v>0</v>
      </c>
    </row>
    <row r="1325" spans="1:13" x14ac:dyDescent="0.25">
      <c r="A1325" t="s">
        <v>94</v>
      </c>
      <c r="B1325" s="108">
        <v>0</v>
      </c>
      <c r="E1325" s="108" t="b">
        <f t="shared" si="100"/>
        <v>0</v>
      </c>
      <c r="G1325" s="108" t="b">
        <f t="shared" si="101"/>
        <v>0</v>
      </c>
      <c r="I1325" s="108" t="b">
        <f t="shared" si="102"/>
        <v>0</v>
      </c>
      <c r="K1325" s="108" t="b">
        <f t="shared" si="103"/>
        <v>0</v>
      </c>
      <c r="M1325" s="108" t="b">
        <f t="shared" si="104"/>
        <v>0</v>
      </c>
    </row>
    <row r="1326" spans="1:13" x14ac:dyDescent="0.25">
      <c r="A1326" t="s">
        <v>94</v>
      </c>
      <c r="B1326" s="108">
        <v>0</v>
      </c>
      <c r="E1326" s="108" t="b">
        <f t="shared" si="100"/>
        <v>0</v>
      </c>
      <c r="G1326" s="108" t="b">
        <f t="shared" si="101"/>
        <v>0</v>
      </c>
      <c r="I1326" s="108" t="b">
        <f t="shared" si="102"/>
        <v>0</v>
      </c>
      <c r="K1326" s="108" t="b">
        <f t="shared" si="103"/>
        <v>0</v>
      </c>
      <c r="M1326" s="108" t="b">
        <f t="shared" si="104"/>
        <v>0</v>
      </c>
    </row>
    <row r="1327" spans="1:13" x14ac:dyDescent="0.25">
      <c r="A1327" t="s">
        <v>92</v>
      </c>
      <c r="B1327" s="108">
        <v>0.62</v>
      </c>
      <c r="E1327" s="108">
        <f t="shared" si="100"/>
        <v>0.62</v>
      </c>
      <c r="G1327" s="108" t="b">
        <f t="shared" si="101"/>
        <v>0</v>
      </c>
      <c r="I1327" s="108" t="b">
        <f t="shared" si="102"/>
        <v>0</v>
      </c>
      <c r="K1327" s="108" t="b">
        <f t="shared" si="103"/>
        <v>0</v>
      </c>
      <c r="M1327" s="108" t="b">
        <f t="shared" si="104"/>
        <v>0</v>
      </c>
    </row>
    <row r="1328" spans="1:13" x14ac:dyDescent="0.25">
      <c r="A1328" t="s">
        <v>93</v>
      </c>
      <c r="B1328" s="108">
        <v>1.32</v>
      </c>
      <c r="E1328" s="108" t="b">
        <f t="shared" si="100"/>
        <v>0</v>
      </c>
      <c r="G1328" s="108" t="b">
        <f t="shared" si="101"/>
        <v>0</v>
      </c>
      <c r="I1328" s="108" t="b">
        <f t="shared" si="102"/>
        <v>0</v>
      </c>
      <c r="K1328" s="108">
        <f t="shared" si="103"/>
        <v>1.32</v>
      </c>
      <c r="M1328" s="108" t="b">
        <f t="shared" si="104"/>
        <v>0</v>
      </c>
    </row>
    <row r="1329" spans="1:13" x14ac:dyDescent="0.25">
      <c r="A1329" t="s">
        <v>92</v>
      </c>
      <c r="B1329" s="108">
        <v>0.78</v>
      </c>
      <c r="E1329" s="108">
        <f t="shared" si="100"/>
        <v>0.78</v>
      </c>
      <c r="G1329" s="108" t="b">
        <f t="shared" si="101"/>
        <v>0</v>
      </c>
      <c r="I1329" s="108" t="b">
        <f t="shared" si="102"/>
        <v>0</v>
      </c>
      <c r="K1329" s="108" t="b">
        <f t="shared" si="103"/>
        <v>0</v>
      </c>
      <c r="M1329" s="108" t="b">
        <f t="shared" si="104"/>
        <v>0</v>
      </c>
    </row>
    <row r="1330" spans="1:13" x14ac:dyDescent="0.25">
      <c r="A1330" t="s">
        <v>96</v>
      </c>
      <c r="B1330" s="108">
        <v>1.6</v>
      </c>
      <c r="E1330" s="108" t="b">
        <f t="shared" si="100"/>
        <v>0</v>
      </c>
      <c r="G1330" s="108">
        <f t="shared" si="101"/>
        <v>1.6</v>
      </c>
      <c r="I1330" s="108" t="b">
        <f t="shared" si="102"/>
        <v>0</v>
      </c>
      <c r="K1330" s="108" t="b">
        <f t="shared" si="103"/>
        <v>0</v>
      </c>
      <c r="M1330" s="108" t="b">
        <f t="shared" si="104"/>
        <v>0</v>
      </c>
    </row>
    <row r="1331" spans="1:13" x14ac:dyDescent="0.25">
      <c r="A1331" t="s">
        <v>96</v>
      </c>
      <c r="B1331" s="108">
        <v>1.86</v>
      </c>
      <c r="E1331" s="108" t="b">
        <f t="shared" si="100"/>
        <v>0</v>
      </c>
      <c r="G1331" s="108">
        <f t="shared" si="101"/>
        <v>1.86</v>
      </c>
      <c r="I1331" s="108" t="b">
        <f t="shared" si="102"/>
        <v>0</v>
      </c>
      <c r="K1331" s="108" t="b">
        <f t="shared" si="103"/>
        <v>0</v>
      </c>
      <c r="M1331" s="108" t="b">
        <f t="shared" si="104"/>
        <v>0</v>
      </c>
    </row>
    <row r="1332" spans="1:13" x14ac:dyDescent="0.25">
      <c r="A1332" t="s">
        <v>91</v>
      </c>
      <c r="B1332" s="108">
        <v>0.85</v>
      </c>
      <c r="E1332" s="108" t="b">
        <f t="shared" si="100"/>
        <v>0</v>
      </c>
      <c r="G1332" s="108" t="b">
        <f t="shared" si="101"/>
        <v>0</v>
      </c>
      <c r="I1332" s="108">
        <f t="shared" si="102"/>
        <v>0.85</v>
      </c>
      <c r="K1332" s="108" t="b">
        <f t="shared" si="103"/>
        <v>0</v>
      </c>
      <c r="M1332" s="108" t="b">
        <f t="shared" si="104"/>
        <v>0</v>
      </c>
    </row>
    <row r="1333" spans="1:13" x14ac:dyDescent="0.25">
      <c r="A1333" t="s">
        <v>94</v>
      </c>
      <c r="B1333" s="108">
        <v>0</v>
      </c>
      <c r="E1333" s="108" t="b">
        <f t="shared" si="100"/>
        <v>0</v>
      </c>
      <c r="G1333" s="108" t="b">
        <f t="shared" si="101"/>
        <v>0</v>
      </c>
      <c r="I1333" s="108" t="b">
        <f t="shared" si="102"/>
        <v>0</v>
      </c>
      <c r="K1333" s="108" t="b">
        <f t="shared" si="103"/>
        <v>0</v>
      </c>
      <c r="M1333" s="108" t="b">
        <f t="shared" si="104"/>
        <v>0</v>
      </c>
    </row>
    <row r="1334" spans="1:13" x14ac:dyDescent="0.25">
      <c r="A1334" t="s">
        <v>94</v>
      </c>
      <c r="B1334" s="108">
        <v>0</v>
      </c>
      <c r="E1334" s="108" t="b">
        <f t="shared" si="100"/>
        <v>0</v>
      </c>
      <c r="G1334" s="108" t="b">
        <f t="shared" si="101"/>
        <v>0</v>
      </c>
      <c r="I1334" s="108" t="b">
        <f t="shared" si="102"/>
        <v>0</v>
      </c>
      <c r="K1334" s="108" t="b">
        <f t="shared" si="103"/>
        <v>0</v>
      </c>
      <c r="M1334" s="108" t="b">
        <f t="shared" si="104"/>
        <v>0</v>
      </c>
    </row>
    <row r="1335" spans="1:13" x14ac:dyDescent="0.25">
      <c r="A1335" t="s">
        <v>95</v>
      </c>
      <c r="B1335" s="108">
        <v>1.53</v>
      </c>
      <c r="E1335" s="108" t="b">
        <f t="shared" si="100"/>
        <v>0</v>
      </c>
      <c r="G1335" s="108" t="b">
        <f t="shared" si="101"/>
        <v>0</v>
      </c>
      <c r="I1335" s="108" t="b">
        <f t="shared" si="102"/>
        <v>0</v>
      </c>
      <c r="K1335" s="108" t="b">
        <f t="shared" si="103"/>
        <v>0</v>
      </c>
      <c r="M1335" s="108">
        <f t="shared" si="104"/>
        <v>1.53</v>
      </c>
    </row>
    <row r="1336" spans="1:13" x14ac:dyDescent="0.25">
      <c r="A1336" t="s">
        <v>94</v>
      </c>
      <c r="B1336" s="108">
        <v>0</v>
      </c>
      <c r="E1336" s="108" t="b">
        <f t="shared" si="100"/>
        <v>0</v>
      </c>
      <c r="G1336" s="108" t="b">
        <f t="shared" si="101"/>
        <v>0</v>
      </c>
      <c r="I1336" s="108" t="b">
        <f t="shared" si="102"/>
        <v>0</v>
      </c>
      <c r="K1336" s="108" t="b">
        <f t="shared" si="103"/>
        <v>0</v>
      </c>
      <c r="M1336" s="108" t="b">
        <f t="shared" si="104"/>
        <v>0</v>
      </c>
    </row>
    <row r="1337" spans="1:13" x14ac:dyDescent="0.25">
      <c r="A1337" t="s">
        <v>92</v>
      </c>
      <c r="B1337" s="108">
        <v>0.98</v>
      </c>
      <c r="E1337" s="108">
        <f t="shared" si="100"/>
        <v>0.98</v>
      </c>
      <c r="G1337" s="108" t="b">
        <f t="shared" si="101"/>
        <v>0</v>
      </c>
      <c r="I1337" s="108" t="b">
        <f t="shared" si="102"/>
        <v>0</v>
      </c>
      <c r="K1337" s="108" t="b">
        <f t="shared" si="103"/>
        <v>0</v>
      </c>
      <c r="M1337" s="108" t="b">
        <f t="shared" si="104"/>
        <v>0</v>
      </c>
    </row>
    <row r="1338" spans="1:13" x14ac:dyDescent="0.25">
      <c r="A1338" t="s">
        <v>95</v>
      </c>
      <c r="B1338" s="108">
        <v>2.5</v>
      </c>
      <c r="E1338" s="108" t="b">
        <f t="shared" si="100"/>
        <v>0</v>
      </c>
      <c r="G1338" s="108" t="b">
        <f t="shared" si="101"/>
        <v>0</v>
      </c>
      <c r="I1338" s="108" t="b">
        <f t="shared" si="102"/>
        <v>0</v>
      </c>
      <c r="K1338" s="108" t="b">
        <f t="shared" si="103"/>
        <v>0</v>
      </c>
      <c r="M1338" s="108">
        <f t="shared" si="104"/>
        <v>2.5</v>
      </c>
    </row>
    <row r="1339" spans="1:13" x14ac:dyDescent="0.25">
      <c r="A1339" t="s">
        <v>94</v>
      </c>
      <c r="B1339" s="108">
        <v>0</v>
      </c>
      <c r="E1339" s="108" t="b">
        <f t="shared" si="100"/>
        <v>0</v>
      </c>
      <c r="G1339" s="108" t="b">
        <f t="shared" si="101"/>
        <v>0</v>
      </c>
      <c r="I1339" s="108" t="b">
        <f t="shared" si="102"/>
        <v>0</v>
      </c>
      <c r="K1339" s="108" t="b">
        <f t="shared" si="103"/>
        <v>0</v>
      </c>
      <c r="M1339" s="108" t="b">
        <f t="shared" si="104"/>
        <v>0</v>
      </c>
    </row>
    <row r="1340" spans="1:13" x14ac:dyDescent="0.25">
      <c r="A1340" t="s">
        <v>91</v>
      </c>
      <c r="B1340" s="108">
        <v>0.83</v>
      </c>
      <c r="E1340" s="108" t="b">
        <f t="shared" si="100"/>
        <v>0</v>
      </c>
      <c r="G1340" s="108" t="b">
        <f t="shared" si="101"/>
        <v>0</v>
      </c>
      <c r="I1340" s="108">
        <f t="shared" si="102"/>
        <v>0.83</v>
      </c>
      <c r="K1340" s="108" t="b">
        <f t="shared" si="103"/>
        <v>0</v>
      </c>
      <c r="M1340" s="108" t="b">
        <f t="shared" si="104"/>
        <v>0</v>
      </c>
    </row>
    <row r="1341" spans="1:13" x14ac:dyDescent="0.25">
      <c r="A1341" t="s">
        <v>93</v>
      </c>
      <c r="B1341" s="108">
        <v>0.89</v>
      </c>
      <c r="E1341" s="108" t="b">
        <f t="shared" si="100"/>
        <v>0</v>
      </c>
      <c r="G1341" s="108" t="b">
        <f t="shared" si="101"/>
        <v>0</v>
      </c>
      <c r="I1341" s="108" t="b">
        <f t="shared" si="102"/>
        <v>0</v>
      </c>
      <c r="K1341" s="108">
        <f t="shared" si="103"/>
        <v>0.89</v>
      </c>
      <c r="M1341" s="108" t="b">
        <f t="shared" si="104"/>
        <v>0</v>
      </c>
    </row>
    <row r="1342" spans="1:13" x14ac:dyDescent="0.25">
      <c r="A1342" t="s">
        <v>94</v>
      </c>
      <c r="B1342" s="108">
        <v>0</v>
      </c>
      <c r="E1342" s="108" t="b">
        <f t="shared" si="100"/>
        <v>0</v>
      </c>
      <c r="G1342" s="108" t="b">
        <f t="shared" si="101"/>
        <v>0</v>
      </c>
      <c r="I1342" s="108" t="b">
        <f t="shared" si="102"/>
        <v>0</v>
      </c>
      <c r="K1342" s="108" t="b">
        <f t="shared" si="103"/>
        <v>0</v>
      </c>
      <c r="M1342" s="108" t="b">
        <f t="shared" si="104"/>
        <v>0</v>
      </c>
    </row>
    <row r="1343" spans="1:13" x14ac:dyDescent="0.25">
      <c r="A1343" t="s">
        <v>94</v>
      </c>
      <c r="B1343" s="108">
        <v>0</v>
      </c>
      <c r="E1343" s="108" t="b">
        <f t="shared" si="100"/>
        <v>0</v>
      </c>
      <c r="G1343" s="108" t="b">
        <f t="shared" si="101"/>
        <v>0</v>
      </c>
      <c r="I1343" s="108" t="b">
        <f t="shared" si="102"/>
        <v>0</v>
      </c>
      <c r="K1343" s="108" t="b">
        <f t="shared" si="103"/>
        <v>0</v>
      </c>
      <c r="M1343" s="108" t="b">
        <f t="shared" si="104"/>
        <v>0</v>
      </c>
    </row>
    <row r="1344" spans="1:13" x14ac:dyDescent="0.25">
      <c r="A1344" t="s">
        <v>94</v>
      </c>
      <c r="B1344" s="108">
        <v>0</v>
      </c>
      <c r="E1344" s="108" t="b">
        <f t="shared" si="100"/>
        <v>0</v>
      </c>
      <c r="G1344" s="108" t="b">
        <f t="shared" si="101"/>
        <v>0</v>
      </c>
      <c r="I1344" s="108" t="b">
        <f t="shared" si="102"/>
        <v>0</v>
      </c>
      <c r="K1344" s="108" t="b">
        <f t="shared" si="103"/>
        <v>0</v>
      </c>
      <c r="M1344" s="108" t="b">
        <f t="shared" si="104"/>
        <v>0</v>
      </c>
    </row>
    <row r="1345" spans="1:13" x14ac:dyDescent="0.25">
      <c r="A1345" t="s">
        <v>96</v>
      </c>
      <c r="B1345" s="108">
        <v>1.72</v>
      </c>
      <c r="E1345" s="108" t="b">
        <f t="shared" si="100"/>
        <v>0</v>
      </c>
      <c r="G1345" s="108">
        <f t="shared" si="101"/>
        <v>1.72</v>
      </c>
      <c r="I1345" s="108" t="b">
        <f t="shared" si="102"/>
        <v>0</v>
      </c>
      <c r="K1345" s="108" t="b">
        <f t="shared" si="103"/>
        <v>0</v>
      </c>
      <c r="M1345" s="108" t="b">
        <f t="shared" si="104"/>
        <v>0</v>
      </c>
    </row>
    <row r="1346" spans="1:13" x14ac:dyDescent="0.25">
      <c r="A1346" t="s">
        <v>95</v>
      </c>
      <c r="B1346" s="108">
        <v>2.46</v>
      </c>
      <c r="E1346" s="108" t="b">
        <f t="shared" si="100"/>
        <v>0</v>
      </c>
      <c r="G1346" s="108" t="b">
        <f t="shared" si="101"/>
        <v>0</v>
      </c>
      <c r="I1346" s="108" t="b">
        <f t="shared" si="102"/>
        <v>0</v>
      </c>
      <c r="K1346" s="108" t="b">
        <f t="shared" si="103"/>
        <v>0</v>
      </c>
      <c r="M1346" s="108">
        <f t="shared" si="104"/>
        <v>2.46</v>
      </c>
    </row>
    <row r="1347" spans="1:13" x14ac:dyDescent="0.25">
      <c r="A1347" t="s">
        <v>94</v>
      </c>
      <c r="B1347" s="108">
        <v>0</v>
      </c>
      <c r="E1347" s="108" t="b">
        <f t="shared" ref="E1347:E1410" si="105">IF(A1347="Coffee Only", B1347)</f>
        <v>0</v>
      </c>
      <c r="G1347" s="108" t="b">
        <f t="shared" ref="G1347:G1410" si="106">IF(A1347="Food Only", B1347)</f>
        <v>0</v>
      </c>
      <c r="I1347" s="108" t="b">
        <f t="shared" ref="I1347:I1410" si="107">IF(A1347="Specialty Drink Only", B1347)</f>
        <v>0</v>
      </c>
      <c r="K1347" s="108" t="b">
        <f t="shared" ref="K1347:K1410" si="108">IF(A1347="Food + Coffee", B1347)</f>
        <v>0</v>
      </c>
      <c r="M1347" s="108" t="b">
        <f t="shared" ref="M1347:M1410" si="109">IF(A1347="Food + Specialty Drink", B1347)</f>
        <v>0</v>
      </c>
    </row>
    <row r="1348" spans="1:13" x14ac:dyDescent="0.25">
      <c r="A1348" t="s">
        <v>94</v>
      </c>
      <c r="B1348" s="108">
        <v>0</v>
      </c>
      <c r="E1348" s="108" t="b">
        <f t="shared" si="105"/>
        <v>0</v>
      </c>
      <c r="G1348" s="108" t="b">
        <f t="shared" si="106"/>
        <v>0</v>
      </c>
      <c r="I1348" s="108" t="b">
        <f t="shared" si="107"/>
        <v>0</v>
      </c>
      <c r="K1348" s="108" t="b">
        <f t="shared" si="108"/>
        <v>0</v>
      </c>
      <c r="M1348" s="108" t="b">
        <f t="shared" si="109"/>
        <v>0</v>
      </c>
    </row>
    <row r="1349" spans="1:13" x14ac:dyDescent="0.25">
      <c r="A1349" t="s">
        <v>94</v>
      </c>
      <c r="B1349" s="108">
        <v>0</v>
      </c>
      <c r="E1349" s="108" t="b">
        <f t="shared" si="105"/>
        <v>0</v>
      </c>
      <c r="G1349" s="108" t="b">
        <f t="shared" si="106"/>
        <v>0</v>
      </c>
      <c r="I1349" s="108" t="b">
        <f t="shared" si="107"/>
        <v>0</v>
      </c>
      <c r="K1349" s="108" t="b">
        <f t="shared" si="108"/>
        <v>0</v>
      </c>
      <c r="M1349" s="108" t="b">
        <f t="shared" si="109"/>
        <v>0</v>
      </c>
    </row>
    <row r="1350" spans="1:13" x14ac:dyDescent="0.25">
      <c r="A1350" t="s">
        <v>91</v>
      </c>
      <c r="B1350" s="108">
        <v>0.6</v>
      </c>
      <c r="E1350" s="108" t="b">
        <f t="shared" si="105"/>
        <v>0</v>
      </c>
      <c r="G1350" s="108" t="b">
        <f t="shared" si="106"/>
        <v>0</v>
      </c>
      <c r="I1350" s="108">
        <f t="shared" si="107"/>
        <v>0.6</v>
      </c>
      <c r="K1350" s="108" t="b">
        <f t="shared" si="108"/>
        <v>0</v>
      </c>
      <c r="M1350" s="108" t="b">
        <f t="shared" si="109"/>
        <v>0</v>
      </c>
    </row>
    <row r="1351" spans="1:13" x14ac:dyDescent="0.25">
      <c r="A1351" t="s">
        <v>94</v>
      </c>
      <c r="B1351" s="108">
        <v>0</v>
      </c>
      <c r="E1351" s="108" t="b">
        <f t="shared" si="105"/>
        <v>0</v>
      </c>
      <c r="G1351" s="108" t="b">
        <f t="shared" si="106"/>
        <v>0</v>
      </c>
      <c r="I1351" s="108" t="b">
        <f t="shared" si="107"/>
        <v>0</v>
      </c>
      <c r="K1351" s="108" t="b">
        <f t="shared" si="108"/>
        <v>0</v>
      </c>
      <c r="M1351" s="108" t="b">
        <f t="shared" si="109"/>
        <v>0</v>
      </c>
    </row>
    <row r="1352" spans="1:13" x14ac:dyDescent="0.25">
      <c r="A1352" t="s">
        <v>95</v>
      </c>
      <c r="B1352" s="108">
        <v>1.83</v>
      </c>
      <c r="E1352" s="108" t="b">
        <f t="shared" si="105"/>
        <v>0</v>
      </c>
      <c r="G1352" s="108" t="b">
        <f t="shared" si="106"/>
        <v>0</v>
      </c>
      <c r="I1352" s="108" t="b">
        <f t="shared" si="107"/>
        <v>0</v>
      </c>
      <c r="K1352" s="108" t="b">
        <f t="shared" si="108"/>
        <v>0</v>
      </c>
      <c r="M1352" s="108">
        <f t="shared" si="109"/>
        <v>1.83</v>
      </c>
    </row>
    <row r="1353" spans="1:13" x14ac:dyDescent="0.25">
      <c r="A1353" t="s">
        <v>94</v>
      </c>
      <c r="B1353" s="108">
        <v>0</v>
      </c>
      <c r="E1353" s="108" t="b">
        <f t="shared" si="105"/>
        <v>0</v>
      </c>
      <c r="G1353" s="108" t="b">
        <f t="shared" si="106"/>
        <v>0</v>
      </c>
      <c r="I1353" s="108" t="b">
        <f t="shared" si="107"/>
        <v>0</v>
      </c>
      <c r="K1353" s="108" t="b">
        <f t="shared" si="108"/>
        <v>0</v>
      </c>
      <c r="M1353" s="108" t="b">
        <f t="shared" si="109"/>
        <v>0</v>
      </c>
    </row>
    <row r="1354" spans="1:13" x14ac:dyDescent="0.25">
      <c r="A1354" t="s">
        <v>94</v>
      </c>
      <c r="B1354" s="108">
        <v>0</v>
      </c>
      <c r="E1354" s="108" t="b">
        <f t="shared" si="105"/>
        <v>0</v>
      </c>
      <c r="G1354" s="108" t="b">
        <f t="shared" si="106"/>
        <v>0</v>
      </c>
      <c r="I1354" s="108" t="b">
        <f t="shared" si="107"/>
        <v>0</v>
      </c>
      <c r="K1354" s="108" t="b">
        <f t="shared" si="108"/>
        <v>0</v>
      </c>
      <c r="M1354" s="108" t="b">
        <f t="shared" si="109"/>
        <v>0</v>
      </c>
    </row>
    <row r="1355" spans="1:13" x14ac:dyDescent="0.25">
      <c r="A1355" t="s">
        <v>96</v>
      </c>
      <c r="B1355" s="108">
        <v>2.2400000000000002</v>
      </c>
      <c r="E1355" s="108" t="b">
        <f t="shared" si="105"/>
        <v>0</v>
      </c>
      <c r="G1355" s="108">
        <f t="shared" si="106"/>
        <v>2.2400000000000002</v>
      </c>
      <c r="I1355" s="108" t="b">
        <f t="shared" si="107"/>
        <v>0</v>
      </c>
      <c r="K1355" s="108" t="b">
        <f t="shared" si="108"/>
        <v>0</v>
      </c>
      <c r="M1355" s="108" t="b">
        <f t="shared" si="109"/>
        <v>0</v>
      </c>
    </row>
    <row r="1356" spans="1:13" x14ac:dyDescent="0.25">
      <c r="A1356" t="s">
        <v>91</v>
      </c>
      <c r="B1356" s="108">
        <v>0.68</v>
      </c>
      <c r="E1356" s="108" t="b">
        <f t="shared" si="105"/>
        <v>0</v>
      </c>
      <c r="G1356" s="108" t="b">
        <f t="shared" si="106"/>
        <v>0</v>
      </c>
      <c r="I1356" s="108">
        <f t="shared" si="107"/>
        <v>0.68</v>
      </c>
      <c r="K1356" s="108" t="b">
        <f t="shared" si="108"/>
        <v>0</v>
      </c>
      <c r="M1356" s="108" t="b">
        <f t="shared" si="109"/>
        <v>0</v>
      </c>
    </row>
    <row r="1357" spans="1:13" x14ac:dyDescent="0.25">
      <c r="A1357" t="s">
        <v>94</v>
      </c>
      <c r="B1357" s="108">
        <v>0</v>
      </c>
      <c r="E1357" s="108" t="b">
        <f t="shared" si="105"/>
        <v>0</v>
      </c>
      <c r="G1357" s="108" t="b">
        <f t="shared" si="106"/>
        <v>0</v>
      </c>
      <c r="I1357" s="108" t="b">
        <f t="shared" si="107"/>
        <v>0</v>
      </c>
      <c r="K1357" s="108" t="b">
        <f t="shared" si="108"/>
        <v>0</v>
      </c>
      <c r="M1357" s="108" t="b">
        <f t="shared" si="109"/>
        <v>0</v>
      </c>
    </row>
    <row r="1358" spans="1:13" x14ac:dyDescent="0.25">
      <c r="A1358" t="s">
        <v>96</v>
      </c>
      <c r="B1358" s="108">
        <v>1.44</v>
      </c>
      <c r="E1358" s="108" t="b">
        <f t="shared" si="105"/>
        <v>0</v>
      </c>
      <c r="G1358" s="108">
        <f t="shared" si="106"/>
        <v>1.44</v>
      </c>
      <c r="I1358" s="108" t="b">
        <f t="shared" si="107"/>
        <v>0</v>
      </c>
      <c r="K1358" s="108" t="b">
        <f t="shared" si="108"/>
        <v>0</v>
      </c>
      <c r="M1358" s="108" t="b">
        <f t="shared" si="109"/>
        <v>0</v>
      </c>
    </row>
    <row r="1359" spans="1:13" x14ac:dyDescent="0.25">
      <c r="A1359" t="s">
        <v>95</v>
      </c>
      <c r="B1359" s="108">
        <v>2.34</v>
      </c>
      <c r="E1359" s="108" t="b">
        <f t="shared" si="105"/>
        <v>0</v>
      </c>
      <c r="G1359" s="108" t="b">
        <f t="shared" si="106"/>
        <v>0</v>
      </c>
      <c r="I1359" s="108" t="b">
        <f t="shared" si="107"/>
        <v>0</v>
      </c>
      <c r="K1359" s="108" t="b">
        <f t="shared" si="108"/>
        <v>0</v>
      </c>
      <c r="M1359" s="108">
        <f t="shared" si="109"/>
        <v>2.34</v>
      </c>
    </row>
    <row r="1360" spans="1:13" x14ac:dyDescent="0.25">
      <c r="A1360" t="s">
        <v>94</v>
      </c>
      <c r="B1360" s="108">
        <v>0</v>
      </c>
      <c r="E1360" s="108" t="b">
        <f t="shared" si="105"/>
        <v>0</v>
      </c>
      <c r="G1360" s="108" t="b">
        <f t="shared" si="106"/>
        <v>0</v>
      </c>
      <c r="I1360" s="108" t="b">
        <f t="shared" si="107"/>
        <v>0</v>
      </c>
      <c r="K1360" s="108" t="b">
        <f t="shared" si="108"/>
        <v>0</v>
      </c>
      <c r="M1360" s="108" t="b">
        <f t="shared" si="109"/>
        <v>0</v>
      </c>
    </row>
    <row r="1361" spans="1:13" x14ac:dyDescent="0.25">
      <c r="A1361" t="s">
        <v>94</v>
      </c>
      <c r="B1361" s="108">
        <v>0</v>
      </c>
      <c r="E1361" s="108" t="b">
        <f t="shared" si="105"/>
        <v>0</v>
      </c>
      <c r="G1361" s="108" t="b">
        <f t="shared" si="106"/>
        <v>0</v>
      </c>
      <c r="I1361" s="108" t="b">
        <f t="shared" si="107"/>
        <v>0</v>
      </c>
      <c r="K1361" s="108" t="b">
        <f t="shared" si="108"/>
        <v>0</v>
      </c>
      <c r="M1361" s="108" t="b">
        <f t="shared" si="109"/>
        <v>0</v>
      </c>
    </row>
    <row r="1362" spans="1:13" x14ac:dyDescent="0.25">
      <c r="A1362" t="s">
        <v>94</v>
      </c>
      <c r="B1362" s="108">
        <v>0</v>
      </c>
      <c r="E1362" s="108" t="b">
        <f t="shared" si="105"/>
        <v>0</v>
      </c>
      <c r="G1362" s="108" t="b">
        <f t="shared" si="106"/>
        <v>0</v>
      </c>
      <c r="I1362" s="108" t="b">
        <f t="shared" si="107"/>
        <v>0</v>
      </c>
      <c r="K1362" s="108" t="b">
        <f t="shared" si="108"/>
        <v>0</v>
      </c>
      <c r="M1362" s="108" t="b">
        <f t="shared" si="109"/>
        <v>0</v>
      </c>
    </row>
    <row r="1363" spans="1:13" x14ac:dyDescent="0.25">
      <c r="A1363" t="s">
        <v>94</v>
      </c>
      <c r="B1363" s="108">
        <v>0</v>
      </c>
      <c r="E1363" s="108" t="b">
        <f t="shared" si="105"/>
        <v>0</v>
      </c>
      <c r="G1363" s="108" t="b">
        <f t="shared" si="106"/>
        <v>0</v>
      </c>
      <c r="I1363" s="108" t="b">
        <f t="shared" si="107"/>
        <v>0</v>
      </c>
      <c r="K1363" s="108" t="b">
        <f t="shared" si="108"/>
        <v>0</v>
      </c>
      <c r="M1363" s="108" t="b">
        <f t="shared" si="109"/>
        <v>0</v>
      </c>
    </row>
    <row r="1364" spans="1:13" x14ac:dyDescent="0.25">
      <c r="A1364" t="s">
        <v>94</v>
      </c>
      <c r="B1364" s="108">
        <v>0</v>
      </c>
      <c r="E1364" s="108" t="b">
        <f t="shared" si="105"/>
        <v>0</v>
      </c>
      <c r="G1364" s="108" t="b">
        <f t="shared" si="106"/>
        <v>0</v>
      </c>
      <c r="I1364" s="108" t="b">
        <f t="shared" si="107"/>
        <v>0</v>
      </c>
      <c r="K1364" s="108" t="b">
        <f t="shared" si="108"/>
        <v>0</v>
      </c>
      <c r="M1364" s="108" t="b">
        <f t="shared" si="109"/>
        <v>0</v>
      </c>
    </row>
    <row r="1365" spans="1:13" x14ac:dyDescent="0.25">
      <c r="A1365" t="s">
        <v>94</v>
      </c>
      <c r="B1365" s="108">
        <v>0</v>
      </c>
      <c r="E1365" s="108" t="b">
        <f t="shared" si="105"/>
        <v>0</v>
      </c>
      <c r="G1365" s="108" t="b">
        <f t="shared" si="106"/>
        <v>0</v>
      </c>
      <c r="I1365" s="108" t="b">
        <f t="shared" si="107"/>
        <v>0</v>
      </c>
      <c r="K1365" s="108" t="b">
        <f t="shared" si="108"/>
        <v>0</v>
      </c>
      <c r="M1365" s="108" t="b">
        <f t="shared" si="109"/>
        <v>0</v>
      </c>
    </row>
    <row r="1366" spans="1:13" x14ac:dyDescent="0.25">
      <c r="A1366" t="s">
        <v>94</v>
      </c>
      <c r="B1366" s="108">
        <v>0</v>
      </c>
      <c r="E1366" s="108" t="b">
        <f t="shared" si="105"/>
        <v>0</v>
      </c>
      <c r="G1366" s="108" t="b">
        <f t="shared" si="106"/>
        <v>0</v>
      </c>
      <c r="I1366" s="108" t="b">
        <f t="shared" si="107"/>
        <v>0</v>
      </c>
      <c r="K1366" s="108" t="b">
        <f t="shared" si="108"/>
        <v>0</v>
      </c>
      <c r="M1366" s="108" t="b">
        <f t="shared" si="109"/>
        <v>0</v>
      </c>
    </row>
    <row r="1367" spans="1:13" x14ac:dyDescent="0.25">
      <c r="A1367" t="s">
        <v>94</v>
      </c>
      <c r="B1367" s="108">
        <v>0</v>
      </c>
      <c r="E1367" s="108" t="b">
        <f t="shared" si="105"/>
        <v>0</v>
      </c>
      <c r="G1367" s="108" t="b">
        <f t="shared" si="106"/>
        <v>0</v>
      </c>
      <c r="I1367" s="108" t="b">
        <f t="shared" si="107"/>
        <v>0</v>
      </c>
      <c r="K1367" s="108" t="b">
        <f t="shared" si="108"/>
        <v>0</v>
      </c>
      <c r="M1367" s="108" t="b">
        <f t="shared" si="109"/>
        <v>0</v>
      </c>
    </row>
    <row r="1368" spans="1:13" x14ac:dyDescent="0.25">
      <c r="A1368" t="s">
        <v>94</v>
      </c>
      <c r="B1368" s="108">
        <v>0</v>
      </c>
      <c r="E1368" s="108" t="b">
        <f t="shared" si="105"/>
        <v>0</v>
      </c>
      <c r="G1368" s="108" t="b">
        <f t="shared" si="106"/>
        <v>0</v>
      </c>
      <c r="I1368" s="108" t="b">
        <f t="shared" si="107"/>
        <v>0</v>
      </c>
      <c r="K1368" s="108" t="b">
        <f t="shared" si="108"/>
        <v>0</v>
      </c>
      <c r="M1368" s="108" t="b">
        <f t="shared" si="109"/>
        <v>0</v>
      </c>
    </row>
    <row r="1369" spans="1:13" x14ac:dyDescent="0.25">
      <c r="A1369" t="s">
        <v>94</v>
      </c>
      <c r="B1369" s="108">
        <v>0</v>
      </c>
      <c r="E1369" s="108" t="b">
        <f t="shared" si="105"/>
        <v>0</v>
      </c>
      <c r="G1369" s="108" t="b">
        <f t="shared" si="106"/>
        <v>0</v>
      </c>
      <c r="I1369" s="108" t="b">
        <f t="shared" si="107"/>
        <v>0</v>
      </c>
      <c r="K1369" s="108" t="b">
        <f t="shared" si="108"/>
        <v>0</v>
      </c>
      <c r="M1369" s="108" t="b">
        <f t="shared" si="109"/>
        <v>0</v>
      </c>
    </row>
    <row r="1370" spans="1:13" x14ac:dyDescent="0.25">
      <c r="A1370" t="s">
        <v>94</v>
      </c>
      <c r="B1370" s="108">
        <v>0</v>
      </c>
      <c r="E1370" s="108" t="b">
        <f t="shared" si="105"/>
        <v>0</v>
      </c>
      <c r="G1370" s="108" t="b">
        <f t="shared" si="106"/>
        <v>0</v>
      </c>
      <c r="I1370" s="108" t="b">
        <f t="shared" si="107"/>
        <v>0</v>
      </c>
      <c r="K1370" s="108" t="b">
        <f t="shared" si="108"/>
        <v>0</v>
      </c>
      <c r="M1370" s="108" t="b">
        <f t="shared" si="109"/>
        <v>0</v>
      </c>
    </row>
    <row r="1371" spans="1:13" x14ac:dyDescent="0.25">
      <c r="A1371" t="s">
        <v>94</v>
      </c>
      <c r="B1371" s="108">
        <v>0</v>
      </c>
      <c r="E1371" s="108" t="b">
        <f t="shared" si="105"/>
        <v>0</v>
      </c>
      <c r="G1371" s="108" t="b">
        <f t="shared" si="106"/>
        <v>0</v>
      </c>
      <c r="I1371" s="108" t="b">
        <f t="shared" si="107"/>
        <v>0</v>
      </c>
      <c r="K1371" s="108" t="b">
        <f t="shared" si="108"/>
        <v>0</v>
      </c>
      <c r="M1371" s="108" t="b">
        <f t="shared" si="109"/>
        <v>0</v>
      </c>
    </row>
    <row r="1372" spans="1:13" x14ac:dyDescent="0.25">
      <c r="A1372" t="s">
        <v>92</v>
      </c>
      <c r="B1372" s="108">
        <v>0.67</v>
      </c>
      <c r="E1372" s="108">
        <f t="shared" si="105"/>
        <v>0.67</v>
      </c>
      <c r="G1372" s="108" t="b">
        <f t="shared" si="106"/>
        <v>0</v>
      </c>
      <c r="I1372" s="108" t="b">
        <f t="shared" si="107"/>
        <v>0</v>
      </c>
      <c r="K1372" s="108" t="b">
        <f t="shared" si="108"/>
        <v>0</v>
      </c>
      <c r="M1372" s="108" t="b">
        <f t="shared" si="109"/>
        <v>0</v>
      </c>
    </row>
    <row r="1373" spans="1:13" x14ac:dyDescent="0.25">
      <c r="A1373" t="s">
        <v>94</v>
      </c>
      <c r="B1373" s="108">
        <v>0</v>
      </c>
      <c r="E1373" s="108" t="b">
        <f t="shared" si="105"/>
        <v>0</v>
      </c>
      <c r="G1373" s="108" t="b">
        <f t="shared" si="106"/>
        <v>0</v>
      </c>
      <c r="I1373" s="108" t="b">
        <f t="shared" si="107"/>
        <v>0</v>
      </c>
      <c r="K1373" s="108" t="b">
        <f t="shared" si="108"/>
        <v>0</v>
      </c>
      <c r="M1373" s="108" t="b">
        <f t="shared" si="109"/>
        <v>0</v>
      </c>
    </row>
    <row r="1374" spans="1:13" x14ac:dyDescent="0.25">
      <c r="A1374" t="s">
        <v>94</v>
      </c>
      <c r="B1374" s="108">
        <v>0</v>
      </c>
      <c r="E1374" s="108" t="b">
        <f t="shared" si="105"/>
        <v>0</v>
      </c>
      <c r="G1374" s="108" t="b">
        <f t="shared" si="106"/>
        <v>0</v>
      </c>
      <c r="I1374" s="108" t="b">
        <f t="shared" si="107"/>
        <v>0</v>
      </c>
      <c r="K1374" s="108" t="b">
        <f t="shared" si="108"/>
        <v>0</v>
      </c>
      <c r="M1374" s="108" t="b">
        <f t="shared" si="109"/>
        <v>0</v>
      </c>
    </row>
    <row r="1375" spans="1:13" x14ac:dyDescent="0.25">
      <c r="A1375" t="s">
        <v>96</v>
      </c>
      <c r="B1375" s="108">
        <v>1.0900000000000001</v>
      </c>
      <c r="E1375" s="108" t="b">
        <f t="shared" si="105"/>
        <v>0</v>
      </c>
      <c r="G1375" s="108">
        <f t="shared" si="106"/>
        <v>1.0900000000000001</v>
      </c>
      <c r="I1375" s="108" t="b">
        <f t="shared" si="107"/>
        <v>0</v>
      </c>
      <c r="K1375" s="108" t="b">
        <f t="shared" si="108"/>
        <v>0</v>
      </c>
      <c r="M1375" s="108" t="b">
        <f t="shared" si="109"/>
        <v>0</v>
      </c>
    </row>
    <row r="1376" spans="1:13" x14ac:dyDescent="0.25">
      <c r="A1376" t="s">
        <v>94</v>
      </c>
      <c r="B1376" s="108">
        <v>0</v>
      </c>
      <c r="E1376" s="108" t="b">
        <f t="shared" si="105"/>
        <v>0</v>
      </c>
      <c r="G1376" s="108" t="b">
        <f t="shared" si="106"/>
        <v>0</v>
      </c>
      <c r="I1376" s="108" t="b">
        <f t="shared" si="107"/>
        <v>0</v>
      </c>
      <c r="K1376" s="108" t="b">
        <f t="shared" si="108"/>
        <v>0</v>
      </c>
      <c r="M1376" s="108" t="b">
        <f t="shared" si="109"/>
        <v>0</v>
      </c>
    </row>
    <row r="1377" spans="1:13" x14ac:dyDescent="0.25">
      <c r="A1377" t="s">
        <v>94</v>
      </c>
      <c r="B1377" s="108">
        <v>0</v>
      </c>
      <c r="E1377" s="108" t="b">
        <f t="shared" si="105"/>
        <v>0</v>
      </c>
      <c r="G1377" s="108" t="b">
        <f t="shared" si="106"/>
        <v>0</v>
      </c>
      <c r="I1377" s="108" t="b">
        <f t="shared" si="107"/>
        <v>0</v>
      </c>
      <c r="K1377" s="108" t="b">
        <f t="shared" si="108"/>
        <v>0</v>
      </c>
      <c r="M1377" s="108" t="b">
        <f t="shared" si="109"/>
        <v>0</v>
      </c>
    </row>
    <row r="1378" spans="1:13" x14ac:dyDescent="0.25">
      <c r="A1378" t="s">
        <v>94</v>
      </c>
      <c r="B1378" s="108">
        <v>0</v>
      </c>
      <c r="E1378" s="108" t="b">
        <f t="shared" si="105"/>
        <v>0</v>
      </c>
      <c r="G1378" s="108" t="b">
        <f t="shared" si="106"/>
        <v>0</v>
      </c>
      <c r="I1378" s="108" t="b">
        <f t="shared" si="107"/>
        <v>0</v>
      </c>
      <c r="K1378" s="108" t="b">
        <f t="shared" si="108"/>
        <v>0</v>
      </c>
      <c r="M1378" s="108" t="b">
        <f t="shared" si="109"/>
        <v>0</v>
      </c>
    </row>
    <row r="1379" spans="1:13" x14ac:dyDescent="0.25">
      <c r="A1379" t="s">
        <v>94</v>
      </c>
      <c r="B1379" s="108">
        <v>0</v>
      </c>
      <c r="E1379" s="108" t="b">
        <f t="shared" si="105"/>
        <v>0</v>
      </c>
      <c r="G1379" s="108" t="b">
        <f t="shared" si="106"/>
        <v>0</v>
      </c>
      <c r="I1379" s="108" t="b">
        <f t="shared" si="107"/>
        <v>0</v>
      </c>
      <c r="K1379" s="108" t="b">
        <f t="shared" si="108"/>
        <v>0</v>
      </c>
      <c r="M1379" s="108" t="b">
        <f t="shared" si="109"/>
        <v>0</v>
      </c>
    </row>
    <row r="1380" spans="1:13" x14ac:dyDescent="0.25">
      <c r="A1380" t="s">
        <v>94</v>
      </c>
      <c r="B1380" s="108">
        <v>0</v>
      </c>
      <c r="E1380" s="108" t="b">
        <f t="shared" si="105"/>
        <v>0</v>
      </c>
      <c r="G1380" s="108" t="b">
        <f t="shared" si="106"/>
        <v>0</v>
      </c>
      <c r="I1380" s="108" t="b">
        <f t="shared" si="107"/>
        <v>0</v>
      </c>
      <c r="K1380" s="108" t="b">
        <f t="shared" si="108"/>
        <v>0</v>
      </c>
      <c r="M1380" s="108" t="b">
        <f t="shared" si="109"/>
        <v>0</v>
      </c>
    </row>
    <row r="1381" spans="1:13" x14ac:dyDescent="0.25">
      <c r="A1381" t="s">
        <v>92</v>
      </c>
      <c r="B1381" s="108">
        <v>0.87</v>
      </c>
      <c r="E1381" s="108">
        <f t="shared" si="105"/>
        <v>0.87</v>
      </c>
      <c r="G1381" s="108" t="b">
        <f t="shared" si="106"/>
        <v>0</v>
      </c>
      <c r="I1381" s="108" t="b">
        <f t="shared" si="107"/>
        <v>0</v>
      </c>
      <c r="K1381" s="108" t="b">
        <f t="shared" si="108"/>
        <v>0</v>
      </c>
      <c r="M1381" s="108" t="b">
        <f t="shared" si="109"/>
        <v>0</v>
      </c>
    </row>
    <row r="1382" spans="1:13" x14ac:dyDescent="0.25">
      <c r="A1382" t="s">
        <v>92</v>
      </c>
      <c r="B1382" s="108">
        <v>0.92</v>
      </c>
      <c r="E1382" s="108">
        <f t="shared" si="105"/>
        <v>0.92</v>
      </c>
      <c r="G1382" s="108" t="b">
        <f t="shared" si="106"/>
        <v>0</v>
      </c>
      <c r="I1382" s="108" t="b">
        <f t="shared" si="107"/>
        <v>0</v>
      </c>
      <c r="K1382" s="108" t="b">
        <f t="shared" si="108"/>
        <v>0</v>
      </c>
      <c r="M1382" s="108" t="b">
        <f t="shared" si="109"/>
        <v>0</v>
      </c>
    </row>
    <row r="1383" spans="1:13" x14ac:dyDescent="0.25">
      <c r="A1383" t="s">
        <v>94</v>
      </c>
      <c r="B1383" s="108">
        <v>0</v>
      </c>
      <c r="E1383" s="108" t="b">
        <f t="shared" si="105"/>
        <v>0</v>
      </c>
      <c r="G1383" s="108" t="b">
        <f t="shared" si="106"/>
        <v>0</v>
      </c>
      <c r="I1383" s="108" t="b">
        <f t="shared" si="107"/>
        <v>0</v>
      </c>
      <c r="K1383" s="108" t="b">
        <f t="shared" si="108"/>
        <v>0</v>
      </c>
      <c r="M1383" s="108" t="b">
        <f t="shared" si="109"/>
        <v>0</v>
      </c>
    </row>
    <row r="1384" spans="1:13" x14ac:dyDescent="0.25">
      <c r="A1384" t="s">
        <v>94</v>
      </c>
      <c r="B1384" s="108">
        <v>0</v>
      </c>
      <c r="E1384" s="108" t="b">
        <f t="shared" si="105"/>
        <v>0</v>
      </c>
      <c r="G1384" s="108" t="b">
        <f t="shared" si="106"/>
        <v>0</v>
      </c>
      <c r="I1384" s="108" t="b">
        <f t="shared" si="107"/>
        <v>0</v>
      </c>
      <c r="K1384" s="108" t="b">
        <f t="shared" si="108"/>
        <v>0</v>
      </c>
      <c r="M1384" s="108" t="b">
        <f t="shared" si="109"/>
        <v>0</v>
      </c>
    </row>
    <row r="1385" spans="1:13" x14ac:dyDescent="0.25">
      <c r="A1385" t="s">
        <v>91</v>
      </c>
      <c r="B1385" s="108">
        <v>0.68</v>
      </c>
      <c r="E1385" s="108" t="b">
        <f t="shared" si="105"/>
        <v>0</v>
      </c>
      <c r="G1385" s="108" t="b">
        <f t="shared" si="106"/>
        <v>0</v>
      </c>
      <c r="I1385" s="108">
        <f t="shared" si="107"/>
        <v>0.68</v>
      </c>
      <c r="K1385" s="108" t="b">
        <f t="shared" si="108"/>
        <v>0</v>
      </c>
      <c r="M1385" s="108" t="b">
        <f t="shared" si="109"/>
        <v>0</v>
      </c>
    </row>
    <row r="1386" spans="1:13" x14ac:dyDescent="0.25">
      <c r="A1386" t="s">
        <v>94</v>
      </c>
      <c r="B1386" s="108">
        <v>0</v>
      </c>
      <c r="E1386" s="108" t="b">
        <f t="shared" si="105"/>
        <v>0</v>
      </c>
      <c r="G1386" s="108" t="b">
        <f t="shared" si="106"/>
        <v>0</v>
      </c>
      <c r="I1386" s="108" t="b">
        <f t="shared" si="107"/>
        <v>0</v>
      </c>
      <c r="K1386" s="108" t="b">
        <f t="shared" si="108"/>
        <v>0</v>
      </c>
      <c r="M1386" s="108" t="b">
        <f t="shared" si="109"/>
        <v>0</v>
      </c>
    </row>
    <row r="1387" spans="1:13" x14ac:dyDescent="0.25">
      <c r="A1387" t="s">
        <v>94</v>
      </c>
      <c r="B1387" s="108">
        <v>0</v>
      </c>
      <c r="E1387" s="108" t="b">
        <f t="shared" si="105"/>
        <v>0</v>
      </c>
      <c r="G1387" s="108" t="b">
        <f t="shared" si="106"/>
        <v>0</v>
      </c>
      <c r="I1387" s="108" t="b">
        <f t="shared" si="107"/>
        <v>0</v>
      </c>
      <c r="K1387" s="108" t="b">
        <f t="shared" si="108"/>
        <v>0</v>
      </c>
      <c r="M1387" s="108" t="b">
        <f t="shared" si="109"/>
        <v>0</v>
      </c>
    </row>
    <row r="1388" spans="1:13" x14ac:dyDescent="0.25">
      <c r="A1388" t="s">
        <v>94</v>
      </c>
      <c r="B1388" s="108">
        <v>0</v>
      </c>
      <c r="E1388" s="108" t="b">
        <f t="shared" si="105"/>
        <v>0</v>
      </c>
      <c r="G1388" s="108" t="b">
        <f t="shared" si="106"/>
        <v>0</v>
      </c>
      <c r="I1388" s="108" t="b">
        <f t="shared" si="107"/>
        <v>0</v>
      </c>
      <c r="K1388" s="108" t="b">
        <f t="shared" si="108"/>
        <v>0</v>
      </c>
      <c r="M1388" s="108" t="b">
        <f t="shared" si="109"/>
        <v>0</v>
      </c>
    </row>
    <row r="1389" spans="1:13" x14ac:dyDescent="0.25">
      <c r="A1389" t="s">
        <v>96</v>
      </c>
      <c r="B1389" s="108">
        <v>1.48</v>
      </c>
      <c r="E1389" s="108" t="b">
        <f t="shared" si="105"/>
        <v>0</v>
      </c>
      <c r="G1389" s="108">
        <f t="shared" si="106"/>
        <v>1.48</v>
      </c>
      <c r="I1389" s="108" t="b">
        <f t="shared" si="107"/>
        <v>0</v>
      </c>
      <c r="K1389" s="108" t="b">
        <f t="shared" si="108"/>
        <v>0</v>
      </c>
      <c r="M1389" s="108" t="b">
        <f t="shared" si="109"/>
        <v>0</v>
      </c>
    </row>
    <row r="1390" spans="1:13" x14ac:dyDescent="0.25">
      <c r="A1390" t="s">
        <v>94</v>
      </c>
      <c r="B1390" s="108">
        <v>0</v>
      </c>
      <c r="E1390" s="108" t="b">
        <f t="shared" si="105"/>
        <v>0</v>
      </c>
      <c r="G1390" s="108" t="b">
        <f t="shared" si="106"/>
        <v>0</v>
      </c>
      <c r="I1390" s="108" t="b">
        <f t="shared" si="107"/>
        <v>0</v>
      </c>
      <c r="K1390" s="108" t="b">
        <f t="shared" si="108"/>
        <v>0</v>
      </c>
      <c r="M1390" s="108" t="b">
        <f t="shared" si="109"/>
        <v>0</v>
      </c>
    </row>
    <row r="1391" spans="1:13" x14ac:dyDescent="0.25">
      <c r="A1391" t="s">
        <v>94</v>
      </c>
      <c r="B1391" s="108">
        <v>0</v>
      </c>
      <c r="E1391" s="108" t="b">
        <f t="shared" si="105"/>
        <v>0</v>
      </c>
      <c r="G1391" s="108" t="b">
        <f t="shared" si="106"/>
        <v>0</v>
      </c>
      <c r="I1391" s="108" t="b">
        <f t="shared" si="107"/>
        <v>0</v>
      </c>
      <c r="K1391" s="108" t="b">
        <f t="shared" si="108"/>
        <v>0</v>
      </c>
      <c r="M1391" s="108" t="b">
        <f t="shared" si="109"/>
        <v>0</v>
      </c>
    </row>
    <row r="1392" spans="1:13" x14ac:dyDescent="0.25">
      <c r="A1392" t="s">
        <v>94</v>
      </c>
      <c r="B1392" s="108">
        <v>0</v>
      </c>
      <c r="E1392" s="108" t="b">
        <f t="shared" si="105"/>
        <v>0</v>
      </c>
      <c r="G1392" s="108" t="b">
        <f t="shared" si="106"/>
        <v>0</v>
      </c>
      <c r="I1392" s="108" t="b">
        <f t="shared" si="107"/>
        <v>0</v>
      </c>
      <c r="K1392" s="108" t="b">
        <f t="shared" si="108"/>
        <v>0</v>
      </c>
      <c r="M1392" s="108" t="b">
        <f t="shared" si="109"/>
        <v>0</v>
      </c>
    </row>
    <row r="1393" spans="1:13" x14ac:dyDescent="0.25">
      <c r="A1393" t="s">
        <v>94</v>
      </c>
      <c r="B1393" s="108">
        <v>0</v>
      </c>
      <c r="E1393" s="108" t="b">
        <f t="shared" si="105"/>
        <v>0</v>
      </c>
      <c r="G1393" s="108" t="b">
        <f t="shared" si="106"/>
        <v>0</v>
      </c>
      <c r="I1393" s="108" t="b">
        <f t="shared" si="107"/>
        <v>0</v>
      </c>
      <c r="K1393" s="108" t="b">
        <f t="shared" si="108"/>
        <v>0</v>
      </c>
      <c r="M1393" s="108" t="b">
        <f t="shared" si="109"/>
        <v>0</v>
      </c>
    </row>
    <row r="1394" spans="1:13" x14ac:dyDescent="0.25">
      <c r="A1394" t="s">
        <v>94</v>
      </c>
      <c r="B1394" s="108">
        <v>0</v>
      </c>
      <c r="E1394" s="108" t="b">
        <f t="shared" si="105"/>
        <v>0</v>
      </c>
      <c r="G1394" s="108" t="b">
        <f t="shared" si="106"/>
        <v>0</v>
      </c>
      <c r="I1394" s="108" t="b">
        <f t="shared" si="107"/>
        <v>0</v>
      </c>
      <c r="K1394" s="108" t="b">
        <f t="shared" si="108"/>
        <v>0</v>
      </c>
      <c r="M1394" s="108" t="b">
        <f t="shared" si="109"/>
        <v>0</v>
      </c>
    </row>
    <row r="1395" spans="1:13" x14ac:dyDescent="0.25">
      <c r="A1395" t="s">
        <v>94</v>
      </c>
      <c r="B1395" s="108">
        <v>0</v>
      </c>
      <c r="E1395" s="108" t="b">
        <f t="shared" si="105"/>
        <v>0</v>
      </c>
      <c r="G1395" s="108" t="b">
        <f t="shared" si="106"/>
        <v>0</v>
      </c>
      <c r="I1395" s="108" t="b">
        <f t="shared" si="107"/>
        <v>0</v>
      </c>
      <c r="K1395" s="108" t="b">
        <f t="shared" si="108"/>
        <v>0</v>
      </c>
      <c r="M1395" s="108" t="b">
        <f t="shared" si="109"/>
        <v>0</v>
      </c>
    </row>
    <row r="1396" spans="1:13" x14ac:dyDescent="0.25">
      <c r="A1396" t="s">
        <v>94</v>
      </c>
      <c r="B1396" s="108">
        <v>0</v>
      </c>
      <c r="E1396" s="108" t="b">
        <f t="shared" si="105"/>
        <v>0</v>
      </c>
      <c r="G1396" s="108" t="b">
        <f t="shared" si="106"/>
        <v>0</v>
      </c>
      <c r="I1396" s="108" t="b">
        <f t="shared" si="107"/>
        <v>0</v>
      </c>
      <c r="K1396" s="108" t="b">
        <f t="shared" si="108"/>
        <v>0</v>
      </c>
      <c r="M1396" s="108" t="b">
        <f t="shared" si="109"/>
        <v>0</v>
      </c>
    </row>
    <row r="1397" spans="1:13" x14ac:dyDescent="0.25">
      <c r="A1397" t="s">
        <v>94</v>
      </c>
      <c r="B1397" s="108">
        <v>0</v>
      </c>
      <c r="E1397" s="108" t="b">
        <f t="shared" si="105"/>
        <v>0</v>
      </c>
      <c r="G1397" s="108" t="b">
        <f t="shared" si="106"/>
        <v>0</v>
      </c>
      <c r="I1397" s="108" t="b">
        <f t="shared" si="107"/>
        <v>0</v>
      </c>
      <c r="K1397" s="108" t="b">
        <f t="shared" si="108"/>
        <v>0</v>
      </c>
      <c r="M1397" s="108" t="b">
        <f t="shared" si="109"/>
        <v>0</v>
      </c>
    </row>
    <row r="1398" spans="1:13" x14ac:dyDescent="0.25">
      <c r="A1398" t="s">
        <v>94</v>
      </c>
      <c r="B1398" s="108">
        <v>0</v>
      </c>
      <c r="E1398" s="108" t="b">
        <f t="shared" si="105"/>
        <v>0</v>
      </c>
      <c r="G1398" s="108" t="b">
        <f t="shared" si="106"/>
        <v>0</v>
      </c>
      <c r="I1398" s="108" t="b">
        <f t="shared" si="107"/>
        <v>0</v>
      </c>
      <c r="K1398" s="108" t="b">
        <f t="shared" si="108"/>
        <v>0</v>
      </c>
      <c r="M1398" s="108" t="b">
        <f t="shared" si="109"/>
        <v>0</v>
      </c>
    </row>
    <row r="1399" spans="1:13" x14ac:dyDescent="0.25">
      <c r="A1399" t="s">
        <v>94</v>
      </c>
      <c r="B1399" s="108">
        <v>0</v>
      </c>
      <c r="E1399" s="108" t="b">
        <f t="shared" si="105"/>
        <v>0</v>
      </c>
      <c r="G1399" s="108" t="b">
        <f t="shared" si="106"/>
        <v>0</v>
      </c>
      <c r="I1399" s="108" t="b">
        <f t="shared" si="107"/>
        <v>0</v>
      </c>
      <c r="K1399" s="108" t="b">
        <f t="shared" si="108"/>
        <v>0</v>
      </c>
      <c r="M1399" s="108" t="b">
        <f t="shared" si="109"/>
        <v>0</v>
      </c>
    </row>
    <row r="1400" spans="1:13" x14ac:dyDescent="0.25">
      <c r="A1400" t="s">
        <v>94</v>
      </c>
      <c r="B1400" s="108">
        <v>0</v>
      </c>
      <c r="E1400" s="108" t="b">
        <f t="shared" si="105"/>
        <v>0</v>
      </c>
      <c r="G1400" s="108" t="b">
        <f t="shared" si="106"/>
        <v>0</v>
      </c>
      <c r="I1400" s="108" t="b">
        <f t="shared" si="107"/>
        <v>0</v>
      </c>
      <c r="K1400" s="108" t="b">
        <f t="shared" si="108"/>
        <v>0</v>
      </c>
      <c r="M1400" s="108" t="b">
        <f t="shared" si="109"/>
        <v>0</v>
      </c>
    </row>
    <row r="1401" spans="1:13" x14ac:dyDescent="0.25">
      <c r="A1401" t="s">
        <v>94</v>
      </c>
      <c r="B1401" s="108">
        <v>0</v>
      </c>
      <c r="E1401" s="108" t="b">
        <f t="shared" si="105"/>
        <v>0</v>
      </c>
      <c r="G1401" s="108" t="b">
        <f t="shared" si="106"/>
        <v>0</v>
      </c>
      <c r="I1401" s="108" t="b">
        <f t="shared" si="107"/>
        <v>0</v>
      </c>
      <c r="K1401" s="108" t="b">
        <f t="shared" si="108"/>
        <v>0</v>
      </c>
      <c r="M1401" s="108" t="b">
        <f t="shared" si="109"/>
        <v>0</v>
      </c>
    </row>
    <row r="1402" spans="1:13" x14ac:dyDescent="0.25">
      <c r="A1402" t="s">
        <v>94</v>
      </c>
      <c r="B1402" s="108">
        <v>0</v>
      </c>
      <c r="E1402" s="108" t="b">
        <f t="shared" si="105"/>
        <v>0</v>
      </c>
      <c r="G1402" s="108" t="b">
        <f t="shared" si="106"/>
        <v>0</v>
      </c>
      <c r="I1402" s="108" t="b">
        <f t="shared" si="107"/>
        <v>0</v>
      </c>
      <c r="K1402" s="108" t="b">
        <f t="shared" si="108"/>
        <v>0</v>
      </c>
      <c r="M1402" s="108" t="b">
        <f t="shared" si="109"/>
        <v>0</v>
      </c>
    </row>
    <row r="1403" spans="1:13" x14ac:dyDescent="0.25">
      <c r="A1403" t="s">
        <v>94</v>
      </c>
      <c r="B1403" s="108">
        <v>0</v>
      </c>
      <c r="E1403" s="108" t="b">
        <f t="shared" si="105"/>
        <v>0</v>
      </c>
      <c r="G1403" s="108" t="b">
        <f t="shared" si="106"/>
        <v>0</v>
      </c>
      <c r="I1403" s="108" t="b">
        <f t="shared" si="107"/>
        <v>0</v>
      </c>
      <c r="K1403" s="108" t="b">
        <f t="shared" si="108"/>
        <v>0</v>
      </c>
      <c r="M1403" s="108" t="b">
        <f t="shared" si="109"/>
        <v>0</v>
      </c>
    </row>
    <row r="1404" spans="1:13" x14ac:dyDescent="0.25">
      <c r="A1404" t="s">
        <v>94</v>
      </c>
      <c r="B1404" s="108">
        <v>0</v>
      </c>
      <c r="E1404" s="108" t="b">
        <f t="shared" si="105"/>
        <v>0</v>
      </c>
      <c r="G1404" s="108" t="b">
        <f t="shared" si="106"/>
        <v>0</v>
      </c>
      <c r="I1404" s="108" t="b">
        <f t="shared" si="107"/>
        <v>0</v>
      </c>
      <c r="K1404" s="108" t="b">
        <f t="shared" si="108"/>
        <v>0</v>
      </c>
      <c r="M1404" s="108" t="b">
        <f t="shared" si="109"/>
        <v>0</v>
      </c>
    </row>
    <row r="1405" spans="1:13" x14ac:dyDescent="0.25">
      <c r="A1405" t="s">
        <v>94</v>
      </c>
      <c r="B1405" s="108">
        <v>0</v>
      </c>
      <c r="E1405" s="108" t="b">
        <f t="shared" si="105"/>
        <v>0</v>
      </c>
      <c r="G1405" s="108" t="b">
        <f t="shared" si="106"/>
        <v>0</v>
      </c>
      <c r="I1405" s="108" t="b">
        <f t="shared" si="107"/>
        <v>0</v>
      </c>
      <c r="K1405" s="108" t="b">
        <f t="shared" si="108"/>
        <v>0</v>
      </c>
      <c r="M1405" s="108" t="b">
        <f t="shared" si="109"/>
        <v>0</v>
      </c>
    </row>
    <row r="1406" spans="1:13" x14ac:dyDescent="0.25">
      <c r="A1406" t="s">
        <v>94</v>
      </c>
      <c r="B1406" s="108">
        <v>0</v>
      </c>
      <c r="E1406" s="108" t="b">
        <f t="shared" si="105"/>
        <v>0</v>
      </c>
      <c r="G1406" s="108" t="b">
        <f t="shared" si="106"/>
        <v>0</v>
      </c>
      <c r="I1406" s="108" t="b">
        <f t="shared" si="107"/>
        <v>0</v>
      </c>
      <c r="K1406" s="108" t="b">
        <f t="shared" si="108"/>
        <v>0</v>
      </c>
      <c r="M1406" s="108" t="b">
        <f t="shared" si="109"/>
        <v>0</v>
      </c>
    </row>
    <row r="1407" spans="1:13" x14ac:dyDescent="0.25">
      <c r="A1407" t="s">
        <v>94</v>
      </c>
      <c r="B1407" s="108">
        <v>0</v>
      </c>
      <c r="E1407" s="108" t="b">
        <f t="shared" si="105"/>
        <v>0</v>
      </c>
      <c r="G1407" s="108" t="b">
        <f t="shared" si="106"/>
        <v>0</v>
      </c>
      <c r="I1407" s="108" t="b">
        <f t="shared" si="107"/>
        <v>0</v>
      </c>
      <c r="K1407" s="108" t="b">
        <f t="shared" si="108"/>
        <v>0</v>
      </c>
      <c r="M1407" s="108" t="b">
        <f t="shared" si="109"/>
        <v>0</v>
      </c>
    </row>
    <row r="1408" spans="1:13" x14ac:dyDescent="0.25">
      <c r="A1408" t="s">
        <v>94</v>
      </c>
      <c r="B1408" s="108">
        <v>0</v>
      </c>
      <c r="E1408" s="108" t="b">
        <f t="shared" si="105"/>
        <v>0</v>
      </c>
      <c r="G1408" s="108" t="b">
        <f t="shared" si="106"/>
        <v>0</v>
      </c>
      <c r="I1408" s="108" t="b">
        <f t="shared" si="107"/>
        <v>0</v>
      </c>
      <c r="K1408" s="108" t="b">
        <f t="shared" si="108"/>
        <v>0</v>
      </c>
      <c r="M1408" s="108" t="b">
        <f t="shared" si="109"/>
        <v>0</v>
      </c>
    </row>
    <row r="1409" spans="1:13" x14ac:dyDescent="0.25">
      <c r="A1409" t="s">
        <v>94</v>
      </c>
      <c r="B1409" s="108">
        <v>0</v>
      </c>
      <c r="E1409" s="108" t="b">
        <f t="shared" si="105"/>
        <v>0</v>
      </c>
      <c r="G1409" s="108" t="b">
        <f t="shared" si="106"/>
        <v>0</v>
      </c>
      <c r="I1409" s="108" t="b">
        <f t="shared" si="107"/>
        <v>0</v>
      </c>
      <c r="K1409" s="108" t="b">
        <f t="shared" si="108"/>
        <v>0</v>
      </c>
      <c r="M1409" s="108" t="b">
        <f t="shared" si="109"/>
        <v>0</v>
      </c>
    </row>
    <row r="1410" spans="1:13" x14ac:dyDescent="0.25">
      <c r="A1410" t="s">
        <v>94</v>
      </c>
      <c r="B1410" s="108">
        <v>0</v>
      </c>
      <c r="E1410" s="108" t="b">
        <f t="shared" si="105"/>
        <v>0</v>
      </c>
      <c r="G1410" s="108" t="b">
        <f t="shared" si="106"/>
        <v>0</v>
      </c>
      <c r="I1410" s="108" t="b">
        <f t="shared" si="107"/>
        <v>0</v>
      </c>
      <c r="K1410" s="108" t="b">
        <f t="shared" si="108"/>
        <v>0</v>
      </c>
      <c r="M1410" s="108" t="b">
        <f t="shared" si="109"/>
        <v>0</v>
      </c>
    </row>
    <row r="1411" spans="1:13" x14ac:dyDescent="0.25">
      <c r="A1411" t="s">
        <v>94</v>
      </c>
      <c r="B1411" s="108">
        <v>0</v>
      </c>
      <c r="E1411" s="108" t="b">
        <f t="shared" ref="E1411:E1474" si="110">IF(A1411="Coffee Only", B1411)</f>
        <v>0</v>
      </c>
      <c r="G1411" s="108" t="b">
        <f t="shared" ref="G1411:G1474" si="111">IF(A1411="Food Only", B1411)</f>
        <v>0</v>
      </c>
      <c r="I1411" s="108" t="b">
        <f t="shared" ref="I1411:I1474" si="112">IF(A1411="Specialty Drink Only", B1411)</f>
        <v>0</v>
      </c>
      <c r="K1411" s="108" t="b">
        <f t="shared" ref="K1411:K1474" si="113">IF(A1411="Food + Coffee", B1411)</f>
        <v>0</v>
      </c>
      <c r="M1411" s="108" t="b">
        <f t="shared" ref="M1411:M1474" si="114">IF(A1411="Food + Specialty Drink", B1411)</f>
        <v>0</v>
      </c>
    </row>
    <row r="1412" spans="1:13" x14ac:dyDescent="0.25">
      <c r="A1412" t="s">
        <v>94</v>
      </c>
      <c r="B1412" s="108">
        <v>0</v>
      </c>
      <c r="E1412" s="108" t="b">
        <f t="shared" si="110"/>
        <v>0</v>
      </c>
      <c r="G1412" s="108" t="b">
        <f t="shared" si="111"/>
        <v>0</v>
      </c>
      <c r="I1412" s="108" t="b">
        <f t="shared" si="112"/>
        <v>0</v>
      </c>
      <c r="K1412" s="108" t="b">
        <f t="shared" si="113"/>
        <v>0</v>
      </c>
      <c r="M1412" s="108" t="b">
        <f t="shared" si="114"/>
        <v>0</v>
      </c>
    </row>
    <row r="1413" spans="1:13" x14ac:dyDescent="0.25">
      <c r="A1413" t="s">
        <v>94</v>
      </c>
      <c r="B1413" s="108">
        <v>0</v>
      </c>
      <c r="E1413" s="108" t="b">
        <f t="shared" si="110"/>
        <v>0</v>
      </c>
      <c r="G1413" s="108" t="b">
        <f t="shared" si="111"/>
        <v>0</v>
      </c>
      <c r="I1413" s="108" t="b">
        <f t="shared" si="112"/>
        <v>0</v>
      </c>
      <c r="K1413" s="108" t="b">
        <f t="shared" si="113"/>
        <v>0</v>
      </c>
      <c r="M1413" s="108" t="b">
        <f t="shared" si="114"/>
        <v>0</v>
      </c>
    </row>
    <row r="1414" spans="1:13" x14ac:dyDescent="0.25">
      <c r="A1414" t="s">
        <v>94</v>
      </c>
      <c r="B1414" s="108">
        <v>0</v>
      </c>
      <c r="E1414" s="108" t="b">
        <f t="shared" si="110"/>
        <v>0</v>
      </c>
      <c r="G1414" s="108" t="b">
        <f t="shared" si="111"/>
        <v>0</v>
      </c>
      <c r="I1414" s="108" t="b">
        <f t="shared" si="112"/>
        <v>0</v>
      </c>
      <c r="K1414" s="108" t="b">
        <f t="shared" si="113"/>
        <v>0</v>
      </c>
      <c r="M1414" s="108" t="b">
        <f t="shared" si="114"/>
        <v>0</v>
      </c>
    </row>
    <row r="1415" spans="1:13" x14ac:dyDescent="0.25">
      <c r="A1415" t="s">
        <v>94</v>
      </c>
      <c r="B1415" s="108">
        <v>0</v>
      </c>
      <c r="E1415" s="108" t="b">
        <f t="shared" si="110"/>
        <v>0</v>
      </c>
      <c r="G1415" s="108" t="b">
        <f t="shared" si="111"/>
        <v>0</v>
      </c>
      <c r="I1415" s="108" t="b">
        <f t="shared" si="112"/>
        <v>0</v>
      </c>
      <c r="K1415" s="108" t="b">
        <f t="shared" si="113"/>
        <v>0</v>
      </c>
      <c r="M1415" s="108" t="b">
        <f t="shared" si="114"/>
        <v>0</v>
      </c>
    </row>
    <row r="1416" spans="1:13" x14ac:dyDescent="0.25">
      <c r="A1416" t="s">
        <v>94</v>
      </c>
      <c r="B1416" s="108">
        <v>0</v>
      </c>
      <c r="E1416" s="108" t="b">
        <f t="shared" si="110"/>
        <v>0</v>
      </c>
      <c r="G1416" s="108" t="b">
        <f t="shared" si="111"/>
        <v>0</v>
      </c>
      <c r="I1416" s="108" t="b">
        <f t="shared" si="112"/>
        <v>0</v>
      </c>
      <c r="K1416" s="108" t="b">
        <f t="shared" si="113"/>
        <v>0</v>
      </c>
      <c r="M1416" s="108" t="b">
        <f t="shared" si="114"/>
        <v>0</v>
      </c>
    </row>
    <row r="1417" spans="1:13" x14ac:dyDescent="0.25">
      <c r="A1417" t="s">
        <v>94</v>
      </c>
      <c r="B1417" s="108">
        <v>0</v>
      </c>
      <c r="E1417" s="108" t="b">
        <f t="shared" si="110"/>
        <v>0</v>
      </c>
      <c r="G1417" s="108" t="b">
        <f t="shared" si="111"/>
        <v>0</v>
      </c>
      <c r="I1417" s="108" t="b">
        <f t="shared" si="112"/>
        <v>0</v>
      </c>
      <c r="K1417" s="108" t="b">
        <f t="shared" si="113"/>
        <v>0</v>
      </c>
      <c r="M1417" s="108" t="b">
        <f t="shared" si="114"/>
        <v>0</v>
      </c>
    </row>
    <row r="1418" spans="1:13" x14ac:dyDescent="0.25">
      <c r="A1418" t="s">
        <v>94</v>
      </c>
      <c r="B1418" s="108">
        <v>0</v>
      </c>
      <c r="E1418" s="108" t="b">
        <f t="shared" si="110"/>
        <v>0</v>
      </c>
      <c r="G1418" s="108" t="b">
        <f t="shared" si="111"/>
        <v>0</v>
      </c>
      <c r="I1418" s="108" t="b">
        <f t="shared" si="112"/>
        <v>0</v>
      </c>
      <c r="K1418" s="108" t="b">
        <f t="shared" si="113"/>
        <v>0</v>
      </c>
      <c r="M1418" s="108" t="b">
        <f t="shared" si="114"/>
        <v>0</v>
      </c>
    </row>
    <row r="1419" spans="1:13" x14ac:dyDescent="0.25">
      <c r="A1419" t="s">
        <v>94</v>
      </c>
      <c r="B1419" s="108">
        <v>0</v>
      </c>
      <c r="E1419" s="108" t="b">
        <f t="shared" si="110"/>
        <v>0</v>
      </c>
      <c r="G1419" s="108" t="b">
        <f t="shared" si="111"/>
        <v>0</v>
      </c>
      <c r="I1419" s="108" t="b">
        <f t="shared" si="112"/>
        <v>0</v>
      </c>
      <c r="K1419" s="108" t="b">
        <f t="shared" si="113"/>
        <v>0</v>
      </c>
      <c r="M1419" s="108" t="b">
        <f t="shared" si="114"/>
        <v>0</v>
      </c>
    </row>
    <row r="1420" spans="1:13" x14ac:dyDescent="0.25">
      <c r="A1420" t="s">
        <v>94</v>
      </c>
      <c r="B1420" s="108">
        <v>0</v>
      </c>
      <c r="E1420" s="108" t="b">
        <f t="shared" si="110"/>
        <v>0</v>
      </c>
      <c r="G1420" s="108" t="b">
        <f t="shared" si="111"/>
        <v>0</v>
      </c>
      <c r="I1420" s="108" t="b">
        <f t="shared" si="112"/>
        <v>0</v>
      </c>
      <c r="K1420" s="108" t="b">
        <f t="shared" si="113"/>
        <v>0</v>
      </c>
      <c r="M1420" s="108" t="b">
        <f t="shared" si="114"/>
        <v>0</v>
      </c>
    </row>
    <row r="1421" spans="1:13" x14ac:dyDescent="0.25">
      <c r="A1421" t="s">
        <v>94</v>
      </c>
      <c r="B1421" s="108">
        <v>0</v>
      </c>
      <c r="E1421" s="108" t="b">
        <f t="shared" si="110"/>
        <v>0</v>
      </c>
      <c r="G1421" s="108" t="b">
        <f t="shared" si="111"/>
        <v>0</v>
      </c>
      <c r="I1421" s="108" t="b">
        <f t="shared" si="112"/>
        <v>0</v>
      </c>
      <c r="K1421" s="108" t="b">
        <f t="shared" si="113"/>
        <v>0</v>
      </c>
      <c r="M1421" s="108" t="b">
        <f t="shared" si="114"/>
        <v>0</v>
      </c>
    </row>
    <row r="1422" spans="1:13" x14ac:dyDescent="0.25">
      <c r="A1422" t="s">
        <v>94</v>
      </c>
      <c r="B1422" s="108">
        <v>0</v>
      </c>
      <c r="E1422" s="108" t="b">
        <f t="shared" si="110"/>
        <v>0</v>
      </c>
      <c r="G1422" s="108" t="b">
        <f t="shared" si="111"/>
        <v>0</v>
      </c>
      <c r="I1422" s="108" t="b">
        <f t="shared" si="112"/>
        <v>0</v>
      </c>
      <c r="K1422" s="108" t="b">
        <f t="shared" si="113"/>
        <v>0</v>
      </c>
      <c r="M1422" s="108" t="b">
        <f t="shared" si="114"/>
        <v>0</v>
      </c>
    </row>
    <row r="1423" spans="1:13" x14ac:dyDescent="0.25">
      <c r="A1423" t="s">
        <v>94</v>
      </c>
      <c r="B1423" s="108">
        <v>0</v>
      </c>
      <c r="E1423" s="108" t="b">
        <f t="shared" si="110"/>
        <v>0</v>
      </c>
      <c r="G1423" s="108" t="b">
        <f t="shared" si="111"/>
        <v>0</v>
      </c>
      <c r="I1423" s="108" t="b">
        <f t="shared" si="112"/>
        <v>0</v>
      </c>
      <c r="K1423" s="108" t="b">
        <f t="shared" si="113"/>
        <v>0</v>
      </c>
      <c r="M1423" s="108" t="b">
        <f t="shared" si="114"/>
        <v>0</v>
      </c>
    </row>
    <row r="1424" spans="1:13" x14ac:dyDescent="0.25">
      <c r="A1424" t="s">
        <v>94</v>
      </c>
      <c r="B1424" s="108">
        <v>0</v>
      </c>
      <c r="E1424" s="108" t="b">
        <f t="shared" si="110"/>
        <v>0</v>
      </c>
      <c r="G1424" s="108" t="b">
        <f t="shared" si="111"/>
        <v>0</v>
      </c>
      <c r="I1424" s="108" t="b">
        <f t="shared" si="112"/>
        <v>0</v>
      </c>
      <c r="K1424" s="108" t="b">
        <f t="shared" si="113"/>
        <v>0</v>
      </c>
      <c r="M1424" s="108" t="b">
        <f t="shared" si="114"/>
        <v>0</v>
      </c>
    </row>
    <row r="1425" spans="1:13" x14ac:dyDescent="0.25">
      <c r="A1425" t="s">
        <v>94</v>
      </c>
      <c r="B1425" s="108">
        <v>0</v>
      </c>
      <c r="E1425" s="108" t="b">
        <f t="shared" si="110"/>
        <v>0</v>
      </c>
      <c r="G1425" s="108" t="b">
        <f t="shared" si="111"/>
        <v>0</v>
      </c>
      <c r="I1425" s="108" t="b">
        <f t="shared" si="112"/>
        <v>0</v>
      </c>
      <c r="K1425" s="108" t="b">
        <f t="shared" si="113"/>
        <v>0</v>
      </c>
      <c r="M1425" s="108" t="b">
        <f t="shared" si="114"/>
        <v>0</v>
      </c>
    </row>
    <row r="1426" spans="1:13" x14ac:dyDescent="0.25">
      <c r="A1426" t="s">
        <v>94</v>
      </c>
      <c r="B1426" s="108">
        <v>0</v>
      </c>
      <c r="E1426" s="108" t="b">
        <f t="shared" si="110"/>
        <v>0</v>
      </c>
      <c r="G1426" s="108" t="b">
        <f t="shared" si="111"/>
        <v>0</v>
      </c>
      <c r="I1426" s="108" t="b">
        <f t="shared" si="112"/>
        <v>0</v>
      </c>
      <c r="K1426" s="108" t="b">
        <f t="shared" si="113"/>
        <v>0</v>
      </c>
      <c r="M1426" s="108" t="b">
        <f t="shared" si="114"/>
        <v>0</v>
      </c>
    </row>
    <row r="1427" spans="1:13" x14ac:dyDescent="0.25">
      <c r="A1427" t="s">
        <v>94</v>
      </c>
      <c r="B1427" s="108">
        <v>0</v>
      </c>
      <c r="E1427" s="108" t="b">
        <f t="shared" si="110"/>
        <v>0</v>
      </c>
      <c r="G1427" s="108" t="b">
        <f t="shared" si="111"/>
        <v>0</v>
      </c>
      <c r="I1427" s="108" t="b">
        <f t="shared" si="112"/>
        <v>0</v>
      </c>
      <c r="K1427" s="108" t="b">
        <f t="shared" si="113"/>
        <v>0</v>
      </c>
      <c r="M1427" s="108" t="b">
        <f t="shared" si="114"/>
        <v>0</v>
      </c>
    </row>
    <row r="1428" spans="1:13" x14ac:dyDescent="0.25">
      <c r="A1428" t="s">
        <v>94</v>
      </c>
      <c r="B1428" s="108">
        <v>0</v>
      </c>
      <c r="E1428" s="108" t="b">
        <f t="shared" si="110"/>
        <v>0</v>
      </c>
      <c r="G1428" s="108" t="b">
        <f t="shared" si="111"/>
        <v>0</v>
      </c>
      <c r="I1428" s="108" t="b">
        <f t="shared" si="112"/>
        <v>0</v>
      </c>
      <c r="K1428" s="108" t="b">
        <f t="shared" si="113"/>
        <v>0</v>
      </c>
      <c r="M1428" s="108" t="b">
        <f t="shared" si="114"/>
        <v>0</v>
      </c>
    </row>
    <row r="1429" spans="1:13" x14ac:dyDescent="0.25">
      <c r="A1429" t="s">
        <v>94</v>
      </c>
      <c r="B1429" s="108">
        <v>0</v>
      </c>
      <c r="E1429" s="108" t="b">
        <f t="shared" si="110"/>
        <v>0</v>
      </c>
      <c r="G1429" s="108" t="b">
        <f t="shared" si="111"/>
        <v>0</v>
      </c>
      <c r="I1429" s="108" t="b">
        <f t="shared" si="112"/>
        <v>0</v>
      </c>
      <c r="K1429" s="108" t="b">
        <f t="shared" si="113"/>
        <v>0</v>
      </c>
      <c r="M1429" s="108" t="b">
        <f t="shared" si="114"/>
        <v>0</v>
      </c>
    </row>
    <row r="1430" spans="1:13" x14ac:dyDescent="0.25">
      <c r="A1430" t="s">
        <v>94</v>
      </c>
      <c r="B1430" s="108">
        <v>0</v>
      </c>
      <c r="E1430" s="108" t="b">
        <f t="shared" si="110"/>
        <v>0</v>
      </c>
      <c r="G1430" s="108" t="b">
        <f t="shared" si="111"/>
        <v>0</v>
      </c>
      <c r="I1430" s="108" t="b">
        <f t="shared" si="112"/>
        <v>0</v>
      </c>
      <c r="K1430" s="108" t="b">
        <f t="shared" si="113"/>
        <v>0</v>
      </c>
      <c r="M1430" s="108" t="b">
        <f t="shared" si="114"/>
        <v>0</v>
      </c>
    </row>
    <row r="1431" spans="1:13" x14ac:dyDescent="0.25">
      <c r="A1431" t="s">
        <v>94</v>
      </c>
      <c r="B1431" s="108">
        <v>0</v>
      </c>
      <c r="E1431" s="108" t="b">
        <f t="shared" si="110"/>
        <v>0</v>
      </c>
      <c r="G1431" s="108" t="b">
        <f t="shared" si="111"/>
        <v>0</v>
      </c>
      <c r="I1431" s="108" t="b">
        <f t="shared" si="112"/>
        <v>0</v>
      </c>
      <c r="K1431" s="108" t="b">
        <f t="shared" si="113"/>
        <v>0</v>
      </c>
      <c r="M1431" s="108" t="b">
        <f t="shared" si="114"/>
        <v>0</v>
      </c>
    </row>
    <row r="1432" spans="1:13" x14ac:dyDescent="0.25">
      <c r="A1432" t="s">
        <v>94</v>
      </c>
      <c r="B1432" s="108">
        <v>0</v>
      </c>
      <c r="E1432" s="108" t="b">
        <f t="shared" si="110"/>
        <v>0</v>
      </c>
      <c r="G1432" s="108" t="b">
        <f t="shared" si="111"/>
        <v>0</v>
      </c>
      <c r="I1432" s="108" t="b">
        <f t="shared" si="112"/>
        <v>0</v>
      </c>
      <c r="K1432" s="108" t="b">
        <f t="shared" si="113"/>
        <v>0</v>
      </c>
      <c r="M1432" s="108" t="b">
        <f t="shared" si="114"/>
        <v>0</v>
      </c>
    </row>
    <row r="1433" spans="1:13" x14ac:dyDescent="0.25">
      <c r="A1433" t="s">
        <v>94</v>
      </c>
      <c r="B1433" s="108">
        <v>0</v>
      </c>
      <c r="E1433" s="108" t="b">
        <f t="shared" si="110"/>
        <v>0</v>
      </c>
      <c r="G1433" s="108" t="b">
        <f t="shared" si="111"/>
        <v>0</v>
      </c>
      <c r="I1433" s="108" t="b">
        <f t="shared" si="112"/>
        <v>0</v>
      </c>
      <c r="K1433" s="108" t="b">
        <f t="shared" si="113"/>
        <v>0</v>
      </c>
      <c r="M1433" s="108" t="b">
        <f t="shared" si="114"/>
        <v>0</v>
      </c>
    </row>
    <row r="1434" spans="1:13" x14ac:dyDescent="0.25">
      <c r="A1434" t="s">
        <v>94</v>
      </c>
      <c r="B1434" s="108">
        <v>0</v>
      </c>
      <c r="E1434" s="108" t="b">
        <f t="shared" si="110"/>
        <v>0</v>
      </c>
      <c r="G1434" s="108" t="b">
        <f t="shared" si="111"/>
        <v>0</v>
      </c>
      <c r="I1434" s="108" t="b">
        <f t="shared" si="112"/>
        <v>0</v>
      </c>
      <c r="K1434" s="108" t="b">
        <f t="shared" si="113"/>
        <v>0</v>
      </c>
      <c r="M1434" s="108" t="b">
        <f t="shared" si="114"/>
        <v>0</v>
      </c>
    </row>
    <row r="1435" spans="1:13" x14ac:dyDescent="0.25">
      <c r="A1435" t="s">
        <v>95</v>
      </c>
      <c r="B1435" s="108">
        <v>1.1200000000000001</v>
      </c>
      <c r="E1435" s="108" t="b">
        <f t="shared" si="110"/>
        <v>0</v>
      </c>
      <c r="G1435" s="108" t="b">
        <f t="shared" si="111"/>
        <v>0</v>
      </c>
      <c r="I1435" s="108" t="b">
        <f t="shared" si="112"/>
        <v>0</v>
      </c>
      <c r="K1435" s="108" t="b">
        <f t="shared" si="113"/>
        <v>0</v>
      </c>
      <c r="M1435" s="108">
        <f t="shared" si="114"/>
        <v>1.1200000000000001</v>
      </c>
    </row>
    <row r="1436" spans="1:13" x14ac:dyDescent="0.25">
      <c r="A1436" t="s">
        <v>94</v>
      </c>
      <c r="B1436" s="108">
        <v>0</v>
      </c>
      <c r="E1436" s="108" t="b">
        <f t="shared" si="110"/>
        <v>0</v>
      </c>
      <c r="G1436" s="108" t="b">
        <f t="shared" si="111"/>
        <v>0</v>
      </c>
      <c r="I1436" s="108" t="b">
        <f t="shared" si="112"/>
        <v>0</v>
      </c>
      <c r="K1436" s="108" t="b">
        <f t="shared" si="113"/>
        <v>0</v>
      </c>
      <c r="M1436" s="108" t="b">
        <f t="shared" si="114"/>
        <v>0</v>
      </c>
    </row>
    <row r="1437" spans="1:13" x14ac:dyDescent="0.25">
      <c r="A1437" t="s">
        <v>94</v>
      </c>
      <c r="B1437" s="108">
        <v>0</v>
      </c>
      <c r="E1437" s="108" t="b">
        <f t="shared" si="110"/>
        <v>0</v>
      </c>
      <c r="G1437" s="108" t="b">
        <f t="shared" si="111"/>
        <v>0</v>
      </c>
      <c r="I1437" s="108" t="b">
        <f t="shared" si="112"/>
        <v>0</v>
      </c>
      <c r="K1437" s="108" t="b">
        <f t="shared" si="113"/>
        <v>0</v>
      </c>
      <c r="M1437" s="108" t="b">
        <f t="shared" si="114"/>
        <v>0</v>
      </c>
    </row>
    <row r="1438" spans="1:13" x14ac:dyDescent="0.25">
      <c r="A1438" t="s">
        <v>94</v>
      </c>
      <c r="B1438" s="108">
        <v>0</v>
      </c>
      <c r="E1438" s="108" t="b">
        <f t="shared" si="110"/>
        <v>0</v>
      </c>
      <c r="G1438" s="108" t="b">
        <f t="shared" si="111"/>
        <v>0</v>
      </c>
      <c r="I1438" s="108" t="b">
        <f t="shared" si="112"/>
        <v>0</v>
      </c>
      <c r="K1438" s="108" t="b">
        <f t="shared" si="113"/>
        <v>0</v>
      </c>
      <c r="M1438" s="108" t="b">
        <f t="shared" si="114"/>
        <v>0</v>
      </c>
    </row>
    <row r="1439" spans="1:13" x14ac:dyDescent="0.25">
      <c r="A1439" t="s">
        <v>94</v>
      </c>
      <c r="B1439" s="108">
        <v>0</v>
      </c>
      <c r="E1439" s="108" t="b">
        <f t="shared" si="110"/>
        <v>0</v>
      </c>
      <c r="G1439" s="108" t="b">
        <f t="shared" si="111"/>
        <v>0</v>
      </c>
      <c r="I1439" s="108" t="b">
        <f t="shared" si="112"/>
        <v>0</v>
      </c>
      <c r="K1439" s="108" t="b">
        <f t="shared" si="113"/>
        <v>0</v>
      </c>
      <c r="M1439" s="108" t="b">
        <f t="shared" si="114"/>
        <v>0</v>
      </c>
    </row>
    <row r="1440" spans="1:13" x14ac:dyDescent="0.25">
      <c r="A1440" t="s">
        <v>94</v>
      </c>
      <c r="B1440" s="108">
        <v>0</v>
      </c>
      <c r="E1440" s="108" t="b">
        <f t="shared" si="110"/>
        <v>0</v>
      </c>
      <c r="G1440" s="108" t="b">
        <f t="shared" si="111"/>
        <v>0</v>
      </c>
      <c r="I1440" s="108" t="b">
        <f t="shared" si="112"/>
        <v>0</v>
      </c>
      <c r="K1440" s="108" t="b">
        <f t="shared" si="113"/>
        <v>0</v>
      </c>
      <c r="M1440" s="108" t="b">
        <f t="shared" si="114"/>
        <v>0</v>
      </c>
    </row>
    <row r="1441" spans="1:13" x14ac:dyDescent="0.25">
      <c r="A1441" t="s">
        <v>94</v>
      </c>
      <c r="B1441" s="108">
        <v>0</v>
      </c>
      <c r="E1441" s="108" t="b">
        <f t="shared" si="110"/>
        <v>0</v>
      </c>
      <c r="G1441" s="108" t="b">
        <f t="shared" si="111"/>
        <v>0</v>
      </c>
      <c r="I1441" s="108" t="b">
        <f t="shared" si="112"/>
        <v>0</v>
      </c>
      <c r="K1441" s="108" t="b">
        <f t="shared" si="113"/>
        <v>0</v>
      </c>
      <c r="M1441" s="108" t="b">
        <f t="shared" si="114"/>
        <v>0</v>
      </c>
    </row>
    <row r="1442" spans="1:13" x14ac:dyDescent="0.25">
      <c r="A1442" t="s">
        <v>94</v>
      </c>
      <c r="B1442" s="108">
        <v>0</v>
      </c>
      <c r="E1442" s="108" t="b">
        <f t="shared" si="110"/>
        <v>0</v>
      </c>
      <c r="G1442" s="108" t="b">
        <f t="shared" si="111"/>
        <v>0</v>
      </c>
      <c r="I1442" s="108" t="b">
        <f t="shared" si="112"/>
        <v>0</v>
      </c>
      <c r="K1442" s="108" t="b">
        <f t="shared" si="113"/>
        <v>0</v>
      </c>
      <c r="M1442" s="108" t="b">
        <f t="shared" si="114"/>
        <v>0</v>
      </c>
    </row>
    <row r="1443" spans="1:13" x14ac:dyDescent="0.25">
      <c r="A1443" t="s">
        <v>96</v>
      </c>
      <c r="B1443" s="108">
        <v>2.0699999999999998</v>
      </c>
      <c r="E1443" s="108" t="b">
        <f t="shared" si="110"/>
        <v>0</v>
      </c>
      <c r="G1443" s="108">
        <f t="shared" si="111"/>
        <v>2.0699999999999998</v>
      </c>
      <c r="I1443" s="108" t="b">
        <f t="shared" si="112"/>
        <v>0</v>
      </c>
      <c r="K1443" s="108" t="b">
        <f t="shared" si="113"/>
        <v>0</v>
      </c>
      <c r="M1443" s="108" t="b">
        <f t="shared" si="114"/>
        <v>0</v>
      </c>
    </row>
    <row r="1444" spans="1:13" x14ac:dyDescent="0.25">
      <c r="A1444" t="s">
        <v>94</v>
      </c>
      <c r="B1444" s="108">
        <v>0</v>
      </c>
      <c r="E1444" s="108" t="b">
        <f t="shared" si="110"/>
        <v>0</v>
      </c>
      <c r="G1444" s="108" t="b">
        <f t="shared" si="111"/>
        <v>0</v>
      </c>
      <c r="I1444" s="108" t="b">
        <f t="shared" si="112"/>
        <v>0</v>
      </c>
      <c r="K1444" s="108" t="b">
        <f t="shared" si="113"/>
        <v>0</v>
      </c>
      <c r="M1444" s="108" t="b">
        <f t="shared" si="114"/>
        <v>0</v>
      </c>
    </row>
    <row r="1445" spans="1:13" x14ac:dyDescent="0.25">
      <c r="A1445" t="s">
        <v>94</v>
      </c>
      <c r="B1445" s="108">
        <v>0</v>
      </c>
      <c r="E1445" s="108" t="b">
        <f t="shared" si="110"/>
        <v>0</v>
      </c>
      <c r="G1445" s="108" t="b">
        <f t="shared" si="111"/>
        <v>0</v>
      </c>
      <c r="I1445" s="108" t="b">
        <f t="shared" si="112"/>
        <v>0</v>
      </c>
      <c r="K1445" s="108" t="b">
        <f t="shared" si="113"/>
        <v>0</v>
      </c>
      <c r="M1445" s="108" t="b">
        <f t="shared" si="114"/>
        <v>0</v>
      </c>
    </row>
    <row r="1446" spans="1:13" x14ac:dyDescent="0.25">
      <c r="A1446" t="s">
        <v>94</v>
      </c>
      <c r="B1446" s="108">
        <v>0</v>
      </c>
      <c r="E1446" s="108" t="b">
        <f t="shared" si="110"/>
        <v>0</v>
      </c>
      <c r="G1446" s="108" t="b">
        <f t="shared" si="111"/>
        <v>0</v>
      </c>
      <c r="I1446" s="108" t="b">
        <f t="shared" si="112"/>
        <v>0</v>
      </c>
      <c r="K1446" s="108" t="b">
        <f t="shared" si="113"/>
        <v>0</v>
      </c>
      <c r="M1446" s="108" t="b">
        <f t="shared" si="114"/>
        <v>0</v>
      </c>
    </row>
    <row r="1447" spans="1:13" x14ac:dyDescent="0.25">
      <c r="A1447" t="s">
        <v>94</v>
      </c>
      <c r="B1447" s="108">
        <v>0</v>
      </c>
      <c r="E1447" s="108" t="b">
        <f t="shared" si="110"/>
        <v>0</v>
      </c>
      <c r="G1447" s="108" t="b">
        <f t="shared" si="111"/>
        <v>0</v>
      </c>
      <c r="I1447" s="108" t="b">
        <f t="shared" si="112"/>
        <v>0</v>
      </c>
      <c r="K1447" s="108" t="b">
        <f t="shared" si="113"/>
        <v>0</v>
      </c>
      <c r="M1447" s="108" t="b">
        <f t="shared" si="114"/>
        <v>0</v>
      </c>
    </row>
    <row r="1448" spans="1:13" x14ac:dyDescent="0.25">
      <c r="A1448" t="s">
        <v>94</v>
      </c>
      <c r="B1448" s="108">
        <v>0</v>
      </c>
      <c r="E1448" s="108" t="b">
        <f t="shared" si="110"/>
        <v>0</v>
      </c>
      <c r="G1448" s="108" t="b">
        <f t="shared" si="111"/>
        <v>0</v>
      </c>
      <c r="I1448" s="108" t="b">
        <f t="shared" si="112"/>
        <v>0</v>
      </c>
      <c r="K1448" s="108" t="b">
        <f t="shared" si="113"/>
        <v>0</v>
      </c>
      <c r="M1448" s="108" t="b">
        <f t="shared" si="114"/>
        <v>0</v>
      </c>
    </row>
    <row r="1449" spans="1:13" x14ac:dyDescent="0.25">
      <c r="A1449" t="s">
        <v>94</v>
      </c>
      <c r="B1449" s="108">
        <v>0</v>
      </c>
      <c r="E1449" s="108" t="b">
        <f t="shared" si="110"/>
        <v>0</v>
      </c>
      <c r="G1449" s="108" t="b">
        <f t="shared" si="111"/>
        <v>0</v>
      </c>
      <c r="I1449" s="108" t="b">
        <f t="shared" si="112"/>
        <v>0</v>
      </c>
      <c r="K1449" s="108" t="b">
        <f t="shared" si="113"/>
        <v>0</v>
      </c>
      <c r="M1449" s="108" t="b">
        <f t="shared" si="114"/>
        <v>0</v>
      </c>
    </row>
    <row r="1450" spans="1:13" x14ac:dyDescent="0.25">
      <c r="A1450" t="s">
        <v>94</v>
      </c>
      <c r="B1450" s="108">
        <v>0</v>
      </c>
      <c r="E1450" s="108" t="b">
        <f t="shared" si="110"/>
        <v>0</v>
      </c>
      <c r="G1450" s="108" t="b">
        <f t="shared" si="111"/>
        <v>0</v>
      </c>
      <c r="I1450" s="108" t="b">
        <f t="shared" si="112"/>
        <v>0</v>
      </c>
      <c r="K1450" s="108" t="b">
        <f t="shared" si="113"/>
        <v>0</v>
      </c>
      <c r="M1450" s="108" t="b">
        <f t="shared" si="114"/>
        <v>0</v>
      </c>
    </row>
    <row r="1451" spans="1:13" x14ac:dyDescent="0.25">
      <c r="A1451" t="s">
        <v>94</v>
      </c>
      <c r="B1451" s="108">
        <v>0</v>
      </c>
      <c r="E1451" s="108" t="b">
        <f t="shared" si="110"/>
        <v>0</v>
      </c>
      <c r="G1451" s="108" t="b">
        <f t="shared" si="111"/>
        <v>0</v>
      </c>
      <c r="I1451" s="108" t="b">
        <f t="shared" si="112"/>
        <v>0</v>
      </c>
      <c r="K1451" s="108" t="b">
        <f t="shared" si="113"/>
        <v>0</v>
      </c>
      <c r="M1451" s="108" t="b">
        <f t="shared" si="114"/>
        <v>0</v>
      </c>
    </row>
    <row r="1452" spans="1:13" x14ac:dyDescent="0.25">
      <c r="A1452" t="s">
        <v>94</v>
      </c>
      <c r="B1452" s="108">
        <v>0</v>
      </c>
      <c r="E1452" s="108" t="b">
        <f t="shared" si="110"/>
        <v>0</v>
      </c>
      <c r="G1452" s="108" t="b">
        <f t="shared" si="111"/>
        <v>0</v>
      </c>
      <c r="I1452" s="108" t="b">
        <f t="shared" si="112"/>
        <v>0</v>
      </c>
      <c r="K1452" s="108" t="b">
        <f t="shared" si="113"/>
        <v>0</v>
      </c>
      <c r="M1452" s="108" t="b">
        <f t="shared" si="114"/>
        <v>0</v>
      </c>
    </row>
    <row r="1453" spans="1:13" x14ac:dyDescent="0.25">
      <c r="A1453" t="s">
        <v>94</v>
      </c>
      <c r="B1453" s="108">
        <v>0</v>
      </c>
      <c r="E1453" s="108" t="b">
        <f t="shared" si="110"/>
        <v>0</v>
      </c>
      <c r="G1453" s="108" t="b">
        <f t="shared" si="111"/>
        <v>0</v>
      </c>
      <c r="I1453" s="108" t="b">
        <f t="shared" si="112"/>
        <v>0</v>
      </c>
      <c r="K1453" s="108" t="b">
        <f t="shared" si="113"/>
        <v>0</v>
      </c>
      <c r="M1453" s="108" t="b">
        <f t="shared" si="114"/>
        <v>0</v>
      </c>
    </row>
    <row r="1454" spans="1:13" x14ac:dyDescent="0.25">
      <c r="A1454" t="s">
        <v>96</v>
      </c>
      <c r="B1454" s="108">
        <v>0.91</v>
      </c>
      <c r="E1454" s="108" t="b">
        <f t="shared" si="110"/>
        <v>0</v>
      </c>
      <c r="G1454" s="108">
        <f t="shared" si="111"/>
        <v>0.91</v>
      </c>
      <c r="I1454" s="108" t="b">
        <f t="shared" si="112"/>
        <v>0</v>
      </c>
      <c r="K1454" s="108" t="b">
        <f t="shared" si="113"/>
        <v>0</v>
      </c>
      <c r="M1454" s="108" t="b">
        <f t="shared" si="114"/>
        <v>0</v>
      </c>
    </row>
    <row r="1455" spans="1:13" x14ac:dyDescent="0.25">
      <c r="A1455" t="s">
        <v>91</v>
      </c>
      <c r="B1455" s="108">
        <v>0.88</v>
      </c>
      <c r="E1455" s="108" t="b">
        <f t="shared" si="110"/>
        <v>0</v>
      </c>
      <c r="G1455" s="108" t="b">
        <f t="shared" si="111"/>
        <v>0</v>
      </c>
      <c r="I1455" s="108">
        <f t="shared" si="112"/>
        <v>0.88</v>
      </c>
      <c r="K1455" s="108" t="b">
        <f t="shared" si="113"/>
        <v>0</v>
      </c>
      <c r="M1455" s="108" t="b">
        <f t="shared" si="114"/>
        <v>0</v>
      </c>
    </row>
    <row r="1456" spans="1:13" x14ac:dyDescent="0.25">
      <c r="A1456" t="s">
        <v>91</v>
      </c>
      <c r="B1456" s="108">
        <v>0.84</v>
      </c>
      <c r="E1456" s="108" t="b">
        <f t="shared" si="110"/>
        <v>0</v>
      </c>
      <c r="G1456" s="108" t="b">
        <f t="shared" si="111"/>
        <v>0</v>
      </c>
      <c r="I1456" s="108">
        <f t="shared" si="112"/>
        <v>0.84</v>
      </c>
      <c r="K1456" s="108" t="b">
        <f t="shared" si="113"/>
        <v>0</v>
      </c>
      <c r="M1456" s="108" t="b">
        <f t="shared" si="114"/>
        <v>0</v>
      </c>
    </row>
    <row r="1457" spans="1:13" x14ac:dyDescent="0.25">
      <c r="A1457" t="s">
        <v>95</v>
      </c>
      <c r="B1457" s="108">
        <v>1.35</v>
      </c>
      <c r="E1457" s="108" t="b">
        <f t="shared" si="110"/>
        <v>0</v>
      </c>
      <c r="G1457" s="108" t="b">
        <f t="shared" si="111"/>
        <v>0</v>
      </c>
      <c r="I1457" s="108" t="b">
        <f t="shared" si="112"/>
        <v>0</v>
      </c>
      <c r="K1457" s="108" t="b">
        <f t="shared" si="113"/>
        <v>0</v>
      </c>
      <c r="M1457" s="108">
        <f t="shared" si="114"/>
        <v>1.35</v>
      </c>
    </row>
    <row r="1458" spans="1:13" x14ac:dyDescent="0.25">
      <c r="A1458" t="s">
        <v>95</v>
      </c>
      <c r="B1458" s="108">
        <v>1.91</v>
      </c>
      <c r="E1458" s="108" t="b">
        <f t="shared" si="110"/>
        <v>0</v>
      </c>
      <c r="G1458" s="108" t="b">
        <f t="shared" si="111"/>
        <v>0</v>
      </c>
      <c r="I1458" s="108" t="b">
        <f t="shared" si="112"/>
        <v>0</v>
      </c>
      <c r="K1458" s="108" t="b">
        <f t="shared" si="113"/>
        <v>0</v>
      </c>
      <c r="M1458" s="108">
        <f t="shared" si="114"/>
        <v>1.91</v>
      </c>
    </row>
    <row r="1459" spans="1:13" x14ac:dyDescent="0.25">
      <c r="A1459" t="s">
        <v>92</v>
      </c>
      <c r="B1459" s="108">
        <v>0.61</v>
      </c>
      <c r="E1459" s="108">
        <f t="shared" si="110"/>
        <v>0.61</v>
      </c>
      <c r="G1459" s="108" t="b">
        <f t="shared" si="111"/>
        <v>0</v>
      </c>
      <c r="I1459" s="108" t="b">
        <f t="shared" si="112"/>
        <v>0</v>
      </c>
      <c r="K1459" s="108" t="b">
        <f t="shared" si="113"/>
        <v>0</v>
      </c>
      <c r="M1459" s="108" t="b">
        <f t="shared" si="114"/>
        <v>0</v>
      </c>
    </row>
    <row r="1460" spans="1:13" x14ac:dyDescent="0.25">
      <c r="A1460" t="s">
        <v>91</v>
      </c>
      <c r="B1460" s="108">
        <v>0.8</v>
      </c>
      <c r="E1460" s="108" t="b">
        <f t="shared" si="110"/>
        <v>0</v>
      </c>
      <c r="G1460" s="108" t="b">
        <f t="shared" si="111"/>
        <v>0</v>
      </c>
      <c r="I1460" s="108">
        <f t="shared" si="112"/>
        <v>0.8</v>
      </c>
      <c r="K1460" s="108" t="b">
        <f t="shared" si="113"/>
        <v>0</v>
      </c>
      <c r="M1460" s="108" t="b">
        <f t="shared" si="114"/>
        <v>0</v>
      </c>
    </row>
    <row r="1461" spans="1:13" x14ac:dyDescent="0.25">
      <c r="A1461" t="s">
        <v>91</v>
      </c>
      <c r="B1461" s="108">
        <v>0.65</v>
      </c>
      <c r="E1461" s="108" t="b">
        <f t="shared" si="110"/>
        <v>0</v>
      </c>
      <c r="G1461" s="108" t="b">
        <f t="shared" si="111"/>
        <v>0</v>
      </c>
      <c r="I1461" s="108">
        <f t="shared" si="112"/>
        <v>0.65</v>
      </c>
      <c r="K1461" s="108" t="b">
        <f t="shared" si="113"/>
        <v>0</v>
      </c>
      <c r="M1461" s="108" t="b">
        <f t="shared" si="114"/>
        <v>0</v>
      </c>
    </row>
    <row r="1462" spans="1:13" x14ac:dyDescent="0.25">
      <c r="A1462" t="s">
        <v>92</v>
      </c>
      <c r="B1462" s="108">
        <v>0.66</v>
      </c>
      <c r="E1462" s="108">
        <f t="shared" si="110"/>
        <v>0.66</v>
      </c>
      <c r="G1462" s="108" t="b">
        <f t="shared" si="111"/>
        <v>0</v>
      </c>
      <c r="I1462" s="108" t="b">
        <f t="shared" si="112"/>
        <v>0</v>
      </c>
      <c r="K1462" s="108" t="b">
        <f t="shared" si="113"/>
        <v>0</v>
      </c>
      <c r="M1462" s="108" t="b">
        <f t="shared" si="114"/>
        <v>0</v>
      </c>
    </row>
    <row r="1463" spans="1:13" x14ac:dyDescent="0.25">
      <c r="A1463" t="s">
        <v>91</v>
      </c>
      <c r="B1463" s="108">
        <v>0.81</v>
      </c>
      <c r="E1463" s="108" t="b">
        <f t="shared" si="110"/>
        <v>0</v>
      </c>
      <c r="G1463" s="108" t="b">
        <f t="shared" si="111"/>
        <v>0</v>
      </c>
      <c r="I1463" s="108">
        <f t="shared" si="112"/>
        <v>0.81</v>
      </c>
      <c r="K1463" s="108" t="b">
        <f t="shared" si="113"/>
        <v>0</v>
      </c>
      <c r="M1463" s="108" t="b">
        <f t="shared" si="114"/>
        <v>0</v>
      </c>
    </row>
    <row r="1464" spans="1:13" x14ac:dyDescent="0.25">
      <c r="A1464" t="s">
        <v>93</v>
      </c>
      <c r="B1464" s="108">
        <v>1.36</v>
      </c>
      <c r="E1464" s="108" t="b">
        <f t="shared" si="110"/>
        <v>0</v>
      </c>
      <c r="G1464" s="108" t="b">
        <f t="shared" si="111"/>
        <v>0</v>
      </c>
      <c r="I1464" s="108" t="b">
        <f t="shared" si="112"/>
        <v>0</v>
      </c>
      <c r="K1464" s="108">
        <f t="shared" si="113"/>
        <v>1.36</v>
      </c>
      <c r="M1464" s="108" t="b">
        <f t="shared" si="114"/>
        <v>0</v>
      </c>
    </row>
    <row r="1465" spans="1:13" x14ac:dyDescent="0.25">
      <c r="A1465" t="s">
        <v>93</v>
      </c>
      <c r="B1465" s="108">
        <v>1.63</v>
      </c>
      <c r="E1465" s="108" t="b">
        <f t="shared" si="110"/>
        <v>0</v>
      </c>
      <c r="G1465" s="108" t="b">
        <f t="shared" si="111"/>
        <v>0</v>
      </c>
      <c r="I1465" s="108" t="b">
        <f t="shared" si="112"/>
        <v>0</v>
      </c>
      <c r="K1465" s="108">
        <f t="shared" si="113"/>
        <v>1.63</v>
      </c>
      <c r="M1465" s="108" t="b">
        <f t="shared" si="114"/>
        <v>0</v>
      </c>
    </row>
    <row r="1466" spans="1:13" x14ac:dyDescent="0.25">
      <c r="A1466" t="s">
        <v>91</v>
      </c>
      <c r="B1466" s="108">
        <v>0.78</v>
      </c>
      <c r="E1466" s="108" t="b">
        <f t="shared" si="110"/>
        <v>0</v>
      </c>
      <c r="G1466" s="108" t="b">
        <f t="shared" si="111"/>
        <v>0</v>
      </c>
      <c r="I1466" s="108">
        <f t="shared" si="112"/>
        <v>0.78</v>
      </c>
      <c r="K1466" s="108" t="b">
        <f t="shared" si="113"/>
        <v>0</v>
      </c>
      <c r="M1466" s="108" t="b">
        <f t="shared" si="114"/>
        <v>0</v>
      </c>
    </row>
    <row r="1467" spans="1:13" x14ac:dyDescent="0.25">
      <c r="A1467" t="s">
        <v>91</v>
      </c>
      <c r="B1467" s="108">
        <v>0.91</v>
      </c>
      <c r="E1467" s="108" t="b">
        <f t="shared" si="110"/>
        <v>0</v>
      </c>
      <c r="G1467" s="108" t="b">
        <f t="shared" si="111"/>
        <v>0</v>
      </c>
      <c r="I1467" s="108">
        <f t="shared" si="112"/>
        <v>0.91</v>
      </c>
      <c r="K1467" s="108" t="b">
        <f t="shared" si="113"/>
        <v>0</v>
      </c>
      <c r="M1467" s="108" t="b">
        <f t="shared" si="114"/>
        <v>0</v>
      </c>
    </row>
    <row r="1468" spans="1:13" x14ac:dyDescent="0.25">
      <c r="A1468" t="s">
        <v>91</v>
      </c>
      <c r="B1468" s="108">
        <v>0.96</v>
      </c>
      <c r="E1468" s="108" t="b">
        <f t="shared" si="110"/>
        <v>0</v>
      </c>
      <c r="G1468" s="108" t="b">
        <f t="shared" si="111"/>
        <v>0</v>
      </c>
      <c r="I1468" s="108">
        <f t="shared" si="112"/>
        <v>0.96</v>
      </c>
      <c r="K1468" s="108" t="b">
        <f t="shared" si="113"/>
        <v>0</v>
      </c>
      <c r="M1468" s="108" t="b">
        <f t="shared" si="114"/>
        <v>0</v>
      </c>
    </row>
    <row r="1469" spans="1:13" x14ac:dyDescent="0.25">
      <c r="A1469" t="s">
        <v>92</v>
      </c>
      <c r="B1469" s="108">
        <v>0.84</v>
      </c>
      <c r="E1469" s="108">
        <f t="shared" si="110"/>
        <v>0.84</v>
      </c>
      <c r="G1469" s="108" t="b">
        <f t="shared" si="111"/>
        <v>0</v>
      </c>
      <c r="I1469" s="108" t="b">
        <f t="shared" si="112"/>
        <v>0</v>
      </c>
      <c r="K1469" s="108" t="b">
        <f t="shared" si="113"/>
        <v>0</v>
      </c>
      <c r="M1469" s="108" t="b">
        <f t="shared" si="114"/>
        <v>0</v>
      </c>
    </row>
    <row r="1470" spans="1:13" x14ac:dyDescent="0.25">
      <c r="A1470" t="s">
        <v>91</v>
      </c>
      <c r="B1470" s="108">
        <v>0.69</v>
      </c>
      <c r="E1470" s="108" t="b">
        <f t="shared" si="110"/>
        <v>0</v>
      </c>
      <c r="G1470" s="108" t="b">
        <f t="shared" si="111"/>
        <v>0</v>
      </c>
      <c r="I1470" s="108">
        <f t="shared" si="112"/>
        <v>0.69</v>
      </c>
      <c r="K1470" s="108" t="b">
        <f t="shared" si="113"/>
        <v>0</v>
      </c>
      <c r="M1470" s="108" t="b">
        <f t="shared" si="114"/>
        <v>0</v>
      </c>
    </row>
    <row r="1471" spans="1:13" x14ac:dyDescent="0.25">
      <c r="A1471" t="s">
        <v>96</v>
      </c>
      <c r="B1471" s="108">
        <v>2.2400000000000002</v>
      </c>
      <c r="E1471" s="108" t="b">
        <f t="shared" si="110"/>
        <v>0</v>
      </c>
      <c r="G1471" s="108">
        <f t="shared" si="111"/>
        <v>2.2400000000000002</v>
      </c>
      <c r="I1471" s="108" t="b">
        <f t="shared" si="112"/>
        <v>0</v>
      </c>
      <c r="K1471" s="108" t="b">
        <f t="shared" si="113"/>
        <v>0</v>
      </c>
      <c r="M1471" s="108" t="b">
        <f t="shared" si="114"/>
        <v>0</v>
      </c>
    </row>
    <row r="1472" spans="1:13" x14ac:dyDescent="0.25">
      <c r="A1472" t="s">
        <v>91</v>
      </c>
      <c r="B1472" s="108">
        <v>0.91</v>
      </c>
      <c r="E1472" s="108" t="b">
        <f t="shared" si="110"/>
        <v>0</v>
      </c>
      <c r="G1472" s="108" t="b">
        <f t="shared" si="111"/>
        <v>0</v>
      </c>
      <c r="I1472" s="108">
        <f t="shared" si="112"/>
        <v>0.91</v>
      </c>
      <c r="K1472" s="108" t="b">
        <f t="shared" si="113"/>
        <v>0</v>
      </c>
      <c r="M1472" s="108" t="b">
        <f t="shared" si="114"/>
        <v>0</v>
      </c>
    </row>
    <row r="1473" spans="1:13" x14ac:dyDescent="0.25">
      <c r="A1473" t="s">
        <v>91</v>
      </c>
      <c r="B1473" s="108">
        <v>0.87</v>
      </c>
      <c r="E1473" s="108" t="b">
        <f t="shared" si="110"/>
        <v>0</v>
      </c>
      <c r="G1473" s="108" t="b">
        <f t="shared" si="111"/>
        <v>0</v>
      </c>
      <c r="I1473" s="108">
        <f t="shared" si="112"/>
        <v>0.87</v>
      </c>
      <c r="K1473" s="108" t="b">
        <f t="shared" si="113"/>
        <v>0</v>
      </c>
      <c r="M1473" s="108" t="b">
        <f t="shared" si="114"/>
        <v>0</v>
      </c>
    </row>
    <row r="1474" spans="1:13" x14ac:dyDescent="0.25">
      <c r="A1474" t="s">
        <v>95</v>
      </c>
      <c r="B1474" s="108">
        <v>2.16</v>
      </c>
      <c r="E1474" s="108" t="b">
        <f t="shared" si="110"/>
        <v>0</v>
      </c>
      <c r="G1474" s="108" t="b">
        <f t="shared" si="111"/>
        <v>0</v>
      </c>
      <c r="I1474" s="108" t="b">
        <f t="shared" si="112"/>
        <v>0</v>
      </c>
      <c r="K1474" s="108" t="b">
        <f t="shared" si="113"/>
        <v>0</v>
      </c>
      <c r="M1474" s="108">
        <f t="shared" si="114"/>
        <v>2.16</v>
      </c>
    </row>
    <row r="1475" spans="1:13" x14ac:dyDescent="0.25">
      <c r="A1475" t="s">
        <v>95</v>
      </c>
      <c r="B1475" s="108">
        <v>2.33</v>
      </c>
      <c r="E1475" s="108" t="b">
        <f t="shared" ref="E1475:E1538" si="115">IF(A1475="Coffee Only", B1475)</f>
        <v>0</v>
      </c>
      <c r="G1475" s="108" t="b">
        <f t="shared" ref="G1475:G1538" si="116">IF(A1475="Food Only", B1475)</f>
        <v>0</v>
      </c>
      <c r="I1475" s="108" t="b">
        <f t="shared" ref="I1475:I1538" si="117">IF(A1475="Specialty Drink Only", B1475)</f>
        <v>0</v>
      </c>
      <c r="K1475" s="108" t="b">
        <f t="shared" ref="K1475:K1538" si="118">IF(A1475="Food + Coffee", B1475)</f>
        <v>0</v>
      </c>
      <c r="M1475" s="108">
        <f t="shared" ref="M1475:M1538" si="119">IF(A1475="Food + Specialty Drink", B1475)</f>
        <v>2.33</v>
      </c>
    </row>
    <row r="1476" spans="1:13" x14ac:dyDescent="0.25">
      <c r="A1476" t="s">
        <v>93</v>
      </c>
      <c r="B1476" s="108">
        <v>2.3199999999999998</v>
      </c>
      <c r="E1476" s="108" t="b">
        <f t="shared" si="115"/>
        <v>0</v>
      </c>
      <c r="G1476" s="108" t="b">
        <f t="shared" si="116"/>
        <v>0</v>
      </c>
      <c r="I1476" s="108" t="b">
        <f t="shared" si="117"/>
        <v>0</v>
      </c>
      <c r="K1476" s="108">
        <f t="shared" si="118"/>
        <v>2.3199999999999998</v>
      </c>
      <c r="M1476" s="108" t="b">
        <f t="shared" si="119"/>
        <v>0</v>
      </c>
    </row>
    <row r="1477" spans="1:13" x14ac:dyDescent="0.25">
      <c r="A1477" t="s">
        <v>93</v>
      </c>
      <c r="B1477" s="108">
        <v>1.28</v>
      </c>
      <c r="E1477" s="108" t="b">
        <f t="shared" si="115"/>
        <v>0</v>
      </c>
      <c r="G1477" s="108" t="b">
        <f t="shared" si="116"/>
        <v>0</v>
      </c>
      <c r="I1477" s="108" t="b">
        <f t="shared" si="117"/>
        <v>0</v>
      </c>
      <c r="K1477" s="108">
        <f t="shared" si="118"/>
        <v>1.28</v>
      </c>
      <c r="M1477" s="108" t="b">
        <f t="shared" si="119"/>
        <v>0</v>
      </c>
    </row>
    <row r="1478" spans="1:13" x14ac:dyDescent="0.25">
      <c r="A1478" t="s">
        <v>92</v>
      </c>
      <c r="B1478" s="108">
        <v>0.91</v>
      </c>
      <c r="E1478" s="108">
        <f t="shared" si="115"/>
        <v>0.91</v>
      </c>
      <c r="G1478" s="108" t="b">
        <f t="shared" si="116"/>
        <v>0</v>
      </c>
      <c r="I1478" s="108" t="b">
        <f t="shared" si="117"/>
        <v>0</v>
      </c>
      <c r="K1478" s="108" t="b">
        <f t="shared" si="118"/>
        <v>0</v>
      </c>
      <c r="M1478" s="108" t="b">
        <f t="shared" si="119"/>
        <v>0</v>
      </c>
    </row>
    <row r="1479" spans="1:13" x14ac:dyDescent="0.25">
      <c r="A1479" t="s">
        <v>95</v>
      </c>
      <c r="B1479" s="108">
        <v>0.92</v>
      </c>
      <c r="E1479" s="108" t="b">
        <f t="shared" si="115"/>
        <v>0</v>
      </c>
      <c r="G1479" s="108" t="b">
        <f t="shared" si="116"/>
        <v>0</v>
      </c>
      <c r="I1479" s="108" t="b">
        <f t="shared" si="117"/>
        <v>0</v>
      </c>
      <c r="K1479" s="108" t="b">
        <f t="shared" si="118"/>
        <v>0</v>
      </c>
      <c r="M1479" s="108">
        <f t="shared" si="119"/>
        <v>0.92</v>
      </c>
    </row>
    <row r="1480" spans="1:13" x14ac:dyDescent="0.25">
      <c r="A1480" t="s">
        <v>93</v>
      </c>
      <c r="B1480" s="108">
        <v>2.2400000000000002</v>
      </c>
      <c r="E1480" s="108" t="b">
        <f t="shared" si="115"/>
        <v>0</v>
      </c>
      <c r="G1480" s="108" t="b">
        <f t="shared" si="116"/>
        <v>0</v>
      </c>
      <c r="I1480" s="108" t="b">
        <f t="shared" si="117"/>
        <v>0</v>
      </c>
      <c r="K1480" s="108">
        <f t="shared" si="118"/>
        <v>2.2400000000000002</v>
      </c>
      <c r="M1480" s="108" t="b">
        <f t="shared" si="119"/>
        <v>0</v>
      </c>
    </row>
    <row r="1481" spans="1:13" x14ac:dyDescent="0.25">
      <c r="A1481" t="s">
        <v>91</v>
      </c>
      <c r="B1481" s="108">
        <v>0.68</v>
      </c>
      <c r="E1481" s="108" t="b">
        <f t="shared" si="115"/>
        <v>0</v>
      </c>
      <c r="G1481" s="108" t="b">
        <f t="shared" si="116"/>
        <v>0</v>
      </c>
      <c r="I1481" s="108">
        <f t="shared" si="117"/>
        <v>0.68</v>
      </c>
      <c r="K1481" s="108" t="b">
        <f t="shared" si="118"/>
        <v>0</v>
      </c>
      <c r="M1481" s="108" t="b">
        <f t="shared" si="119"/>
        <v>0</v>
      </c>
    </row>
    <row r="1482" spans="1:13" x14ac:dyDescent="0.25">
      <c r="A1482" t="s">
        <v>91</v>
      </c>
      <c r="B1482" s="108">
        <v>0.85</v>
      </c>
      <c r="E1482" s="108" t="b">
        <f t="shared" si="115"/>
        <v>0</v>
      </c>
      <c r="G1482" s="108" t="b">
        <f t="shared" si="116"/>
        <v>0</v>
      </c>
      <c r="I1482" s="108">
        <f t="shared" si="117"/>
        <v>0.85</v>
      </c>
      <c r="K1482" s="108" t="b">
        <f t="shared" si="118"/>
        <v>0</v>
      </c>
      <c r="M1482" s="108" t="b">
        <f t="shared" si="119"/>
        <v>0</v>
      </c>
    </row>
    <row r="1483" spans="1:13" x14ac:dyDescent="0.25">
      <c r="A1483" t="s">
        <v>92</v>
      </c>
      <c r="B1483" s="108">
        <v>0.81</v>
      </c>
      <c r="E1483" s="108">
        <f t="shared" si="115"/>
        <v>0.81</v>
      </c>
      <c r="G1483" s="108" t="b">
        <f t="shared" si="116"/>
        <v>0</v>
      </c>
      <c r="I1483" s="108" t="b">
        <f t="shared" si="117"/>
        <v>0</v>
      </c>
      <c r="K1483" s="108" t="b">
        <f t="shared" si="118"/>
        <v>0</v>
      </c>
      <c r="M1483" s="108" t="b">
        <f t="shared" si="119"/>
        <v>0</v>
      </c>
    </row>
    <row r="1484" spans="1:13" x14ac:dyDescent="0.25">
      <c r="A1484" t="s">
        <v>95</v>
      </c>
      <c r="B1484" s="108">
        <v>2.12</v>
      </c>
      <c r="E1484" s="108" t="b">
        <f t="shared" si="115"/>
        <v>0</v>
      </c>
      <c r="G1484" s="108" t="b">
        <f t="shared" si="116"/>
        <v>0</v>
      </c>
      <c r="I1484" s="108" t="b">
        <f t="shared" si="117"/>
        <v>0</v>
      </c>
      <c r="K1484" s="108" t="b">
        <f t="shared" si="118"/>
        <v>0</v>
      </c>
      <c r="M1484" s="108">
        <f t="shared" si="119"/>
        <v>2.12</v>
      </c>
    </row>
    <row r="1485" spans="1:13" x14ac:dyDescent="0.25">
      <c r="A1485" t="s">
        <v>91</v>
      </c>
      <c r="B1485" s="108">
        <v>0.85</v>
      </c>
      <c r="E1485" s="108" t="b">
        <f t="shared" si="115"/>
        <v>0</v>
      </c>
      <c r="G1485" s="108" t="b">
        <f t="shared" si="116"/>
        <v>0</v>
      </c>
      <c r="I1485" s="108">
        <f t="shared" si="117"/>
        <v>0.85</v>
      </c>
      <c r="K1485" s="108" t="b">
        <f t="shared" si="118"/>
        <v>0</v>
      </c>
      <c r="M1485" s="108" t="b">
        <f t="shared" si="119"/>
        <v>0</v>
      </c>
    </row>
    <row r="1486" spans="1:13" x14ac:dyDescent="0.25">
      <c r="A1486" t="s">
        <v>96</v>
      </c>
      <c r="B1486" s="108">
        <v>2.39</v>
      </c>
      <c r="E1486" s="108" t="b">
        <f t="shared" si="115"/>
        <v>0</v>
      </c>
      <c r="G1486" s="108">
        <f t="shared" si="116"/>
        <v>2.39</v>
      </c>
      <c r="I1486" s="108" t="b">
        <f t="shared" si="117"/>
        <v>0</v>
      </c>
      <c r="K1486" s="108" t="b">
        <f t="shared" si="118"/>
        <v>0</v>
      </c>
      <c r="M1486" s="108" t="b">
        <f t="shared" si="119"/>
        <v>0</v>
      </c>
    </row>
    <row r="1487" spans="1:13" x14ac:dyDescent="0.25">
      <c r="A1487" t="s">
        <v>96</v>
      </c>
      <c r="B1487" s="108">
        <v>1.3</v>
      </c>
      <c r="E1487" s="108" t="b">
        <f t="shared" si="115"/>
        <v>0</v>
      </c>
      <c r="G1487" s="108">
        <f t="shared" si="116"/>
        <v>1.3</v>
      </c>
      <c r="I1487" s="108" t="b">
        <f t="shared" si="117"/>
        <v>0</v>
      </c>
      <c r="K1487" s="108" t="b">
        <f t="shared" si="118"/>
        <v>0</v>
      </c>
      <c r="M1487" s="108" t="b">
        <f t="shared" si="119"/>
        <v>0</v>
      </c>
    </row>
    <row r="1488" spans="1:13" x14ac:dyDescent="0.25">
      <c r="A1488" t="s">
        <v>94</v>
      </c>
      <c r="B1488" s="108">
        <v>0</v>
      </c>
      <c r="E1488" s="108" t="b">
        <f t="shared" si="115"/>
        <v>0</v>
      </c>
      <c r="G1488" s="108" t="b">
        <f t="shared" si="116"/>
        <v>0</v>
      </c>
      <c r="I1488" s="108" t="b">
        <f t="shared" si="117"/>
        <v>0</v>
      </c>
      <c r="K1488" s="108" t="b">
        <f t="shared" si="118"/>
        <v>0</v>
      </c>
      <c r="M1488" s="108" t="b">
        <f t="shared" si="119"/>
        <v>0</v>
      </c>
    </row>
    <row r="1489" spans="1:13" x14ac:dyDescent="0.25">
      <c r="A1489" t="s">
        <v>96</v>
      </c>
      <c r="B1489" s="108">
        <v>2.2999999999999998</v>
      </c>
      <c r="E1489" s="108" t="b">
        <f t="shared" si="115"/>
        <v>0</v>
      </c>
      <c r="G1489" s="108">
        <f t="shared" si="116"/>
        <v>2.2999999999999998</v>
      </c>
      <c r="I1489" s="108" t="b">
        <f t="shared" si="117"/>
        <v>0</v>
      </c>
      <c r="K1489" s="108" t="b">
        <f t="shared" si="118"/>
        <v>0</v>
      </c>
      <c r="M1489" s="108" t="b">
        <f t="shared" si="119"/>
        <v>0</v>
      </c>
    </row>
    <row r="1490" spans="1:13" x14ac:dyDescent="0.25">
      <c r="A1490" t="s">
        <v>91</v>
      </c>
      <c r="B1490" s="108">
        <v>0.81</v>
      </c>
      <c r="E1490" s="108" t="b">
        <f t="shared" si="115"/>
        <v>0</v>
      </c>
      <c r="G1490" s="108" t="b">
        <f t="shared" si="116"/>
        <v>0</v>
      </c>
      <c r="I1490" s="108">
        <f t="shared" si="117"/>
        <v>0.81</v>
      </c>
      <c r="K1490" s="108" t="b">
        <f t="shared" si="118"/>
        <v>0</v>
      </c>
      <c r="M1490" s="108" t="b">
        <f t="shared" si="119"/>
        <v>0</v>
      </c>
    </row>
    <row r="1491" spans="1:13" x14ac:dyDescent="0.25">
      <c r="A1491" t="s">
        <v>95</v>
      </c>
      <c r="B1491" s="108">
        <v>1.1000000000000001</v>
      </c>
      <c r="E1491" s="108" t="b">
        <f t="shared" si="115"/>
        <v>0</v>
      </c>
      <c r="G1491" s="108" t="b">
        <f t="shared" si="116"/>
        <v>0</v>
      </c>
      <c r="I1491" s="108" t="b">
        <f t="shared" si="117"/>
        <v>0</v>
      </c>
      <c r="K1491" s="108" t="b">
        <f t="shared" si="118"/>
        <v>0</v>
      </c>
      <c r="M1491" s="108">
        <f t="shared" si="119"/>
        <v>1.1000000000000001</v>
      </c>
    </row>
    <row r="1492" spans="1:13" x14ac:dyDescent="0.25">
      <c r="A1492" t="s">
        <v>94</v>
      </c>
      <c r="B1492" s="108">
        <v>0</v>
      </c>
      <c r="E1492" s="108" t="b">
        <f t="shared" si="115"/>
        <v>0</v>
      </c>
      <c r="G1492" s="108" t="b">
        <f t="shared" si="116"/>
        <v>0</v>
      </c>
      <c r="I1492" s="108" t="b">
        <f t="shared" si="117"/>
        <v>0</v>
      </c>
      <c r="K1492" s="108" t="b">
        <f t="shared" si="118"/>
        <v>0</v>
      </c>
      <c r="M1492" s="108" t="b">
        <f t="shared" si="119"/>
        <v>0</v>
      </c>
    </row>
    <row r="1493" spans="1:13" x14ac:dyDescent="0.25">
      <c r="A1493" t="s">
        <v>92</v>
      </c>
      <c r="B1493" s="108">
        <v>0.84</v>
      </c>
      <c r="E1493" s="108">
        <f t="shared" si="115"/>
        <v>0.84</v>
      </c>
      <c r="G1493" s="108" t="b">
        <f t="shared" si="116"/>
        <v>0</v>
      </c>
      <c r="I1493" s="108" t="b">
        <f t="shared" si="117"/>
        <v>0</v>
      </c>
      <c r="K1493" s="108" t="b">
        <f t="shared" si="118"/>
        <v>0</v>
      </c>
      <c r="M1493" s="108" t="b">
        <f t="shared" si="119"/>
        <v>0</v>
      </c>
    </row>
    <row r="1494" spans="1:13" x14ac:dyDescent="0.25">
      <c r="A1494" t="s">
        <v>94</v>
      </c>
      <c r="B1494" s="108">
        <v>0</v>
      </c>
      <c r="E1494" s="108" t="b">
        <f t="shared" si="115"/>
        <v>0</v>
      </c>
      <c r="G1494" s="108" t="b">
        <f t="shared" si="116"/>
        <v>0</v>
      </c>
      <c r="I1494" s="108" t="b">
        <f t="shared" si="117"/>
        <v>0</v>
      </c>
      <c r="K1494" s="108" t="b">
        <f t="shared" si="118"/>
        <v>0</v>
      </c>
      <c r="M1494" s="108" t="b">
        <f t="shared" si="119"/>
        <v>0</v>
      </c>
    </row>
    <row r="1495" spans="1:13" x14ac:dyDescent="0.25">
      <c r="A1495" t="s">
        <v>94</v>
      </c>
      <c r="B1495" s="108">
        <v>0</v>
      </c>
      <c r="E1495" s="108" t="b">
        <f t="shared" si="115"/>
        <v>0</v>
      </c>
      <c r="G1495" s="108" t="b">
        <f t="shared" si="116"/>
        <v>0</v>
      </c>
      <c r="I1495" s="108" t="b">
        <f t="shared" si="117"/>
        <v>0</v>
      </c>
      <c r="K1495" s="108" t="b">
        <f t="shared" si="118"/>
        <v>0</v>
      </c>
      <c r="M1495" s="108" t="b">
        <f t="shared" si="119"/>
        <v>0</v>
      </c>
    </row>
    <row r="1496" spans="1:13" x14ac:dyDescent="0.25">
      <c r="A1496" t="s">
        <v>96</v>
      </c>
      <c r="B1496" s="108">
        <v>1.76</v>
      </c>
      <c r="E1496" s="108" t="b">
        <f t="shared" si="115"/>
        <v>0</v>
      </c>
      <c r="G1496" s="108">
        <f t="shared" si="116"/>
        <v>1.76</v>
      </c>
      <c r="I1496" s="108" t="b">
        <f t="shared" si="117"/>
        <v>0</v>
      </c>
      <c r="K1496" s="108" t="b">
        <f t="shared" si="118"/>
        <v>0</v>
      </c>
      <c r="M1496" s="108" t="b">
        <f t="shared" si="119"/>
        <v>0</v>
      </c>
    </row>
    <row r="1497" spans="1:13" x14ac:dyDescent="0.25">
      <c r="A1497" t="s">
        <v>91</v>
      </c>
      <c r="B1497" s="108">
        <v>0.56999999999999995</v>
      </c>
      <c r="E1497" s="108" t="b">
        <f t="shared" si="115"/>
        <v>0</v>
      </c>
      <c r="G1497" s="108" t="b">
        <f t="shared" si="116"/>
        <v>0</v>
      </c>
      <c r="I1497" s="108">
        <f t="shared" si="117"/>
        <v>0.56999999999999995</v>
      </c>
      <c r="K1497" s="108" t="b">
        <f t="shared" si="118"/>
        <v>0</v>
      </c>
      <c r="M1497" s="108" t="b">
        <f t="shared" si="119"/>
        <v>0</v>
      </c>
    </row>
    <row r="1498" spans="1:13" x14ac:dyDescent="0.25">
      <c r="A1498" t="s">
        <v>91</v>
      </c>
      <c r="B1498" s="108">
        <v>0.74</v>
      </c>
      <c r="E1498" s="108" t="b">
        <f t="shared" si="115"/>
        <v>0</v>
      </c>
      <c r="G1498" s="108" t="b">
        <f t="shared" si="116"/>
        <v>0</v>
      </c>
      <c r="I1498" s="108">
        <f t="shared" si="117"/>
        <v>0.74</v>
      </c>
      <c r="K1498" s="108" t="b">
        <f t="shared" si="118"/>
        <v>0</v>
      </c>
      <c r="M1498" s="108" t="b">
        <f t="shared" si="119"/>
        <v>0</v>
      </c>
    </row>
    <row r="1499" spans="1:13" x14ac:dyDescent="0.25">
      <c r="A1499" t="s">
        <v>91</v>
      </c>
      <c r="B1499" s="108">
        <v>0.62</v>
      </c>
      <c r="E1499" s="108" t="b">
        <f t="shared" si="115"/>
        <v>0</v>
      </c>
      <c r="G1499" s="108" t="b">
        <f t="shared" si="116"/>
        <v>0</v>
      </c>
      <c r="I1499" s="108">
        <f t="shared" si="117"/>
        <v>0.62</v>
      </c>
      <c r="K1499" s="108" t="b">
        <f t="shared" si="118"/>
        <v>0</v>
      </c>
      <c r="M1499" s="108" t="b">
        <f t="shared" si="119"/>
        <v>0</v>
      </c>
    </row>
    <row r="1500" spans="1:13" x14ac:dyDescent="0.25">
      <c r="A1500" t="s">
        <v>94</v>
      </c>
      <c r="B1500" s="108">
        <v>0</v>
      </c>
      <c r="E1500" s="108" t="b">
        <f t="shared" si="115"/>
        <v>0</v>
      </c>
      <c r="G1500" s="108" t="b">
        <f t="shared" si="116"/>
        <v>0</v>
      </c>
      <c r="I1500" s="108" t="b">
        <f t="shared" si="117"/>
        <v>0</v>
      </c>
      <c r="K1500" s="108" t="b">
        <f t="shared" si="118"/>
        <v>0</v>
      </c>
      <c r="M1500" s="108" t="b">
        <f t="shared" si="119"/>
        <v>0</v>
      </c>
    </row>
    <row r="1501" spans="1:13" x14ac:dyDescent="0.25">
      <c r="A1501" t="s">
        <v>95</v>
      </c>
      <c r="B1501" s="108">
        <v>2.39</v>
      </c>
      <c r="E1501" s="108" t="b">
        <f t="shared" si="115"/>
        <v>0</v>
      </c>
      <c r="G1501" s="108" t="b">
        <f t="shared" si="116"/>
        <v>0</v>
      </c>
      <c r="I1501" s="108" t="b">
        <f t="shared" si="117"/>
        <v>0</v>
      </c>
      <c r="K1501" s="108" t="b">
        <f t="shared" si="118"/>
        <v>0</v>
      </c>
      <c r="M1501" s="108">
        <f t="shared" si="119"/>
        <v>2.39</v>
      </c>
    </row>
    <row r="1502" spans="1:13" x14ac:dyDescent="0.25">
      <c r="A1502" t="s">
        <v>91</v>
      </c>
      <c r="B1502" s="108">
        <v>0.53</v>
      </c>
      <c r="E1502" s="108" t="b">
        <f t="shared" si="115"/>
        <v>0</v>
      </c>
      <c r="G1502" s="108" t="b">
        <f t="shared" si="116"/>
        <v>0</v>
      </c>
      <c r="I1502" s="108">
        <f t="shared" si="117"/>
        <v>0.53</v>
      </c>
      <c r="K1502" s="108" t="b">
        <f t="shared" si="118"/>
        <v>0</v>
      </c>
      <c r="M1502" s="108" t="b">
        <f t="shared" si="119"/>
        <v>0</v>
      </c>
    </row>
    <row r="1503" spans="1:13" x14ac:dyDescent="0.25">
      <c r="A1503" t="s">
        <v>96</v>
      </c>
      <c r="B1503" s="108">
        <v>1.45</v>
      </c>
      <c r="E1503" s="108" t="b">
        <f t="shared" si="115"/>
        <v>0</v>
      </c>
      <c r="G1503" s="108">
        <f t="shared" si="116"/>
        <v>1.45</v>
      </c>
      <c r="I1503" s="108" t="b">
        <f t="shared" si="117"/>
        <v>0</v>
      </c>
      <c r="K1503" s="108" t="b">
        <f t="shared" si="118"/>
        <v>0</v>
      </c>
      <c r="M1503" s="108" t="b">
        <f t="shared" si="119"/>
        <v>0</v>
      </c>
    </row>
    <row r="1504" spans="1:13" x14ac:dyDescent="0.25">
      <c r="A1504" t="s">
        <v>91</v>
      </c>
      <c r="B1504" s="108">
        <v>0.52</v>
      </c>
      <c r="E1504" s="108" t="b">
        <f t="shared" si="115"/>
        <v>0</v>
      </c>
      <c r="G1504" s="108" t="b">
        <f t="shared" si="116"/>
        <v>0</v>
      </c>
      <c r="I1504" s="108">
        <f t="shared" si="117"/>
        <v>0.52</v>
      </c>
      <c r="K1504" s="108" t="b">
        <f t="shared" si="118"/>
        <v>0</v>
      </c>
      <c r="M1504" s="108" t="b">
        <f t="shared" si="119"/>
        <v>0</v>
      </c>
    </row>
    <row r="1505" spans="1:13" x14ac:dyDescent="0.25">
      <c r="A1505" t="s">
        <v>95</v>
      </c>
      <c r="B1505" s="108">
        <v>1.1200000000000001</v>
      </c>
      <c r="E1505" s="108" t="b">
        <f t="shared" si="115"/>
        <v>0</v>
      </c>
      <c r="G1505" s="108" t="b">
        <f t="shared" si="116"/>
        <v>0</v>
      </c>
      <c r="I1505" s="108" t="b">
        <f t="shared" si="117"/>
        <v>0</v>
      </c>
      <c r="K1505" s="108" t="b">
        <f t="shared" si="118"/>
        <v>0</v>
      </c>
      <c r="M1505" s="108">
        <f t="shared" si="119"/>
        <v>1.1200000000000001</v>
      </c>
    </row>
    <row r="1506" spans="1:13" x14ac:dyDescent="0.25">
      <c r="A1506" t="s">
        <v>94</v>
      </c>
      <c r="B1506" s="108">
        <v>0</v>
      </c>
      <c r="E1506" s="108" t="b">
        <f t="shared" si="115"/>
        <v>0</v>
      </c>
      <c r="G1506" s="108" t="b">
        <f t="shared" si="116"/>
        <v>0</v>
      </c>
      <c r="I1506" s="108" t="b">
        <f t="shared" si="117"/>
        <v>0</v>
      </c>
      <c r="K1506" s="108" t="b">
        <f t="shared" si="118"/>
        <v>0</v>
      </c>
      <c r="M1506" s="108" t="b">
        <f t="shared" si="119"/>
        <v>0</v>
      </c>
    </row>
    <row r="1507" spans="1:13" x14ac:dyDescent="0.25">
      <c r="A1507" t="s">
        <v>96</v>
      </c>
      <c r="B1507" s="108">
        <v>0.99</v>
      </c>
      <c r="E1507" s="108" t="b">
        <f t="shared" si="115"/>
        <v>0</v>
      </c>
      <c r="G1507" s="108">
        <f t="shared" si="116"/>
        <v>0.99</v>
      </c>
      <c r="I1507" s="108" t="b">
        <f t="shared" si="117"/>
        <v>0</v>
      </c>
      <c r="K1507" s="108" t="b">
        <f t="shared" si="118"/>
        <v>0</v>
      </c>
      <c r="M1507" s="108" t="b">
        <f t="shared" si="119"/>
        <v>0</v>
      </c>
    </row>
    <row r="1508" spans="1:13" x14ac:dyDescent="0.25">
      <c r="A1508" t="s">
        <v>91</v>
      </c>
      <c r="B1508" s="108">
        <v>0.56000000000000005</v>
      </c>
      <c r="E1508" s="108" t="b">
        <f t="shared" si="115"/>
        <v>0</v>
      </c>
      <c r="G1508" s="108" t="b">
        <f t="shared" si="116"/>
        <v>0</v>
      </c>
      <c r="I1508" s="108">
        <f t="shared" si="117"/>
        <v>0.56000000000000005</v>
      </c>
      <c r="K1508" s="108" t="b">
        <f t="shared" si="118"/>
        <v>0</v>
      </c>
      <c r="M1508" s="108" t="b">
        <f t="shared" si="119"/>
        <v>0</v>
      </c>
    </row>
    <row r="1509" spans="1:13" x14ac:dyDescent="0.25">
      <c r="A1509" t="s">
        <v>91</v>
      </c>
      <c r="B1509" s="108">
        <v>0.56999999999999995</v>
      </c>
      <c r="E1509" s="108" t="b">
        <f t="shared" si="115"/>
        <v>0</v>
      </c>
      <c r="G1509" s="108" t="b">
        <f t="shared" si="116"/>
        <v>0</v>
      </c>
      <c r="I1509" s="108">
        <f t="shared" si="117"/>
        <v>0.56999999999999995</v>
      </c>
      <c r="K1509" s="108" t="b">
        <f t="shared" si="118"/>
        <v>0</v>
      </c>
      <c r="M1509" s="108" t="b">
        <f t="shared" si="119"/>
        <v>0</v>
      </c>
    </row>
    <row r="1510" spans="1:13" x14ac:dyDescent="0.25">
      <c r="A1510" t="s">
        <v>95</v>
      </c>
      <c r="B1510" s="108">
        <v>2.2000000000000002</v>
      </c>
      <c r="E1510" s="108" t="b">
        <f t="shared" si="115"/>
        <v>0</v>
      </c>
      <c r="G1510" s="108" t="b">
        <f t="shared" si="116"/>
        <v>0</v>
      </c>
      <c r="I1510" s="108" t="b">
        <f t="shared" si="117"/>
        <v>0</v>
      </c>
      <c r="K1510" s="108" t="b">
        <f t="shared" si="118"/>
        <v>0</v>
      </c>
      <c r="M1510" s="108">
        <f t="shared" si="119"/>
        <v>2.2000000000000002</v>
      </c>
    </row>
    <row r="1511" spans="1:13" x14ac:dyDescent="0.25">
      <c r="A1511" t="s">
        <v>91</v>
      </c>
      <c r="B1511" s="108">
        <v>0.56000000000000005</v>
      </c>
      <c r="E1511" s="108" t="b">
        <f t="shared" si="115"/>
        <v>0</v>
      </c>
      <c r="G1511" s="108" t="b">
        <f t="shared" si="116"/>
        <v>0</v>
      </c>
      <c r="I1511" s="108">
        <f t="shared" si="117"/>
        <v>0.56000000000000005</v>
      </c>
      <c r="K1511" s="108" t="b">
        <f t="shared" si="118"/>
        <v>0</v>
      </c>
      <c r="M1511" s="108" t="b">
        <f t="shared" si="119"/>
        <v>0</v>
      </c>
    </row>
    <row r="1512" spans="1:13" x14ac:dyDescent="0.25">
      <c r="A1512" t="s">
        <v>94</v>
      </c>
      <c r="B1512" s="108">
        <v>0</v>
      </c>
      <c r="E1512" s="108" t="b">
        <f t="shared" si="115"/>
        <v>0</v>
      </c>
      <c r="G1512" s="108" t="b">
        <f t="shared" si="116"/>
        <v>0</v>
      </c>
      <c r="I1512" s="108" t="b">
        <f t="shared" si="117"/>
        <v>0</v>
      </c>
      <c r="K1512" s="108" t="b">
        <f t="shared" si="118"/>
        <v>0</v>
      </c>
      <c r="M1512" s="108" t="b">
        <f t="shared" si="119"/>
        <v>0</v>
      </c>
    </row>
    <row r="1513" spans="1:13" x14ac:dyDescent="0.25">
      <c r="A1513" t="s">
        <v>94</v>
      </c>
      <c r="B1513" s="108">
        <v>0</v>
      </c>
      <c r="E1513" s="108" t="b">
        <f t="shared" si="115"/>
        <v>0</v>
      </c>
      <c r="G1513" s="108" t="b">
        <f t="shared" si="116"/>
        <v>0</v>
      </c>
      <c r="I1513" s="108" t="b">
        <f t="shared" si="117"/>
        <v>0</v>
      </c>
      <c r="K1513" s="108" t="b">
        <f t="shared" si="118"/>
        <v>0</v>
      </c>
      <c r="M1513" s="108" t="b">
        <f t="shared" si="119"/>
        <v>0</v>
      </c>
    </row>
    <row r="1514" spans="1:13" x14ac:dyDescent="0.25">
      <c r="A1514" t="s">
        <v>94</v>
      </c>
      <c r="B1514" s="108">
        <v>0</v>
      </c>
      <c r="E1514" s="108" t="b">
        <f t="shared" si="115"/>
        <v>0</v>
      </c>
      <c r="G1514" s="108" t="b">
        <f t="shared" si="116"/>
        <v>0</v>
      </c>
      <c r="I1514" s="108" t="b">
        <f t="shared" si="117"/>
        <v>0</v>
      </c>
      <c r="K1514" s="108" t="b">
        <f t="shared" si="118"/>
        <v>0</v>
      </c>
      <c r="M1514" s="108" t="b">
        <f t="shared" si="119"/>
        <v>0</v>
      </c>
    </row>
    <row r="1515" spans="1:13" x14ac:dyDescent="0.25">
      <c r="A1515" t="s">
        <v>94</v>
      </c>
      <c r="B1515" s="108">
        <v>0</v>
      </c>
      <c r="E1515" s="108" t="b">
        <f t="shared" si="115"/>
        <v>0</v>
      </c>
      <c r="G1515" s="108" t="b">
        <f t="shared" si="116"/>
        <v>0</v>
      </c>
      <c r="I1515" s="108" t="b">
        <f t="shared" si="117"/>
        <v>0</v>
      </c>
      <c r="K1515" s="108" t="b">
        <f t="shared" si="118"/>
        <v>0</v>
      </c>
      <c r="M1515" s="108" t="b">
        <f t="shared" si="119"/>
        <v>0</v>
      </c>
    </row>
    <row r="1516" spans="1:13" x14ac:dyDescent="0.25">
      <c r="A1516" t="s">
        <v>94</v>
      </c>
      <c r="B1516" s="108">
        <v>0</v>
      </c>
      <c r="E1516" s="108" t="b">
        <f t="shared" si="115"/>
        <v>0</v>
      </c>
      <c r="G1516" s="108" t="b">
        <f t="shared" si="116"/>
        <v>0</v>
      </c>
      <c r="I1516" s="108" t="b">
        <f t="shared" si="117"/>
        <v>0</v>
      </c>
      <c r="K1516" s="108" t="b">
        <f t="shared" si="118"/>
        <v>0</v>
      </c>
      <c r="M1516" s="108" t="b">
        <f t="shared" si="119"/>
        <v>0</v>
      </c>
    </row>
    <row r="1517" spans="1:13" x14ac:dyDescent="0.25">
      <c r="A1517" t="s">
        <v>94</v>
      </c>
      <c r="B1517" s="108">
        <v>0</v>
      </c>
      <c r="E1517" s="108" t="b">
        <f t="shared" si="115"/>
        <v>0</v>
      </c>
      <c r="G1517" s="108" t="b">
        <f t="shared" si="116"/>
        <v>0</v>
      </c>
      <c r="I1517" s="108" t="b">
        <f t="shared" si="117"/>
        <v>0</v>
      </c>
      <c r="K1517" s="108" t="b">
        <f t="shared" si="118"/>
        <v>0</v>
      </c>
      <c r="M1517" s="108" t="b">
        <f t="shared" si="119"/>
        <v>0</v>
      </c>
    </row>
    <row r="1518" spans="1:13" x14ac:dyDescent="0.25">
      <c r="A1518" t="s">
        <v>94</v>
      </c>
      <c r="B1518" s="108">
        <v>0</v>
      </c>
      <c r="E1518" s="108" t="b">
        <f t="shared" si="115"/>
        <v>0</v>
      </c>
      <c r="G1518" s="108" t="b">
        <f t="shared" si="116"/>
        <v>0</v>
      </c>
      <c r="I1518" s="108" t="b">
        <f t="shared" si="117"/>
        <v>0</v>
      </c>
      <c r="K1518" s="108" t="b">
        <f t="shared" si="118"/>
        <v>0</v>
      </c>
      <c r="M1518" s="108" t="b">
        <f t="shared" si="119"/>
        <v>0</v>
      </c>
    </row>
    <row r="1519" spans="1:13" x14ac:dyDescent="0.25">
      <c r="A1519" t="s">
        <v>92</v>
      </c>
      <c r="B1519" s="108">
        <v>0.95</v>
      </c>
      <c r="E1519" s="108">
        <f t="shared" si="115"/>
        <v>0.95</v>
      </c>
      <c r="G1519" s="108" t="b">
        <f t="shared" si="116"/>
        <v>0</v>
      </c>
      <c r="I1519" s="108" t="b">
        <f t="shared" si="117"/>
        <v>0</v>
      </c>
      <c r="K1519" s="108" t="b">
        <f t="shared" si="118"/>
        <v>0</v>
      </c>
      <c r="M1519" s="108" t="b">
        <f t="shared" si="119"/>
        <v>0</v>
      </c>
    </row>
    <row r="1520" spans="1:13" x14ac:dyDescent="0.25">
      <c r="A1520" t="s">
        <v>94</v>
      </c>
      <c r="B1520" s="108">
        <v>0</v>
      </c>
      <c r="E1520" s="108" t="b">
        <f t="shared" si="115"/>
        <v>0</v>
      </c>
      <c r="G1520" s="108" t="b">
        <f t="shared" si="116"/>
        <v>0</v>
      </c>
      <c r="I1520" s="108" t="b">
        <f t="shared" si="117"/>
        <v>0</v>
      </c>
      <c r="K1520" s="108" t="b">
        <f t="shared" si="118"/>
        <v>0</v>
      </c>
      <c r="M1520" s="108" t="b">
        <f t="shared" si="119"/>
        <v>0</v>
      </c>
    </row>
    <row r="1521" spans="1:13" x14ac:dyDescent="0.25">
      <c r="A1521" t="s">
        <v>94</v>
      </c>
      <c r="B1521" s="108">
        <v>0</v>
      </c>
      <c r="E1521" s="108" t="b">
        <f t="shared" si="115"/>
        <v>0</v>
      </c>
      <c r="G1521" s="108" t="b">
        <f t="shared" si="116"/>
        <v>0</v>
      </c>
      <c r="I1521" s="108" t="b">
        <f t="shared" si="117"/>
        <v>0</v>
      </c>
      <c r="K1521" s="108" t="b">
        <f t="shared" si="118"/>
        <v>0</v>
      </c>
      <c r="M1521" s="108" t="b">
        <f t="shared" si="119"/>
        <v>0</v>
      </c>
    </row>
    <row r="1522" spans="1:13" x14ac:dyDescent="0.25">
      <c r="A1522" t="s">
        <v>96</v>
      </c>
      <c r="B1522" s="108">
        <v>1.72</v>
      </c>
      <c r="E1522" s="108" t="b">
        <f t="shared" si="115"/>
        <v>0</v>
      </c>
      <c r="G1522" s="108">
        <f t="shared" si="116"/>
        <v>1.72</v>
      </c>
      <c r="I1522" s="108" t="b">
        <f t="shared" si="117"/>
        <v>0</v>
      </c>
      <c r="K1522" s="108" t="b">
        <f t="shared" si="118"/>
        <v>0</v>
      </c>
      <c r="M1522" s="108" t="b">
        <f t="shared" si="119"/>
        <v>0</v>
      </c>
    </row>
    <row r="1523" spans="1:13" x14ac:dyDescent="0.25">
      <c r="A1523" t="s">
        <v>94</v>
      </c>
      <c r="B1523" s="108">
        <v>0</v>
      </c>
      <c r="E1523" s="108" t="b">
        <f t="shared" si="115"/>
        <v>0</v>
      </c>
      <c r="G1523" s="108" t="b">
        <f t="shared" si="116"/>
        <v>0</v>
      </c>
      <c r="I1523" s="108" t="b">
        <f t="shared" si="117"/>
        <v>0</v>
      </c>
      <c r="K1523" s="108" t="b">
        <f t="shared" si="118"/>
        <v>0</v>
      </c>
      <c r="M1523" s="108" t="b">
        <f t="shared" si="119"/>
        <v>0</v>
      </c>
    </row>
    <row r="1524" spans="1:13" x14ac:dyDescent="0.25">
      <c r="A1524" t="s">
        <v>94</v>
      </c>
      <c r="B1524" s="108">
        <v>0</v>
      </c>
      <c r="E1524" s="108" t="b">
        <f t="shared" si="115"/>
        <v>0</v>
      </c>
      <c r="G1524" s="108" t="b">
        <f t="shared" si="116"/>
        <v>0</v>
      </c>
      <c r="I1524" s="108" t="b">
        <f t="shared" si="117"/>
        <v>0</v>
      </c>
      <c r="K1524" s="108" t="b">
        <f t="shared" si="118"/>
        <v>0</v>
      </c>
      <c r="M1524" s="108" t="b">
        <f t="shared" si="119"/>
        <v>0</v>
      </c>
    </row>
    <row r="1525" spans="1:13" x14ac:dyDescent="0.25">
      <c r="A1525" t="s">
        <v>94</v>
      </c>
      <c r="B1525" s="108">
        <v>0</v>
      </c>
      <c r="E1525" s="108" t="b">
        <f t="shared" si="115"/>
        <v>0</v>
      </c>
      <c r="G1525" s="108" t="b">
        <f t="shared" si="116"/>
        <v>0</v>
      </c>
      <c r="I1525" s="108" t="b">
        <f t="shared" si="117"/>
        <v>0</v>
      </c>
      <c r="K1525" s="108" t="b">
        <f t="shared" si="118"/>
        <v>0</v>
      </c>
      <c r="M1525" s="108" t="b">
        <f t="shared" si="119"/>
        <v>0</v>
      </c>
    </row>
    <row r="1526" spans="1:13" x14ac:dyDescent="0.25">
      <c r="A1526" t="s">
        <v>94</v>
      </c>
      <c r="B1526" s="108">
        <v>0</v>
      </c>
      <c r="E1526" s="108" t="b">
        <f t="shared" si="115"/>
        <v>0</v>
      </c>
      <c r="G1526" s="108" t="b">
        <f t="shared" si="116"/>
        <v>0</v>
      </c>
      <c r="I1526" s="108" t="b">
        <f t="shared" si="117"/>
        <v>0</v>
      </c>
      <c r="K1526" s="108" t="b">
        <f t="shared" si="118"/>
        <v>0</v>
      </c>
      <c r="M1526" s="108" t="b">
        <f t="shared" si="119"/>
        <v>0</v>
      </c>
    </row>
    <row r="1527" spans="1:13" x14ac:dyDescent="0.25">
      <c r="A1527" t="s">
        <v>95</v>
      </c>
      <c r="B1527" s="108">
        <v>1.1599999999999999</v>
      </c>
      <c r="E1527" s="108" t="b">
        <f t="shared" si="115"/>
        <v>0</v>
      </c>
      <c r="G1527" s="108" t="b">
        <f t="shared" si="116"/>
        <v>0</v>
      </c>
      <c r="I1527" s="108" t="b">
        <f t="shared" si="117"/>
        <v>0</v>
      </c>
      <c r="K1527" s="108" t="b">
        <f t="shared" si="118"/>
        <v>0</v>
      </c>
      <c r="M1527" s="108">
        <f t="shared" si="119"/>
        <v>1.1599999999999999</v>
      </c>
    </row>
    <row r="1528" spans="1:13" x14ac:dyDescent="0.25">
      <c r="A1528" t="s">
        <v>94</v>
      </c>
      <c r="B1528" s="108">
        <v>0</v>
      </c>
      <c r="E1528" s="108" t="b">
        <f t="shared" si="115"/>
        <v>0</v>
      </c>
      <c r="G1528" s="108" t="b">
        <f t="shared" si="116"/>
        <v>0</v>
      </c>
      <c r="I1528" s="108" t="b">
        <f t="shared" si="117"/>
        <v>0</v>
      </c>
      <c r="K1528" s="108" t="b">
        <f t="shared" si="118"/>
        <v>0</v>
      </c>
      <c r="M1528" s="108" t="b">
        <f t="shared" si="119"/>
        <v>0</v>
      </c>
    </row>
    <row r="1529" spans="1:13" x14ac:dyDescent="0.25">
      <c r="A1529" t="s">
        <v>94</v>
      </c>
      <c r="B1529" s="108">
        <v>0</v>
      </c>
      <c r="E1529" s="108" t="b">
        <f t="shared" si="115"/>
        <v>0</v>
      </c>
      <c r="G1529" s="108" t="b">
        <f t="shared" si="116"/>
        <v>0</v>
      </c>
      <c r="I1529" s="108" t="b">
        <f t="shared" si="117"/>
        <v>0</v>
      </c>
      <c r="K1529" s="108" t="b">
        <f t="shared" si="118"/>
        <v>0</v>
      </c>
      <c r="M1529" s="108" t="b">
        <f t="shared" si="119"/>
        <v>0</v>
      </c>
    </row>
    <row r="1530" spans="1:13" x14ac:dyDescent="0.25">
      <c r="A1530" t="s">
        <v>94</v>
      </c>
      <c r="B1530" s="108">
        <v>0</v>
      </c>
      <c r="E1530" s="108" t="b">
        <f t="shared" si="115"/>
        <v>0</v>
      </c>
      <c r="G1530" s="108" t="b">
        <f t="shared" si="116"/>
        <v>0</v>
      </c>
      <c r="I1530" s="108" t="b">
        <f t="shared" si="117"/>
        <v>0</v>
      </c>
      <c r="K1530" s="108" t="b">
        <f t="shared" si="118"/>
        <v>0</v>
      </c>
      <c r="M1530" s="108" t="b">
        <f t="shared" si="119"/>
        <v>0</v>
      </c>
    </row>
    <row r="1531" spans="1:13" x14ac:dyDescent="0.25">
      <c r="A1531" t="s">
        <v>94</v>
      </c>
      <c r="B1531" s="108">
        <v>0</v>
      </c>
      <c r="E1531" s="108" t="b">
        <f t="shared" si="115"/>
        <v>0</v>
      </c>
      <c r="G1531" s="108" t="b">
        <f t="shared" si="116"/>
        <v>0</v>
      </c>
      <c r="I1531" s="108" t="b">
        <f t="shared" si="117"/>
        <v>0</v>
      </c>
      <c r="K1531" s="108" t="b">
        <f t="shared" si="118"/>
        <v>0</v>
      </c>
      <c r="M1531" s="108" t="b">
        <f t="shared" si="119"/>
        <v>0</v>
      </c>
    </row>
    <row r="1532" spans="1:13" x14ac:dyDescent="0.25">
      <c r="A1532" t="s">
        <v>92</v>
      </c>
      <c r="B1532" s="108">
        <v>0.56000000000000005</v>
      </c>
      <c r="E1532" s="108">
        <f t="shared" si="115"/>
        <v>0.56000000000000005</v>
      </c>
      <c r="G1532" s="108" t="b">
        <f t="shared" si="116"/>
        <v>0</v>
      </c>
      <c r="I1532" s="108" t="b">
        <f t="shared" si="117"/>
        <v>0</v>
      </c>
      <c r="K1532" s="108" t="b">
        <f t="shared" si="118"/>
        <v>0</v>
      </c>
      <c r="M1532" s="108" t="b">
        <f t="shared" si="119"/>
        <v>0</v>
      </c>
    </row>
    <row r="1533" spans="1:13" x14ac:dyDescent="0.25">
      <c r="A1533" t="s">
        <v>94</v>
      </c>
      <c r="B1533" s="108">
        <v>0</v>
      </c>
      <c r="E1533" s="108" t="b">
        <f t="shared" si="115"/>
        <v>0</v>
      </c>
      <c r="G1533" s="108" t="b">
        <f t="shared" si="116"/>
        <v>0</v>
      </c>
      <c r="I1533" s="108" t="b">
        <f t="shared" si="117"/>
        <v>0</v>
      </c>
      <c r="K1533" s="108" t="b">
        <f t="shared" si="118"/>
        <v>0</v>
      </c>
      <c r="M1533" s="108" t="b">
        <f t="shared" si="119"/>
        <v>0</v>
      </c>
    </row>
    <row r="1534" spans="1:13" x14ac:dyDescent="0.25">
      <c r="A1534" t="s">
        <v>93</v>
      </c>
      <c r="B1534" s="108">
        <v>1.78</v>
      </c>
      <c r="E1534" s="108" t="b">
        <f t="shared" si="115"/>
        <v>0</v>
      </c>
      <c r="G1534" s="108" t="b">
        <f t="shared" si="116"/>
        <v>0</v>
      </c>
      <c r="I1534" s="108" t="b">
        <f t="shared" si="117"/>
        <v>0</v>
      </c>
      <c r="K1534" s="108">
        <f t="shared" si="118"/>
        <v>1.78</v>
      </c>
      <c r="M1534" s="108" t="b">
        <f t="shared" si="119"/>
        <v>0</v>
      </c>
    </row>
    <row r="1535" spans="1:13" x14ac:dyDescent="0.25">
      <c r="A1535" t="s">
        <v>94</v>
      </c>
      <c r="B1535" s="108">
        <v>0</v>
      </c>
      <c r="E1535" s="108" t="b">
        <f t="shared" si="115"/>
        <v>0</v>
      </c>
      <c r="G1535" s="108" t="b">
        <f t="shared" si="116"/>
        <v>0</v>
      </c>
      <c r="I1535" s="108" t="b">
        <f t="shared" si="117"/>
        <v>0</v>
      </c>
      <c r="K1535" s="108" t="b">
        <f t="shared" si="118"/>
        <v>0</v>
      </c>
      <c r="M1535" s="108" t="b">
        <f t="shared" si="119"/>
        <v>0</v>
      </c>
    </row>
    <row r="1536" spans="1:13" x14ac:dyDescent="0.25">
      <c r="A1536" t="s">
        <v>94</v>
      </c>
      <c r="B1536" s="108">
        <v>0</v>
      </c>
      <c r="E1536" s="108" t="b">
        <f t="shared" si="115"/>
        <v>0</v>
      </c>
      <c r="G1536" s="108" t="b">
        <f t="shared" si="116"/>
        <v>0</v>
      </c>
      <c r="I1536" s="108" t="b">
        <f t="shared" si="117"/>
        <v>0</v>
      </c>
      <c r="K1536" s="108" t="b">
        <f t="shared" si="118"/>
        <v>0</v>
      </c>
      <c r="M1536" s="108" t="b">
        <f t="shared" si="119"/>
        <v>0</v>
      </c>
    </row>
    <row r="1537" spans="1:13" x14ac:dyDescent="0.25">
      <c r="A1537" t="s">
        <v>91</v>
      </c>
      <c r="B1537" s="108">
        <v>0.95</v>
      </c>
      <c r="E1537" s="108" t="b">
        <f t="shared" si="115"/>
        <v>0</v>
      </c>
      <c r="G1537" s="108" t="b">
        <f t="shared" si="116"/>
        <v>0</v>
      </c>
      <c r="I1537" s="108">
        <f t="shared" si="117"/>
        <v>0.95</v>
      </c>
      <c r="K1537" s="108" t="b">
        <f t="shared" si="118"/>
        <v>0</v>
      </c>
      <c r="M1537" s="108" t="b">
        <f t="shared" si="119"/>
        <v>0</v>
      </c>
    </row>
    <row r="1538" spans="1:13" x14ac:dyDescent="0.25">
      <c r="A1538" t="s">
        <v>92</v>
      </c>
      <c r="B1538" s="108">
        <v>0.91</v>
      </c>
      <c r="E1538" s="108">
        <f t="shared" si="115"/>
        <v>0.91</v>
      </c>
      <c r="G1538" s="108" t="b">
        <f t="shared" si="116"/>
        <v>0</v>
      </c>
      <c r="I1538" s="108" t="b">
        <f t="shared" si="117"/>
        <v>0</v>
      </c>
      <c r="K1538" s="108" t="b">
        <f t="shared" si="118"/>
        <v>0</v>
      </c>
      <c r="M1538" s="108" t="b">
        <f t="shared" si="119"/>
        <v>0</v>
      </c>
    </row>
    <row r="1539" spans="1:13" x14ac:dyDescent="0.25">
      <c r="A1539" t="s">
        <v>94</v>
      </c>
      <c r="B1539" s="108">
        <v>0</v>
      </c>
      <c r="E1539" s="108" t="b">
        <f t="shared" ref="E1539:E1602" si="120">IF(A1539="Coffee Only", B1539)</f>
        <v>0</v>
      </c>
      <c r="G1539" s="108" t="b">
        <f t="shared" ref="G1539:G1602" si="121">IF(A1539="Food Only", B1539)</f>
        <v>0</v>
      </c>
      <c r="I1539" s="108" t="b">
        <f t="shared" ref="I1539:I1602" si="122">IF(A1539="Specialty Drink Only", B1539)</f>
        <v>0</v>
      </c>
      <c r="K1539" s="108" t="b">
        <f t="shared" ref="K1539:K1602" si="123">IF(A1539="Food + Coffee", B1539)</f>
        <v>0</v>
      </c>
      <c r="M1539" s="108" t="b">
        <f t="shared" ref="M1539:M1602" si="124">IF(A1539="Food + Specialty Drink", B1539)</f>
        <v>0</v>
      </c>
    </row>
    <row r="1540" spans="1:13" x14ac:dyDescent="0.25">
      <c r="A1540" t="s">
        <v>91</v>
      </c>
      <c r="B1540" s="108">
        <v>0.71</v>
      </c>
      <c r="E1540" s="108" t="b">
        <f t="shared" si="120"/>
        <v>0</v>
      </c>
      <c r="G1540" s="108" t="b">
        <f t="shared" si="121"/>
        <v>0</v>
      </c>
      <c r="I1540" s="108">
        <f t="shared" si="122"/>
        <v>0.71</v>
      </c>
      <c r="K1540" s="108" t="b">
        <f t="shared" si="123"/>
        <v>0</v>
      </c>
      <c r="M1540" s="108" t="b">
        <f t="shared" si="124"/>
        <v>0</v>
      </c>
    </row>
    <row r="1541" spans="1:13" x14ac:dyDescent="0.25">
      <c r="A1541" t="s">
        <v>94</v>
      </c>
      <c r="B1541" s="108">
        <v>0</v>
      </c>
      <c r="E1541" s="108" t="b">
        <f t="shared" si="120"/>
        <v>0</v>
      </c>
      <c r="G1541" s="108" t="b">
        <f t="shared" si="121"/>
        <v>0</v>
      </c>
      <c r="I1541" s="108" t="b">
        <f t="shared" si="122"/>
        <v>0</v>
      </c>
      <c r="K1541" s="108" t="b">
        <f t="shared" si="123"/>
        <v>0</v>
      </c>
      <c r="M1541" s="108" t="b">
        <f t="shared" si="124"/>
        <v>0</v>
      </c>
    </row>
    <row r="1542" spans="1:13" x14ac:dyDescent="0.25">
      <c r="A1542" t="s">
        <v>94</v>
      </c>
      <c r="B1542" s="108">
        <v>0</v>
      </c>
      <c r="E1542" s="108" t="b">
        <f t="shared" si="120"/>
        <v>0</v>
      </c>
      <c r="G1542" s="108" t="b">
        <f t="shared" si="121"/>
        <v>0</v>
      </c>
      <c r="I1542" s="108" t="b">
        <f t="shared" si="122"/>
        <v>0</v>
      </c>
      <c r="K1542" s="108" t="b">
        <f t="shared" si="123"/>
        <v>0</v>
      </c>
      <c r="M1542" s="108" t="b">
        <f t="shared" si="124"/>
        <v>0</v>
      </c>
    </row>
    <row r="1543" spans="1:13" x14ac:dyDescent="0.25">
      <c r="A1543" t="s">
        <v>94</v>
      </c>
      <c r="B1543" s="108">
        <v>0</v>
      </c>
      <c r="E1543" s="108" t="b">
        <f t="shared" si="120"/>
        <v>0</v>
      </c>
      <c r="G1543" s="108" t="b">
        <f t="shared" si="121"/>
        <v>0</v>
      </c>
      <c r="I1543" s="108" t="b">
        <f t="shared" si="122"/>
        <v>0</v>
      </c>
      <c r="K1543" s="108" t="b">
        <f t="shared" si="123"/>
        <v>0</v>
      </c>
      <c r="M1543" s="108" t="b">
        <f t="shared" si="124"/>
        <v>0</v>
      </c>
    </row>
    <row r="1544" spans="1:13" x14ac:dyDescent="0.25">
      <c r="A1544" t="s">
        <v>94</v>
      </c>
      <c r="B1544" s="108">
        <v>0</v>
      </c>
      <c r="E1544" s="108" t="b">
        <f t="shared" si="120"/>
        <v>0</v>
      </c>
      <c r="G1544" s="108" t="b">
        <f t="shared" si="121"/>
        <v>0</v>
      </c>
      <c r="I1544" s="108" t="b">
        <f t="shared" si="122"/>
        <v>0</v>
      </c>
      <c r="K1544" s="108" t="b">
        <f t="shared" si="123"/>
        <v>0</v>
      </c>
      <c r="M1544" s="108" t="b">
        <f t="shared" si="124"/>
        <v>0</v>
      </c>
    </row>
    <row r="1545" spans="1:13" x14ac:dyDescent="0.25">
      <c r="A1545" t="s">
        <v>94</v>
      </c>
      <c r="B1545" s="108">
        <v>0</v>
      </c>
      <c r="E1545" s="108" t="b">
        <f t="shared" si="120"/>
        <v>0</v>
      </c>
      <c r="G1545" s="108" t="b">
        <f t="shared" si="121"/>
        <v>0</v>
      </c>
      <c r="I1545" s="108" t="b">
        <f t="shared" si="122"/>
        <v>0</v>
      </c>
      <c r="K1545" s="108" t="b">
        <f t="shared" si="123"/>
        <v>0</v>
      </c>
      <c r="M1545" s="108" t="b">
        <f t="shared" si="124"/>
        <v>0</v>
      </c>
    </row>
    <row r="1546" spans="1:13" x14ac:dyDescent="0.25">
      <c r="A1546" t="s">
        <v>94</v>
      </c>
      <c r="B1546" s="108">
        <v>0</v>
      </c>
      <c r="E1546" s="108" t="b">
        <f t="shared" si="120"/>
        <v>0</v>
      </c>
      <c r="G1546" s="108" t="b">
        <f t="shared" si="121"/>
        <v>0</v>
      </c>
      <c r="I1546" s="108" t="b">
        <f t="shared" si="122"/>
        <v>0</v>
      </c>
      <c r="K1546" s="108" t="b">
        <f t="shared" si="123"/>
        <v>0</v>
      </c>
      <c r="M1546" s="108" t="b">
        <f t="shared" si="124"/>
        <v>0</v>
      </c>
    </row>
    <row r="1547" spans="1:13" x14ac:dyDescent="0.25">
      <c r="A1547" t="s">
        <v>94</v>
      </c>
      <c r="B1547" s="108">
        <v>0</v>
      </c>
      <c r="E1547" s="108" t="b">
        <f t="shared" si="120"/>
        <v>0</v>
      </c>
      <c r="G1547" s="108" t="b">
        <f t="shared" si="121"/>
        <v>0</v>
      </c>
      <c r="I1547" s="108" t="b">
        <f t="shared" si="122"/>
        <v>0</v>
      </c>
      <c r="K1547" s="108" t="b">
        <f t="shared" si="123"/>
        <v>0</v>
      </c>
      <c r="M1547" s="108" t="b">
        <f t="shared" si="124"/>
        <v>0</v>
      </c>
    </row>
    <row r="1548" spans="1:13" x14ac:dyDescent="0.25">
      <c r="A1548" t="s">
        <v>94</v>
      </c>
      <c r="B1548" s="108">
        <v>0</v>
      </c>
      <c r="E1548" s="108" t="b">
        <f t="shared" si="120"/>
        <v>0</v>
      </c>
      <c r="G1548" s="108" t="b">
        <f t="shared" si="121"/>
        <v>0</v>
      </c>
      <c r="I1548" s="108" t="b">
        <f t="shared" si="122"/>
        <v>0</v>
      </c>
      <c r="K1548" s="108" t="b">
        <f t="shared" si="123"/>
        <v>0</v>
      </c>
      <c r="M1548" s="108" t="b">
        <f t="shared" si="124"/>
        <v>0</v>
      </c>
    </row>
    <row r="1549" spans="1:13" x14ac:dyDescent="0.25">
      <c r="A1549" t="s">
        <v>94</v>
      </c>
      <c r="B1549" s="108">
        <v>0</v>
      </c>
      <c r="E1549" s="108" t="b">
        <f t="shared" si="120"/>
        <v>0</v>
      </c>
      <c r="G1549" s="108" t="b">
        <f t="shared" si="121"/>
        <v>0</v>
      </c>
      <c r="I1549" s="108" t="b">
        <f t="shared" si="122"/>
        <v>0</v>
      </c>
      <c r="K1549" s="108" t="b">
        <f t="shared" si="123"/>
        <v>0</v>
      </c>
      <c r="M1549" s="108" t="b">
        <f t="shared" si="124"/>
        <v>0</v>
      </c>
    </row>
    <row r="1550" spans="1:13" x14ac:dyDescent="0.25">
      <c r="A1550" t="s">
        <v>94</v>
      </c>
      <c r="B1550" s="108">
        <v>0</v>
      </c>
      <c r="E1550" s="108" t="b">
        <f t="shared" si="120"/>
        <v>0</v>
      </c>
      <c r="G1550" s="108" t="b">
        <f t="shared" si="121"/>
        <v>0</v>
      </c>
      <c r="I1550" s="108" t="b">
        <f t="shared" si="122"/>
        <v>0</v>
      </c>
      <c r="K1550" s="108" t="b">
        <f t="shared" si="123"/>
        <v>0</v>
      </c>
      <c r="M1550" s="108" t="b">
        <f t="shared" si="124"/>
        <v>0</v>
      </c>
    </row>
    <row r="1551" spans="1:13" x14ac:dyDescent="0.25">
      <c r="A1551" t="s">
        <v>95</v>
      </c>
      <c r="B1551" s="108">
        <v>2.5</v>
      </c>
      <c r="E1551" s="108" t="b">
        <f t="shared" si="120"/>
        <v>0</v>
      </c>
      <c r="G1551" s="108" t="b">
        <f t="shared" si="121"/>
        <v>0</v>
      </c>
      <c r="I1551" s="108" t="b">
        <f t="shared" si="122"/>
        <v>0</v>
      </c>
      <c r="K1551" s="108" t="b">
        <f t="shared" si="123"/>
        <v>0</v>
      </c>
      <c r="M1551" s="108">
        <f t="shared" si="124"/>
        <v>2.5</v>
      </c>
    </row>
    <row r="1552" spans="1:13" x14ac:dyDescent="0.25">
      <c r="A1552" t="s">
        <v>94</v>
      </c>
      <c r="B1552" s="108">
        <v>0</v>
      </c>
      <c r="E1552" s="108" t="b">
        <f t="shared" si="120"/>
        <v>0</v>
      </c>
      <c r="G1552" s="108" t="b">
        <f t="shared" si="121"/>
        <v>0</v>
      </c>
      <c r="I1552" s="108" t="b">
        <f t="shared" si="122"/>
        <v>0</v>
      </c>
      <c r="K1552" s="108" t="b">
        <f t="shared" si="123"/>
        <v>0</v>
      </c>
      <c r="M1552" s="108" t="b">
        <f t="shared" si="124"/>
        <v>0</v>
      </c>
    </row>
    <row r="1553" spans="1:13" x14ac:dyDescent="0.25">
      <c r="A1553" t="s">
        <v>94</v>
      </c>
      <c r="B1553" s="108">
        <v>0</v>
      </c>
      <c r="E1553" s="108" t="b">
        <f t="shared" si="120"/>
        <v>0</v>
      </c>
      <c r="G1553" s="108" t="b">
        <f t="shared" si="121"/>
        <v>0</v>
      </c>
      <c r="I1553" s="108" t="b">
        <f t="shared" si="122"/>
        <v>0</v>
      </c>
      <c r="K1553" s="108" t="b">
        <f t="shared" si="123"/>
        <v>0</v>
      </c>
      <c r="M1553" s="108" t="b">
        <f t="shared" si="124"/>
        <v>0</v>
      </c>
    </row>
    <row r="1554" spans="1:13" x14ac:dyDescent="0.25">
      <c r="A1554" t="s">
        <v>94</v>
      </c>
      <c r="B1554" s="108">
        <v>0</v>
      </c>
      <c r="E1554" s="108" t="b">
        <f t="shared" si="120"/>
        <v>0</v>
      </c>
      <c r="G1554" s="108" t="b">
        <f t="shared" si="121"/>
        <v>0</v>
      </c>
      <c r="I1554" s="108" t="b">
        <f t="shared" si="122"/>
        <v>0</v>
      </c>
      <c r="K1554" s="108" t="b">
        <f t="shared" si="123"/>
        <v>0</v>
      </c>
      <c r="M1554" s="108" t="b">
        <f t="shared" si="124"/>
        <v>0</v>
      </c>
    </row>
    <row r="1555" spans="1:13" x14ac:dyDescent="0.25">
      <c r="A1555" t="s">
        <v>94</v>
      </c>
      <c r="B1555" s="108">
        <v>0</v>
      </c>
      <c r="E1555" s="108" t="b">
        <f t="shared" si="120"/>
        <v>0</v>
      </c>
      <c r="G1555" s="108" t="b">
        <f t="shared" si="121"/>
        <v>0</v>
      </c>
      <c r="I1555" s="108" t="b">
        <f t="shared" si="122"/>
        <v>0</v>
      </c>
      <c r="K1555" s="108" t="b">
        <f t="shared" si="123"/>
        <v>0</v>
      </c>
      <c r="M1555" s="108" t="b">
        <f t="shared" si="124"/>
        <v>0</v>
      </c>
    </row>
    <row r="1556" spans="1:13" x14ac:dyDescent="0.25">
      <c r="A1556" t="s">
        <v>94</v>
      </c>
      <c r="B1556" s="108">
        <v>0</v>
      </c>
      <c r="E1556" s="108" t="b">
        <f t="shared" si="120"/>
        <v>0</v>
      </c>
      <c r="G1556" s="108" t="b">
        <f t="shared" si="121"/>
        <v>0</v>
      </c>
      <c r="I1556" s="108" t="b">
        <f t="shared" si="122"/>
        <v>0</v>
      </c>
      <c r="K1556" s="108" t="b">
        <f t="shared" si="123"/>
        <v>0</v>
      </c>
      <c r="M1556" s="108" t="b">
        <f t="shared" si="124"/>
        <v>0</v>
      </c>
    </row>
    <row r="1557" spans="1:13" x14ac:dyDescent="0.25">
      <c r="A1557" t="s">
        <v>94</v>
      </c>
      <c r="B1557" s="108">
        <v>0</v>
      </c>
      <c r="E1557" s="108" t="b">
        <f t="shared" si="120"/>
        <v>0</v>
      </c>
      <c r="G1557" s="108" t="b">
        <f t="shared" si="121"/>
        <v>0</v>
      </c>
      <c r="I1557" s="108" t="b">
        <f t="shared" si="122"/>
        <v>0</v>
      </c>
      <c r="K1557" s="108" t="b">
        <f t="shared" si="123"/>
        <v>0</v>
      </c>
      <c r="M1557" s="108" t="b">
        <f t="shared" si="124"/>
        <v>0</v>
      </c>
    </row>
    <row r="1558" spans="1:13" x14ac:dyDescent="0.25">
      <c r="A1558" t="s">
        <v>94</v>
      </c>
      <c r="B1558" s="108">
        <v>0</v>
      </c>
      <c r="E1558" s="108" t="b">
        <f t="shared" si="120"/>
        <v>0</v>
      </c>
      <c r="G1558" s="108" t="b">
        <f t="shared" si="121"/>
        <v>0</v>
      </c>
      <c r="I1558" s="108" t="b">
        <f t="shared" si="122"/>
        <v>0</v>
      </c>
      <c r="K1558" s="108" t="b">
        <f t="shared" si="123"/>
        <v>0</v>
      </c>
      <c r="M1558" s="108" t="b">
        <f t="shared" si="124"/>
        <v>0</v>
      </c>
    </row>
    <row r="1559" spans="1:13" x14ac:dyDescent="0.25">
      <c r="A1559" t="s">
        <v>94</v>
      </c>
      <c r="B1559" s="108">
        <v>0</v>
      </c>
      <c r="E1559" s="108" t="b">
        <f t="shared" si="120"/>
        <v>0</v>
      </c>
      <c r="G1559" s="108" t="b">
        <f t="shared" si="121"/>
        <v>0</v>
      </c>
      <c r="I1559" s="108" t="b">
        <f t="shared" si="122"/>
        <v>0</v>
      </c>
      <c r="K1559" s="108" t="b">
        <f t="shared" si="123"/>
        <v>0</v>
      </c>
      <c r="M1559" s="108" t="b">
        <f t="shared" si="124"/>
        <v>0</v>
      </c>
    </row>
    <row r="1560" spans="1:13" x14ac:dyDescent="0.25">
      <c r="A1560" t="s">
        <v>94</v>
      </c>
      <c r="B1560" s="108">
        <v>0</v>
      </c>
      <c r="E1560" s="108" t="b">
        <f t="shared" si="120"/>
        <v>0</v>
      </c>
      <c r="G1560" s="108" t="b">
        <f t="shared" si="121"/>
        <v>0</v>
      </c>
      <c r="I1560" s="108" t="b">
        <f t="shared" si="122"/>
        <v>0</v>
      </c>
      <c r="K1560" s="108" t="b">
        <f t="shared" si="123"/>
        <v>0</v>
      </c>
      <c r="M1560" s="108" t="b">
        <f t="shared" si="124"/>
        <v>0</v>
      </c>
    </row>
    <row r="1561" spans="1:13" x14ac:dyDescent="0.25">
      <c r="A1561" t="s">
        <v>94</v>
      </c>
      <c r="B1561" s="108">
        <v>0</v>
      </c>
      <c r="E1561" s="108" t="b">
        <f t="shared" si="120"/>
        <v>0</v>
      </c>
      <c r="G1561" s="108" t="b">
        <f t="shared" si="121"/>
        <v>0</v>
      </c>
      <c r="I1561" s="108" t="b">
        <f t="shared" si="122"/>
        <v>0</v>
      </c>
      <c r="K1561" s="108" t="b">
        <f t="shared" si="123"/>
        <v>0</v>
      </c>
      <c r="M1561" s="108" t="b">
        <f t="shared" si="124"/>
        <v>0</v>
      </c>
    </row>
    <row r="1562" spans="1:13" x14ac:dyDescent="0.25">
      <c r="A1562" t="s">
        <v>94</v>
      </c>
      <c r="B1562" s="108">
        <v>0</v>
      </c>
      <c r="E1562" s="108" t="b">
        <f t="shared" si="120"/>
        <v>0</v>
      </c>
      <c r="G1562" s="108" t="b">
        <f t="shared" si="121"/>
        <v>0</v>
      </c>
      <c r="I1562" s="108" t="b">
        <f t="shared" si="122"/>
        <v>0</v>
      </c>
      <c r="K1562" s="108" t="b">
        <f t="shared" si="123"/>
        <v>0</v>
      </c>
      <c r="M1562" s="108" t="b">
        <f t="shared" si="124"/>
        <v>0</v>
      </c>
    </row>
    <row r="1563" spans="1:13" x14ac:dyDescent="0.25">
      <c r="A1563" t="s">
        <v>94</v>
      </c>
      <c r="B1563" s="108">
        <v>0</v>
      </c>
      <c r="E1563" s="108" t="b">
        <f t="shared" si="120"/>
        <v>0</v>
      </c>
      <c r="G1563" s="108" t="b">
        <f t="shared" si="121"/>
        <v>0</v>
      </c>
      <c r="I1563" s="108" t="b">
        <f t="shared" si="122"/>
        <v>0</v>
      </c>
      <c r="K1563" s="108" t="b">
        <f t="shared" si="123"/>
        <v>0</v>
      </c>
      <c r="M1563" s="108" t="b">
        <f t="shared" si="124"/>
        <v>0</v>
      </c>
    </row>
    <row r="1564" spans="1:13" x14ac:dyDescent="0.25">
      <c r="A1564" t="s">
        <v>94</v>
      </c>
      <c r="B1564" s="108">
        <v>0</v>
      </c>
      <c r="E1564" s="108" t="b">
        <f t="shared" si="120"/>
        <v>0</v>
      </c>
      <c r="G1564" s="108" t="b">
        <f t="shared" si="121"/>
        <v>0</v>
      </c>
      <c r="I1564" s="108" t="b">
        <f t="shared" si="122"/>
        <v>0</v>
      </c>
      <c r="K1564" s="108" t="b">
        <f t="shared" si="123"/>
        <v>0</v>
      </c>
      <c r="M1564" s="108" t="b">
        <f t="shared" si="124"/>
        <v>0</v>
      </c>
    </row>
    <row r="1565" spans="1:13" x14ac:dyDescent="0.25">
      <c r="A1565" t="s">
        <v>94</v>
      </c>
      <c r="B1565" s="108">
        <v>0</v>
      </c>
      <c r="E1565" s="108" t="b">
        <f t="shared" si="120"/>
        <v>0</v>
      </c>
      <c r="G1565" s="108" t="b">
        <f t="shared" si="121"/>
        <v>0</v>
      </c>
      <c r="I1565" s="108" t="b">
        <f t="shared" si="122"/>
        <v>0</v>
      </c>
      <c r="K1565" s="108" t="b">
        <f t="shared" si="123"/>
        <v>0</v>
      </c>
      <c r="M1565" s="108" t="b">
        <f t="shared" si="124"/>
        <v>0</v>
      </c>
    </row>
    <row r="1566" spans="1:13" x14ac:dyDescent="0.25">
      <c r="A1566" t="s">
        <v>94</v>
      </c>
      <c r="B1566" s="108">
        <v>0</v>
      </c>
      <c r="E1566" s="108" t="b">
        <f t="shared" si="120"/>
        <v>0</v>
      </c>
      <c r="G1566" s="108" t="b">
        <f t="shared" si="121"/>
        <v>0</v>
      </c>
      <c r="I1566" s="108" t="b">
        <f t="shared" si="122"/>
        <v>0</v>
      </c>
      <c r="K1566" s="108" t="b">
        <f t="shared" si="123"/>
        <v>0</v>
      </c>
      <c r="M1566" s="108" t="b">
        <f t="shared" si="124"/>
        <v>0</v>
      </c>
    </row>
    <row r="1567" spans="1:13" x14ac:dyDescent="0.25">
      <c r="A1567" t="s">
        <v>92</v>
      </c>
      <c r="B1567" s="108">
        <v>0.95</v>
      </c>
      <c r="E1567" s="108">
        <f t="shared" si="120"/>
        <v>0.95</v>
      </c>
      <c r="G1567" s="108" t="b">
        <f t="shared" si="121"/>
        <v>0</v>
      </c>
      <c r="I1567" s="108" t="b">
        <f t="shared" si="122"/>
        <v>0</v>
      </c>
      <c r="K1567" s="108" t="b">
        <f t="shared" si="123"/>
        <v>0</v>
      </c>
      <c r="M1567" s="108" t="b">
        <f t="shared" si="124"/>
        <v>0</v>
      </c>
    </row>
    <row r="1568" spans="1:13" x14ac:dyDescent="0.25">
      <c r="A1568" t="s">
        <v>94</v>
      </c>
      <c r="B1568" s="108">
        <v>0</v>
      </c>
      <c r="E1568" s="108" t="b">
        <f t="shared" si="120"/>
        <v>0</v>
      </c>
      <c r="G1568" s="108" t="b">
        <f t="shared" si="121"/>
        <v>0</v>
      </c>
      <c r="I1568" s="108" t="b">
        <f t="shared" si="122"/>
        <v>0</v>
      </c>
      <c r="K1568" s="108" t="b">
        <f t="shared" si="123"/>
        <v>0</v>
      </c>
      <c r="M1568" s="108" t="b">
        <f t="shared" si="124"/>
        <v>0</v>
      </c>
    </row>
    <row r="1569" spans="1:13" x14ac:dyDescent="0.25">
      <c r="A1569" t="s">
        <v>94</v>
      </c>
      <c r="B1569" s="108">
        <v>0</v>
      </c>
      <c r="E1569" s="108" t="b">
        <f t="shared" si="120"/>
        <v>0</v>
      </c>
      <c r="G1569" s="108" t="b">
        <f t="shared" si="121"/>
        <v>0</v>
      </c>
      <c r="I1569" s="108" t="b">
        <f t="shared" si="122"/>
        <v>0</v>
      </c>
      <c r="K1569" s="108" t="b">
        <f t="shared" si="123"/>
        <v>0</v>
      </c>
      <c r="M1569" s="108" t="b">
        <f t="shared" si="124"/>
        <v>0</v>
      </c>
    </row>
    <row r="1570" spans="1:13" x14ac:dyDescent="0.25">
      <c r="A1570" t="s">
        <v>93</v>
      </c>
      <c r="B1570" s="108">
        <v>2.46</v>
      </c>
      <c r="E1570" s="108" t="b">
        <f t="shared" si="120"/>
        <v>0</v>
      </c>
      <c r="G1570" s="108" t="b">
        <f t="shared" si="121"/>
        <v>0</v>
      </c>
      <c r="I1570" s="108" t="b">
        <f t="shared" si="122"/>
        <v>0</v>
      </c>
      <c r="K1570" s="108">
        <f t="shared" si="123"/>
        <v>2.46</v>
      </c>
      <c r="M1570" s="108" t="b">
        <f t="shared" si="124"/>
        <v>0</v>
      </c>
    </row>
    <row r="1571" spans="1:13" x14ac:dyDescent="0.25">
      <c r="A1571" t="s">
        <v>93</v>
      </c>
      <c r="B1571" s="108">
        <v>2.27</v>
      </c>
      <c r="E1571" s="108" t="b">
        <f t="shared" si="120"/>
        <v>0</v>
      </c>
      <c r="G1571" s="108" t="b">
        <f t="shared" si="121"/>
        <v>0</v>
      </c>
      <c r="I1571" s="108" t="b">
        <f t="shared" si="122"/>
        <v>0</v>
      </c>
      <c r="K1571" s="108">
        <f t="shared" si="123"/>
        <v>2.27</v>
      </c>
      <c r="M1571" s="108" t="b">
        <f t="shared" si="124"/>
        <v>0</v>
      </c>
    </row>
    <row r="1572" spans="1:13" x14ac:dyDescent="0.25">
      <c r="A1572" t="s">
        <v>95</v>
      </c>
      <c r="B1572" s="108">
        <v>0.99</v>
      </c>
      <c r="E1572" s="108" t="b">
        <f t="shared" si="120"/>
        <v>0</v>
      </c>
      <c r="G1572" s="108" t="b">
        <f t="shared" si="121"/>
        <v>0</v>
      </c>
      <c r="I1572" s="108" t="b">
        <f t="shared" si="122"/>
        <v>0</v>
      </c>
      <c r="K1572" s="108" t="b">
        <f t="shared" si="123"/>
        <v>0</v>
      </c>
      <c r="M1572" s="108">
        <f t="shared" si="124"/>
        <v>0.99</v>
      </c>
    </row>
    <row r="1573" spans="1:13" x14ac:dyDescent="0.25">
      <c r="A1573" t="s">
        <v>91</v>
      </c>
      <c r="B1573" s="108">
        <v>0.94</v>
      </c>
      <c r="E1573" s="108" t="b">
        <f t="shared" si="120"/>
        <v>0</v>
      </c>
      <c r="G1573" s="108" t="b">
        <f t="shared" si="121"/>
        <v>0</v>
      </c>
      <c r="I1573" s="108">
        <f t="shared" si="122"/>
        <v>0.94</v>
      </c>
      <c r="K1573" s="108" t="b">
        <f t="shared" si="123"/>
        <v>0</v>
      </c>
      <c r="M1573" s="108" t="b">
        <f t="shared" si="124"/>
        <v>0</v>
      </c>
    </row>
    <row r="1574" spans="1:13" x14ac:dyDescent="0.25">
      <c r="A1574" t="s">
        <v>91</v>
      </c>
      <c r="B1574" s="108">
        <v>0.97</v>
      </c>
      <c r="E1574" s="108" t="b">
        <f t="shared" si="120"/>
        <v>0</v>
      </c>
      <c r="G1574" s="108" t="b">
        <f t="shared" si="121"/>
        <v>0</v>
      </c>
      <c r="I1574" s="108">
        <f t="shared" si="122"/>
        <v>0.97</v>
      </c>
      <c r="K1574" s="108" t="b">
        <f t="shared" si="123"/>
        <v>0</v>
      </c>
      <c r="M1574" s="108" t="b">
        <f t="shared" si="124"/>
        <v>0</v>
      </c>
    </row>
    <row r="1575" spans="1:13" x14ac:dyDescent="0.25">
      <c r="A1575" t="s">
        <v>95</v>
      </c>
      <c r="B1575" s="108">
        <v>2.14</v>
      </c>
      <c r="E1575" s="108" t="b">
        <f t="shared" si="120"/>
        <v>0</v>
      </c>
      <c r="G1575" s="108" t="b">
        <f t="shared" si="121"/>
        <v>0</v>
      </c>
      <c r="I1575" s="108" t="b">
        <f t="shared" si="122"/>
        <v>0</v>
      </c>
      <c r="K1575" s="108" t="b">
        <f t="shared" si="123"/>
        <v>0</v>
      </c>
      <c r="M1575" s="108">
        <f t="shared" si="124"/>
        <v>2.14</v>
      </c>
    </row>
    <row r="1576" spans="1:13" x14ac:dyDescent="0.25">
      <c r="A1576" t="s">
        <v>96</v>
      </c>
      <c r="B1576" s="108">
        <v>2.11</v>
      </c>
      <c r="E1576" s="108" t="b">
        <f t="shared" si="120"/>
        <v>0</v>
      </c>
      <c r="G1576" s="108">
        <f t="shared" si="121"/>
        <v>2.11</v>
      </c>
      <c r="I1576" s="108" t="b">
        <f t="shared" si="122"/>
        <v>0</v>
      </c>
      <c r="K1576" s="108" t="b">
        <f t="shared" si="123"/>
        <v>0</v>
      </c>
      <c r="M1576" s="108" t="b">
        <f t="shared" si="124"/>
        <v>0</v>
      </c>
    </row>
    <row r="1577" spans="1:13" x14ac:dyDescent="0.25">
      <c r="A1577" t="s">
        <v>91</v>
      </c>
      <c r="B1577" s="108">
        <v>0.62</v>
      </c>
      <c r="E1577" s="108" t="b">
        <f t="shared" si="120"/>
        <v>0</v>
      </c>
      <c r="G1577" s="108" t="b">
        <f t="shared" si="121"/>
        <v>0</v>
      </c>
      <c r="I1577" s="108">
        <f t="shared" si="122"/>
        <v>0.62</v>
      </c>
      <c r="K1577" s="108" t="b">
        <f t="shared" si="123"/>
        <v>0</v>
      </c>
      <c r="M1577" s="108" t="b">
        <f t="shared" si="124"/>
        <v>0</v>
      </c>
    </row>
    <row r="1578" spans="1:13" x14ac:dyDescent="0.25">
      <c r="A1578" t="s">
        <v>91</v>
      </c>
      <c r="B1578" s="108">
        <v>0.77</v>
      </c>
      <c r="E1578" s="108" t="b">
        <f t="shared" si="120"/>
        <v>0</v>
      </c>
      <c r="G1578" s="108" t="b">
        <f t="shared" si="121"/>
        <v>0</v>
      </c>
      <c r="I1578" s="108">
        <f t="shared" si="122"/>
        <v>0.77</v>
      </c>
      <c r="K1578" s="108" t="b">
        <f t="shared" si="123"/>
        <v>0</v>
      </c>
      <c r="M1578" s="108" t="b">
        <f t="shared" si="124"/>
        <v>0</v>
      </c>
    </row>
    <row r="1579" spans="1:13" x14ac:dyDescent="0.25">
      <c r="A1579" t="s">
        <v>91</v>
      </c>
      <c r="B1579" s="108">
        <v>0.66</v>
      </c>
      <c r="E1579" s="108" t="b">
        <f t="shared" si="120"/>
        <v>0</v>
      </c>
      <c r="G1579" s="108" t="b">
        <f t="shared" si="121"/>
        <v>0</v>
      </c>
      <c r="I1579" s="108">
        <f t="shared" si="122"/>
        <v>0.66</v>
      </c>
      <c r="K1579" s="108" t="b">
        <f t="shared" si="123"/>
        <v>0</v>
      </c>
      <c r="M1579" s="108" t="b">
        <f t="shared" si="124"/>
        <v>0</v>
      </c>
    </row>
    <row r="1580" spans="1:13" x14ac:dyDescent="0.25">
      <c r="A1580" t="s">
        <v>96</v>
      </c>
      <c r="B1580" s="108">
        <v>1.82</v>
      </c>
      <c r="E1580" s="108" t="b">
        <f t="shared" si="120"/>
        <v>0</v>
      </c>
      <c r="G1580" s="108">
        <f t="shared" si="121"/>
        <v>1.82</v>
      </c>
      <c r="I1580" s="108" t="b">
        <f t="shared" si="122"/>
        <v>0</v>
      </c>
      <c r="K1580" s="108" t="b">
        <f t="shared" si="123"/>
        <v>0</v>
      </c>
      <c r="M1580" s="108" t="b">
        <f t="shared" si="124"/>
        <v>0</v>
      </c>
    </row>
    <row r="1581" spans="1:13" x14ac:dyDescent="0.25">
      <c r="A1581" t="s">
        <v>91</v>
      </c>
      <c r="B1581" s="108">
        <v>0.97</v>
      </c>
      <c r="E1581" s="108" t="b">
        <f t="shared" si="120"/>
        <v>0</v>
      </c>
      <c r="G1581" s="108" t="b">
        <f t="shared" si="121"/>
        <v>0</v>
      </c>
      <c r="I1581" s="108">
        <f t="shared" si="122"/>
        <v>0.97</v>
      </c>
      <c r="K1581" s="108" t="b">
        <f t="shared" si="123"/>
        <v>0</v>
      </c>
      <c r="M1581" s="108" t="b">
        <f t="shared" si="124"/>
        <v>0</v>
      </c>
    </row>
    <row r="1582" spans="1:13" x14ac:dyDescent="0.25">
      <c r="A1582" t="s">
        <v>91</v>
      </c>
      <c r="B1582" s="108">
        <v>0.92</v>
      </c>
      <c r="E1582" s="108" t="b">
        <f t="shared" si="120"/>
        <v>0</v>
      </c>
      <c r="G1582" s="108" t="b">
        <f t="shared" si="121"/>
        <v>0</v>
      </c>
      <c r="I1582" s="108">
        <f t="shared" si="122"/>
        <v>0.92</v>
      </c>
      <c r="K1582" s="108" t="b">
        <f t="shared" si="123"/>
        <v>0</v>
      </c>
      <c r="M1582" s="108" t="b">
        <f t="shared" si="124"/>
        <v>0</v>
      </c>
    </row>
    <row r="1583" spans="1:13" x14ac:dyDescent="0.25">
      <c r="A1583" t="s">
        <v>95</v>
      </c>
      <c r="B1583" s="108">
        <v>1.83</v>
      </c>
      <c r="E1583" s="108" t="b">
        <f t="shared" si="120"/>
        <v>0</v>
      </c>
      <c r="G1583" s="108" t="b">
        <f t="shared" si="121"/>
        <v>0</v>
      </c>
      <c r="I1583" s="108" t="b">
        <f t="shared" si="122"/>
        <v>0</v>
      </c>
      <c r="K1583" s="108" t="b">
        <f t="shared" si="123"/>
        <v>0</v>
      </c>
      <c r="M1583" s="108">
        <f t="shared" si="124"/>
        <v>1.83</v>
      </c>
    </row>
    <row r="1584" spans="1:13" x14ac:dyDescent="0.25">
      <c r="A1584" t="s">
        <v>91</v>
      </c>
      <c r="B1584" s="108">
        <v>0.78</v>
      </c>
      <c r="E1584" s="108" t="b">
        <f t="shared" si="120"/>
        <v>0</v>
      </c>
      <c r="G1584" s="108" t="b">
        <f t="shared" si="121"/>
        <v>0</v>
      </c>
      <c r="I1584" s="108">
        <f t="shared" si="122"/>
        <v>0.78</v>
      </c>
      <c r="K1584" s="108" t="b">
        <f t="shared" si="123"/>
        <v>0</v>
      </c>
      <c r="M1584" s="108" t="b">
        <f t="shared" si="124"/>
        <v>0</v>
      </c>
    </row>
    <row r="1585" spans="1:13" x14ac:dyDescent="0.25">
      <c r="A1585" t="s">
        <v>95</v>
      </c>
      <c r="B1585" s="108">
        <v>1.58</v>
      </c>
      <c r="E1585" s="108" t="b">
        <f t="shared" si="120"/>
        <v>0</v>
      </c>
      <c r="G1585" s="108" t="b">
        <f t="shared" si="121"/>
        <v>0</v>
      </c>
      <c r="I1585" s="108" t="b">
        <f t="shared" si="122"/>
        <v>0</v>
      </c>
      <c r="K1585" s="108" t="b">
        <f t="shared" si="123"/>
        <v>0</v>
      </c>
      <c r="M1585" s="108">
        <f t="shared" si="124"/>
        <v>1.58</v>
      </c>
    </row>
    <row r="1586" spans="1:13" x14ac:dyDescent="0.25">
      <c r="A1586" t="s">
        <v>94</v>
      </c>
      <c r="B1586" s="108">
        <v>0</v>
      </c>
      <c r="E1586" s="108" t="b">
        <f t="shared" si="120"/>
        <v>0</v>
      </c>
      <c r="G1586" s="108" t="b">
        <f t="shared" si="121"/>
        <v>0</v>
      </c>
      <c r="I1586" s="108" t="b">
        <f t="shared" si="122"/>
        <v>0</v>
      </c>
      <c r="K1586" s="108" t="b">
        <f t="shared" si="123"/>
        <v>0</v>
      </c>
      <c r="M1586" s="108" t="b">
        <f t="shared" si="124"/>
        <v>0</v>
      </c>
    </row>
    <row r="1587" spans="1:13" x14ac:dyDescent="0.25">
      <c r="A1587" t="s">
        <v>91</v>
      </c>
      <c r="B1587" s="108">
        <v>0.86</v>
      </c>
      <c r="E1587" s="108" t="b">
        <f t="shared" si="120"/>
        <v>0</v>
      </c>
      <c r="G1587" s="108" t="b">
        <f t="shared" si="121"/>
        <v>0</v>
      </c>
      <c r="I1587" s="108">
        <f t="shared" si="122"/>
        <v>0.86</v>
      </c>
      <c r="K1587" s="108" t="b">
        <f t="shared" si="123"/>
        <v>0</v>
      </c>
      <c r="M1587" s="108" t="b">
        <f t="shared" si="124"/>
        <v>0</v>
      </c>
    </row>
    <row r="1588" spans="1:13" x14ac:dyDescent="0.25">
      <c r="A1588" t="s">
        <v>95</v>
      </c>
      <c r="B1588" s="108">
        <v>1.8</v>
      </c>
      <c r="E1588" s="108" t="b">
        <f t="shared" si="120"/>
        <v>0</v>
      </c>
      <c r="G1588" s="108" t="b">
        <f t="shared" si="121"/>
        <v>0</v>
      </c>
      <c r="I1588" s="108" t="b">
        <f t="shared" si="122"/>
        <v>0</v>
      </c>
      <c r="K1588" s="108" t="b">
        <f t="shared" si="123"/>
        <v>0</v>
      </c>
      <c r="M1588" s="108">
        <f t="shared" si="124"/>
        <v>1.8</v>
      </c>
    </row>
    <row r="1589" spans="1:13" x14ac:dyDescent="0.25">
      <c r="A1589" t="s">
        <v>96</v>
      </c>
      <c r="B1589" s="108">
        <v>1.62</v>
      </c>
      <c r="E1589" s="108" t="b">
        <f t="shared" si="120"/>
        <v>0</v>
      </c>
      <c r="G1589" s="108">
        <f t="shared" si="121"/>
        <v>1.62</v>
      </c>
      <c r="I1589" s="108" t="b">
        <f t="shared" si="122"/>
        <v>0</v>
      </c>
      <c r="K1589" s="108" t="b">
        <f t="shared" si="123"/>
        <v>0</v>
      </c>
      <c r="M1589" s="108" t="b">
        <f t="shared" si="124"/>
        <v>0</v>
      </c>
    </row>
    <row r="1590" spans="1:13" x14ac:dyDescent="0.25">
      <c r="A1590" t="s">
        <v>91</v>
      </c>
      <c r="B1590" s="108">
        <v>0.96</v>
      </c>
      <c r="E1590" s="108" t="b">
        <f t="shared" si="120"/>
        <v>0</v>
      </c>
      <c r="G1590" s="108" t="b">
        <f t="shared" si="121"/>
        <v>0</v>
      </c>
      <c r="I1590" s="108">
        <f t="shared" si="122"/>
        <v>0.96</v>
      </c>
      <c r="K1590" s="108" t="b">
        <f t="shared" si="123"/>
        <v>0</v>
      </c>
      <c r="M1590" s="108" t="b">
        <f t="shared" si="124"/>
        <v>0</v>
      </c>
    </row>
    <row r="1591" spans="1:13" x14ac:dyDescent="0.25">
      <c r="A1591" t="s">
        <v>94</v>
      </c>
      <c r="B1591" s="108">
        <v>0</v>
      </c>
      <c r="E1591" s="108" t="b">
        <f t="shared" si="120"/>
        <v>0</v>
      </c>
      <c r="G1591" s="108" t="b">
        <f t="shared" si="121"/>
        <v>0</v>
      </c>
      <c r="I1591" s="108" t="b">
        <f t="shared" si="122"/>
        <v>0</v>
      </c>
      <c r="K1591" s="108" t="b">
        <f t="shared" si="123"/>
        <v>0</v>
      </c>
      <c r="M1591" s="108" t="b">
        <f t="shared" si="124"/>
        <v>0</v>
      </c>
    </row>
    <row r="1592" spans="1:13" x14ac:dyDescent="0.25">
      <c r="A1592" t="s">
        <v>96</v>
      </c>
      <c r="B1592" s="108">
        <v>0.9</v>
      </c>
      <c r="E1592" s="108" t="b">
        <f t="shared" si="120"/>
        <v>0</v>
      </c>
      <c r="G1592" s="108">
        <f t="shared" si="121"/>
        <v>0.9</v>
      </c>
      <c r="I1592" s="108" t="b">
        <f t="shared" si="122"/>
        <v>0</v>
      </c>
      <c r="K1592" s="108" t="b">
        <f t="shared" si="123"/>
        <v>0</v>
      </c>
      <c r="M1592" s="108" t="b">
        <f t="shared" si="124"/>
        <v>0</v>
      </c>
    </row>
    <row r="1593" spans="1:13" x14ac:dyDescent="0.25">
      <c r="A1593" t="s">
        <v>91</v>
      </c>
      <c r="B1593" s="108">
        <v>0.7</v>
      </c>
      <c r="E1593" s="108" t="b">
        <f t="shared" si="120"/>
        <v>0</v>
      </c>
      <c r="G1593" s="108" t="b">
        <f t="shared" si="121"/>
        <v>0</v>
      </c>
      <c r="I1593" s="108">
        <f t="shared" si="122"/>
        <v>0.7</v>
      </c>
      <c r="K1593" s="108" t="b">
        <f t="shared" si="123"/>
        <v>0</v>
      </c>
      <c r="M1593" s="108" t="b">
        <f t="shared" si="124"/>
        <v>0</v>
      </c>
    </row>
    <row r="1594" spans="1:13" x14ac:dyDescent="0.25">
      <c r="A1594" t="s">
        <v>92</v>
      </c>
      <c r="B1594" s="108">
        <v>0.82</v>
      </c>
      <c r="E1594" s="108">
        <f t="shared" si="120"/>
        <v>0.82</v>
      </c>
      <c r="G1594" s="108" t="b">
        <f t="shared" si="121"/>
        <v>0</v>
      </c>
      <c r="I1594" s="108" t="b">
        <f t="shared" si="122"/>
        <v>0</v>
      </c>
      <c r="K1594" s="108" t="b">
        <f t="shared" si="123"/>
        <v>0</v>
      </c>
      <c r="M1594" s="108" t="b">
        <f t="shared" si="124"/>
        <v>0</v>
      </c>
    </row>
    <row r="1595" spans="1:13" x14ac:dyDescent="0.25">
      <c r="A1595" t="s">
        <v>91</v>
      </c>
      <c r="B1595" s="108">
        <v>0.97</v>
      </c>
      <c r="E1595" s="108" t="b">
        <f t="shared" si="120"/>
        <v>0</v>
      </c>
      <c r="G1595" s="108" t="b">
        <f t="shared" si="121"/>
        <v>0</v>
      </c>
      <c r="I1595" s="108">
        <f t="shared" si="122"/>
        <v>0.97</v>
      </c>
      <c r="K1595" s="108" t="b">
        <f t="shared" si="123"/>
        <v>0</v>
      </c>
      <c r="M1595" s="108" t="b">
        <f t="shared" si="124"/>
        <v>0</v>
      </c>
    </row>
    <row r="1596" spans="1:13" x14ac:dyDescent="0.25">
      <c r="A1596" t="s">
        <v>96</v>
      </c>
      <c r="B1596" s="108">
        <v>1.56</v>
      </c>
      <c r="E1596" s="108" t="b">
        <f t="shared" si="120"/>
        <v>0</v>
      </c>
      <c r="G1596" s="108">
        <f t="shared" si="121"/>
        <v>1.56</v>
      </c>
      <c r="I1596" s="108" t="b">
        <f t="shared" si="122"/>
        <v>0</v>
      </c>
      <c r="K1596" s="108" t="b">
        <f t="shared" si="123"/>
        <v>0</v>
      </c>
      <c r="M1596" s="108" t="b">
        <f t="shared" si="124"/>
        <v>0</v>
      </c>
    </row>
    <row r="1597" spans="1:13" x14ac:dyDescent="0.25">
      <c r="A1597" t="s">
        <v>92</v>
      </c>
      <c r="B1597" s="108">
        <v>0.76</v>
      </c>
      <c r="E1597" s="108">
        <f t="shared" si="120"/>
        <v>0.76</v>
      </c>
      <c r="G1597" s="108" t="b">
        <f t="shared" si="121"/>
        <v>0</v>
      </c>
      <c r="I1597" s="108" t="b">
        <f t="shared" si="122"/>
        <v>0</v>
      </c>
      <c r="K1597" s="108" t="b">
        <f t="shared" si="123"/>
        <v>0</v>
      </c>
      <c r="M1597" s="108" t="b">
        <f t="shared" si="124"/>
        <v>0</v>
      </c>
    </row>
    <row r="1598" spans="1:13" x14ac:dyDescent="0.25">
      <c r="A1598" t="s">
        <v>95</v>
      </c>
      <c r="B1598" s="108">
        <v>1.49</v>
      </c>
      <c r="E1598" s="108" t="b">
        <f t="shared" si="120"/>
        <v>0</v>
      </c>
      <c r="G1598" s="108" t="b">
        <f t="shared" si="121"/>
        <v>0</v>
      </c>
      <c r="I1598" s="108" t="b">
        <f t="shared" si="122"/>
        <v>0</v>
      </c>
      <c r="K1598" s="108" t="b">
        <f t="shared" si="123"/>
        <v>0</v>
      </c>
      <c r="M1598" s="108">
        <f t="shared" si="124"/>
        <v>1.49</v>
      </c>
    </row>
    <row r="1599" spans="1:13" x14ac:dyDescent="0.25">
      <c r="A1599" t="s">
        <v>93</v>
      </c>
      <c r="B1599" s="108">
        <v>0.82</v>
      </c>
      <c r="E1599" s="108" t="b">
        <f t="shared" si="120"/>
        <v>0</v>
      </c>
      <c r="G1599" s="108" t="b">
        <f t="shared" si="121"/>
        <v>0</v>
      </c>
      <c r="I1599" s="108" t="b">
        <f t="shared" si="122"/>
        <v>0</v>
      </c>
      <c r="K1599" s="108">
        <f t="shared" si="123"/>
        <v>0.82</v>
      </c>
      <c r="M1599" s="108" t="b">
        <f t="shared" si="124"/>
        <v>0</v>
      </c>
    </row>
    <row r="1600" spans="1:13" x14ac:dyDescent="0.25">
      <c r="A1600" t="s">
        <v>91</v>
      </c>
      <c r="B1600" s="108">
        <v>0.85</v>
      </c>
      <c r="E1600" s="108" t="b">
        <f t="shared" si="120"/>
        <v>0</v>
      </c>
      <c r="G1600" s="108" t="b">
        <f t="shared" si="121"/>
        <v>0</v>
      </c>
      <c r="I1600" s="108">
        <f t="shared" si="122"/>
        <v>0.85</v>
      </c>
      <c r="K1600" s="108" t="b">
        <f t="shared" si="123"/>
        <v>0</v>
      </c>
      <c r="M1600" s="108" t="b">
        <f t="shared" si="124"/>
        <v>0</v>
      </c>
    </row>
    <row r="1601" spans="1:13" x14ac:dyDescent="0.25">
      <c r="A1601" t="s">
        <v>95</v>
      </c>
      <c r="B1601" s="108">
        <v>0.99</v>
      </c>
      <c r="E1601" s="108" t="b">
        <f t="shared" si="120"/>
        <v>0</v>
      </c>
      <c r="G1601" s="108" t="b">
        <f t="shared" si="121"/>
        <v>0</v>
      </c>
      <c r="I1601" s="108" t="b">
        <f t="shared" si="122"/>
        <v>0</v>
      </c>
      <c r="K1601" s="108" t="b">
        <f t="shared" si="123"/>
        <v>0</v>
      </c>
      <c r="M1601" s="108">
        <f t="shared" si="124"/>
        <v>0.99</v>
      </c>
    </row>
    <row r="1602" spans="1:13" x14ac:dyDescent="0.25">
      <c r="A1602" t="s">
        <v>91</v>
      </c>
      <c r="B1602" s="108">
        <v>0.81</v>
      </c>
      <c r="E1602" s="108" t="b">
        <f t="shared" si="120"/>
        <v>0</v>
      </c>
      <c r="G1602" s="108" t="b">
        <f t="shared" si="121"/>
        <v>0</v>
      </c>
      <c r="I1602" s="108">
        <f t="shared" si="122"/>
        <v>0.81</v>
      </c>
      <c r="K1602" s="108" t="b">
        <f t="shared" si="123"/>
        <v>0</v>
      </c>
      <c r="M1602" s="108" t="b">
        <f t="shared" si="124"/>
        <v>0</v>
      </c>
    </row>
    <row r="1603" spans="1:13" x14ac:dyDescent="0.25">
      <c r="A1603" t="s">
        <v>92</v>
      </c>
      <c r="B1603" s="108">
        <v>0.64</v>
      </c>
      <c r="E1603" s="108">
        <f t="shared" ref="E1603:E1666" si="125">IF(A1603="Coffee Only", B1603)</f>
        <v>0.64</v>
      </c>
      <c r="G1603" s="108" t="b">
        <f t="shared" ref="G1603:G1666" si="126">IF(A1603="Food Only", B1603)</f>
        <v>0</v>
      </c>
      <c r="I1603" s="108" t="b">
        <f t="shared" ref="I1603:I1666" si="127">IF(A1603="Specialty Drink Only", B1603)</f>
        <v>0</v>
      </c>
      <c r="K1603" s="108" t="b">
        <f t="shared" ref="K1603:K1666" si="128">IF(A1603="Food + Coffee", B1603)</f>
        <v>0</v>
      </c>
      <c r="M1603" s="108" t="b">
        <f t="shared" ref="M1603:M1666" si="129">IF(A1603="Food + Specialty Drink", B1603)</f>
        <v>0</v>
      </c>
    </row>
    <row r="1604" spans="1:13" x14ac:dyDescent="0.25">
      <c r="A1604" t="s">
        <v>95</v>
      </c>
      <c r="B1604" s="108">
        <v>0.84</v>
      </c>
      <c r="E1604" s="108" t="b">
        <f t="shared" si="125"/>
        <v>0</v>
      </c>
      <c r="G1604" s="108" t="b">
        <f t="shared" si="126"/>
        <v>0</v>
      </c>
      <c r="I1604" s="108" t="b">
        <f t="shared" si="127"/>
        <v>0</v>
      </c>
      <c r="K1604" s="108" t="b">
        <f t="shared" si="128"/>
        <v>0</v>
      </c>
      <c r="M1604" s="108">
        <f t="shared" si="129"/>
        <v>0.84</v>
      </c>
    </row>
    <row r="1605" spans="1:13" x14ac:dyDescent="0.25">
      <c r="A1605" t="s">
        <v>96</v>
      </c>
      <c r="B1605" s="108">
        <v>2.1800000000000002</v>
      </c>
      <c r="E1605" s="108" t="b">
        <f t="shared" si="125"/>
        <v>0</v>
      </c>
      <c r="G1605" s="108">
        <f t="shared" si="126"/>
        <v>2.1800000000000002</v>
      </c>
      <c r="I1605" s="108" t="b">
        <f t="shared" si="127"/>
        <v>0</v>
      </c>
      <c r="K1605" s="108" t="b">
        <f t="shared" si="128"/>
        <v>0</v>
      </c>
      <c r="M1605" s="108" t="b">
        <f t="shared" si="129"/>
        <v>0</v>
      </c>
    </row>
    <row r="1606" spans="1:13" x14ac:dyDescent="0.25">
      <c r="A1606" t="s">
        <v>95</v>
      </c>
      <c r="B1606" s="108">
        <v>1.59</v>
      </c>
      <c r="E1606" s="108" t="b">
        <f t="shared" si="125"/>
        <v>0</v>
      </c>
      <c r="G1606" s="108" t="b">
        <f t="shared" si="126"/>
        <v>0</v>
      </c>
      <c r="I1606" s="108" t="b">
        <f t="shared" si="127"/>
        <v>0</v>
      </c>
      <c r="K1606" s="108" t="b">
        <f t="shared" si="128"/>
        <v>0</v>
      </c>
      <c r="M1606" s="108">
        <f t="shared" si="129"/>
        <v>1.59</v>
      </c>
    </row>
    <row r="1607" spans="1:13" x14ac:dyDescent="0.25">
      <c r="A1607" t="s">
        <v>95</v>
      </c>
      <c r="B1607" s="108">
        <v>1.67</v>
      </c>
      <c r="E1607" s="108" t="b">
        <f t="shared" si="125"/>
        <v>0</v>
      </c>
      <c r="G1607" s="108" t="b">
        <f t="shared" si="126"/>
        <v>0</v>
      </c>
      <c r="I1607" s="108" t="b">
        <f t="shared" si="127"/>
        <v>0</v>
      </c>
      <c r="K1607" s="108" t="b">
        <f t="shared" si="128"/>
        <v>0</v>
      </c>
      <c r="M1607" s="108">
        <f t="shared" si="129"/>
        <v>1.67</v>
      </c>
    </row>
    <row r="1608" spans="1:13" x14ac:dyDescent="0.25">
      <c r="A1608" t="s">
        <v>95</v>
      </c>
      <c r="B1608" s="108">
        <v>2.5</v>
      </c>
      <c r="E1608" s="108" t="b">
        <f t="shared" si="125"/>
        <v>0</v>
      </c>
      <c r="G1608" s="108" t="b">
        <f t="shared" si="126"/>
        <v>0</v>
      </c>
      <c r="I1608" s="108" t="b">
        <f t="shared" si="127"/>
        <v>0</v>
      </c>
      <c r="K1608" s="108" t="b">
        <f t="shared" si="128"/>
        <v>0</v>
      </c>
      <c r="M1608" s="108">
        <f t="shared" si="129"/>
        <v>2.5</v>
      </c>
    </row>
    <row r="1609" spans="1:13" x14ac:dyDescent="0.25">
      <c r="A1609" t="s">
        <v>93</v>
      </c>
      <c r="B1609" s="108">
        <v>1.46</v>
      </c>
      <c r="E1609" s="108" t="b">
        <f t="shared" si="125"/>
        <v>0</v>
      </c>
      <c r="G1609" s="108" t="b">
        <f t="shared" si="126"/>
        <v>0</v>
      </c>
      <c r="I1609" s="108" t="b">
        <f t="shared" si="127"/>
        <v>0</v>
      </c>
      <c r="K1609" s="108">
        <f t="shared" si="128"/>
        <v>1.46</v>
      </c>
      <c r="M1609" s="108" t="b">
        <f t="shared" si="129"/>
        <v>0</v>
      </c>
    </row>
    <row r="1610" spans="1:13" x14ac:dyDescent="0.25">
      <c r="A1610" t="s">
        <v>95</v>
      </c>
      <c r="B1610" s="108">
        <v>1.55</v>
      </c>
      <c r="E1610" s="108" t="b">
        <f t="shared" si="125"/>
        <v>0</v>
      </c>
      <c r="G1610" s="108" t="b">
        <f t="shared" si="126"/>
        <v>0</v>
      </c>
      <c r="I1610" s="108" t="b">
        <f t="shared" si="127"/>
        <v>0</v>
      </c>
      <c r="K1610" s="108" t="b">
        <f t="shared" si="128"/>
        <v>0</v>
      </c>
      <c r="M1610" s="108">
        <f t="shared" si="129"/>
        <v>1.55</v>
      </c>
    </row>
    <row r="1611" spans="1:13" x14ac:dyDescent="0.25">
      <c r="A1611" t="s">
        <v>96</v>
      </c>
      <c r="B1611" s="108">
        <v>0.92</v>
      </c>
      <c r="E1611" s="108" t="b">
        <f t="shared" si="125"/>
        <v>0</v>
      </c>
      <c r="G1611" s="108">
        <f t="shared" si="126"/>
        <v>0.92</v>
      </c>
      <c r="I1611" s="108" t="b">
        <f t="shared" si="127"/>
        <v>0</v>
      </c>
      <c r="K1611" s="108" t="b">
        <f t="shared" si="128"/>
        <v>0</v>
      </c>
      <c r="M1611" s="108" t="b">
        <f t="shared" si="129"/>
        <v>0</v>
      </c>
    </row>
    <row r="1612" spans="1:13" x14ac:dyDescent="0.25">
      <c r="A1612" t="s">
        <v>94</v>
      </c>
      <c r="B1612" s="108">
        <v>0</v>
      </c>
      <c r="E1612" s="108" t="b">
        <f t="shared" si="125"/>
        <v>0</v>
      </c>
      <c r="G1612" s="108" t="b">
        <f t="shared" si="126"/>
        <v>0</v>
      </c>
      <c r="I1612" s="108" t="b">
        <f t="shared" si="127"/>
        <v>0</v>
      </c>
      <c r="K1612" s="108" t="b">
        <f t="shared" si="128"/>
        <v>0</v>
      </c>
      <c r="M1612" s="108" t="b">
        <f t="shared" si="129"/>
        <v>0</v>
      </c>
    </row>
    <row r="1613" spans="1:13" x14ac:dyDescent="0.25">
      <c r="A1613" t="s">
        <v>94</v>
      </c>
      <c r="B1613" s="108">
        <v>0</v>
      </c>
      <c r="E1613" s="108" t="b">
        <f t="shared" si="125"/>
        <v>0</v>
      </c>
      <c r="G1613" s="108" t="b">
        <f t="shared" si="126"/>
        <v>0</v>
      </c>
      <c r="I1613" s="108" t="b">
        <f t="shared" si="127"/>
        <v>0</v>
      </c>
      <c r="K1613" s="108" t="b">
        <f t="shared" si="128"/>
        <v>0</v>
      </c>
      <c r="M1613" s="108" t="b">
        <f t="shared" si="129"/>
        <v>0</v>
      </c>
    </row>
    <row r="1614" spans="1:13" x14ac:dyDescent="0.25">
      <c r="A1614" t="s">
        <v>92</v>
      </c>
      <c r="B1614" s="108">
        <v>0.89</v>
      </c>
      <c r="E1614" s="108">
        <f t="shared" si="125"/>
        <v>0.89</v>
      </c>
      <c r="G1614" s="108" t="b">
        <f t="shared" si="126"/>
        <v>0</v>
      </c>
      <c r="I1614" s="108" t="b">
        <f t="shared" si="127"/>
        <v>0</v>
      </c>
      <c r="K1614" s="108" t="b">
        <f t="shared" si="128"/>
        <v>0</v>
      </c>
      <c r="M1614" s="108" t="b">
        <f t="shared" si="129"/>
        <v>0</v>
      </c>
    </row>
    <row r="1615" spans="1:13" x14ac:dyDescent="0.25">
      <c r="A1615" t="s">
        <v>92</v>
      </c>
      <c r="B1615" s="108">
        <v>0.61</v>
      </c>
      <c r="E1615" s="108">
        <f t="shared" si="125"/>
        <v>0.61</v>
      </c>
      <c r="G1615" s="108" t="b">
        <f t="shared" si="126"/>
        <v>0</v>
      </c>
      <c r="I1615" s="108" t="b">
        <f t="shared" si="127"/>
        <v>0</v>
      </c>
      <c r="K1615" s="108" t="b">
        <f t="shared" si="128"/>
        <v>0</v>
      </c>
      <c r="M1615" s="108" t="b">
        <f t="shared" si="129"/>
        <v>0</v>
      </c>
    </row>
    <row r="1616" spans="1:13" x14ac:dyDescent="0.25">
      <c r="A1616" t="s">
        <v>94</v>
      </c>
      <c r="B1616" s="108">
        <v>0</v>
      </c>
      <c r="E1616" s="108" t="b">
        <f t="shared" si="125"/>
        <v>0</v>
      </c>
      <c r="G1616" s="108" t="b">
        <f t="shared" si="126"/>
        <v>0</v>
      </c>
      <c r="I1616" s="108" t="b">
        <f t="shared" si="127"/>
        <v>0</v>
      </c>
      <c r="K1616" s="108" t="b">
        <f t="shared" si="128"/>
        <v>0</v>
      </c>
      <c r="M1616" s="108" t="b">
        <f t="shared" si="129"/>
        <v>0</v>
      </c>
    </row>
    <row r="1617" spans="1:13" x14ac:dyDescent="0.25">
      <c r="A1617" t="s">
        <v>94</v>
      </c>
      <c r="B1617" s="108">
        <v>0</v>
      </c>
      <c r="E1617" s="108" t="b">
        <f t="shared" si="125"/>
        <v>0</v>
      </c>
      <c r="G1617" s="108" t="b">
        <f t="shared" si="126"/>
        <v>0</v>
      </c>
      <c r="I1617" s="108" t="b">
        <f t="shared" si="127"/>
        <v>0</v>
      </c>
      <c r="K1617" s="108" t="b">
        <f t="shared" si="128"/>
        <v>0</v>
      </c>
      <c r="M1617" s="108" t="b">
        <f t="shared" si="129"/>
        <v>0</v>
      </c>
    </row>
    <row r="1618" spans="1:13" x14ac:dyDescent="0.25">
      <c r="A1618" t="s">
        <v>92</v>
      </c>
      <c r="B1618" s="108">
        <v>0.91</v>
      </c>
      <c r="E1618" s="108">
        <f t="shared" si="125"/>
        <v>0.91</v>
      </c>
      <c r="G1618" s="108" t="b">
        <f t="shared" si="126"/>
        <v>0</v>
      </c>
      <c r="I1618" s="108" t="b">
        <f t="shared" si="127"/>
        <v>0</v>
      </c>
      <c r="K1618" s="108" t="b">
        <f t="shared" si="128"/>
        <v>0</v>
      </c>
      <c r="M1618" s="108" t="b">
        <f t="shared" si="129"/>
        <v>0</v>
      </c>
    </row>
    <row r="1619" spans="1:13" x14ac:dyDescent="0.25">
      <c r="A1619" t="s">
        <v>96</v>
      </c>
      <c r="B1619" s="108">
        <v>1.85</v>
      </c>
      <c r="E1619" s="108" t="b">
        <f t="shared" si="125"/>
        <v>0</v>
      </c>
      <c r="G1619" s="108">
        <f t="shared" si="126"/>
        <v>1.85</v>
      </c>
      <c r="I1619" s="108" t="b">
        <f t="shared" si="127"/>
        <v>0</v>
      </c>
      <c r="K1619" s="108" t="b">
        <f t="shared" si="128"/>
        <v>0</v>
      </c>
      <c r="M1619" s="108" t="b">
        <f t="shared" si="129"/>
        <v>0</v>
      </c>
    </row>
    <row r="1620" spans="1:13" x14ac:dyDescent="0.25">
      <c r="A1620" t="s">
        <v>94</v>
      </c>
      <c r="B1620" s="108">
        <v>0</v>
      </c>
      <c r="E1620" s="108" t="b">
        <f t="shared" si="125"/>
        <v>0</v>
      </c>
      <c r="G1620" s="108" t="b">
        <f t="shared" si="126"/>
        <v>0</v>
      </c>
      <c r="I1620" s="108" t="b">
        <f t="shared" si="127"/>
        <v>0</v>
      </c>
      <c r="K1620" s="108" t="b">
        <f t="shared" si="128"/>
        <v>0</v>
      </c>
      <c r="M1620" s="108" t="b">
        <f t="shared" si="129"/>
        <v>0</v>
      </c>
    </row>
    <row r="1621" spans="1:13" x14ac:dyDescent="0.25">
      <c r="A1621" t="s">
        <v>91</v>
      </c>
      <c r="B1621" s="108">
        <v>0.59</v>
      </c>
      <c r="E1621" s="108" t="b">
        <f t="shared" si="125"/>
        <v>0</v>
      </c>
      <c r="G1621" s="108" t="b">
        <f t="shared" si="126"/>
        <v>0</v>
      </c>
      <c r="I1621" s="108">
        <f t="shared" si="127"/>
        <v>0.59</v>
      </c>
      <c r="K1621" s="108" t="b">
        <f t="shared" si="128"/>
        <v>0</v>
      </c>
      <c r="M1621" s="108" t="b">
        <f t="shared" si="129"/>
        <v>0</v>
      </c>
    </row>
    <row r="1622" spans="1:13" x14ac:dyDescent="0.25">
      <c r="A1622" t="s">
        <v>91</v>
      </c>
      <c r="B1622" s="108">
        <v>0.99</v>
      </c>
      <c r="E1622" s="108" t="b">
        <f t="shared" si="125"/>
        <v>0</v>
      </c>
      <c r="G1622" s="108" t="b">
        <f t="shared" si="126"/>
        <v>0</v>
      </c>
      <c r="I1622" s="108">
        <f t="shared" si="127"/>
        <v>0.99</v>
      </c>
      <c r="K1622" s="108" t="b">
        <f t="shared" si="128"/>
        <v>0</v>
      </c>
      <c r="M1622" s="108" t="b">
        <f t="shared" si="129"/>
        <v>0</v>
      </c>
    </row>
    <row r="1623" spans="1:13" x14ac:dyDescent="0.25">
      <c r="A1623" t="s">
        <v>91</v>
      </c>
      <c r="B1623" s="108">
        <v>0.95</v>
      </c>
      <c r="E1623" s="108" t="b">
        <f t="shared" si="125"/>
        <v>0</v>
      </c>
      <c r="G1623" s="108" t="b">
        <f t="shared" si="126"/>
        <v>0</v>
      </c>
      <c r="I1623" s="108">
        <f t="shared" si="127"/>
        <v>0.95</v>
      </c>
      <c r="K1623" s="108" t="b">
        <f t="shared" si="128"/>
        <v>0</v>
      </c>
      <c r="M1623" s="108" t="b">
        <f t="shared" si="129"/>
        <v>0</v>
      </c>
    </row>
    <row r="1624" spans="1:13" x14ac:dyDescent="0.25">
      <c r="A1624" t="s">
        <v>93</v>
      </c>
      <c r="B1624" s="108">
        <v>1.47</v>
      </c>
      <c r="E1624" s="108" t="b">
        <f t="shared" si="125"/>
        <v>0</v>
      </c>
      <c r="G1624" s="108" t="b">
        <f t="shared" si="126"/>
        <v>0</v>
      </c>
      <c r="I1624" s="108" t="b">
        <f t="shared" si="127"/>
        <v>0</v>
      </c>
      <c r="K1624" s="108">
        <f t="shared" si="128"/>
        <v>1.47</v>
      </c>
      <c r="M1624" s="108" t="b">
        <f t="shared" si="129"/>
        <v>0</v>
      </c>
    </row>
    <row r="1625" spans="1:13" x14ac:dyDescent="0.25">
      <c r="A1625" t="s">
        <v>94</v>
      </c>
      <c r="B1625" s="108">
        <v>0</v>
      </c>
      <c r="E1625" s="108" t="b">
        <f t="shared" si="125"/>
        <v>0</v>
      </c>
      <c r="G1625" s="108" t="b">
        <f t="shared" si="126"/>
        <v>0</v>
      </c>
      <c r="I1625" s="108" t="b">
        <f t="shared" si="127"/>
        <v>0</v>
      </c>
      <c r="K1625" s="108" t="b">
        <f t="shared" si="128"/>
        <v>0</v>
      </c>
      <c r="M1625" s="108" t="b">
        <f t="shared" si="129"/>
        <v>0</v>
      </c>
    </row>
    <row r="1626" spans="1:13" x14ac:dyDescent="0.25">
      <c r="A1626" t="s">
        <v>91</v>
      </c>
      <c r="B1626" s="108">
        <v>0.81</v>
      </c>
      <c r="E1626" s="108" t="b">
        <f t="shared" si="125"/>
        <v>0</v>
      </c>
      <c r="G1626" s="108" t="b">
        <f t="shared" si="126"/>
        <v>0</v>
      </c>
      <c r="I1626" s="108">
        <f t="shared" si="127"/>
        <v>0.81</v>
      </c>
      <c r="K1626" s="108" t="b">
        <f t="shared" si="128"/>
        <v>0</v>
      </c>
      <c r="M1626" s="108" t="b">
        <f t="shared" si="129"/>
        <v>0</v>
      </c>
    </row>
    <row r="1627" spans="1:13" x14ac:dyDescent="0.25">
      <c r="A1627" t="s">
        <v>95</v>
      </c>
      <c r="B1627" s="108">
        <v>1.6</v>
      </c>
      <c r="E1627" s="108" t="b">
        <f t="shared" si="125"/>
        <v>0</v>
      </c>
      <c r="G1627" s="108" t="b">
        <f t="shared" si="126"/>
        <v>0</v>
      </c>
      <c r="I1627" s="108" t="b">
        <f t="shared" si="127"/>
        <v>0</v>
      </c>
      <c r="K1627" s="108" t="b">
        <f t="shared" si="128"/>
        <v>0</v>
      </c>
      <c r="M1627" s="108">
        <f t="shared" si="129"/>
        <v>1.6</v>
      </c>
    </row>
    <row r="1628" spans="1:13" x14ac:dyDescent="0.25">
      <c r="A1628" t="s">
        <v>92</v>
      </c>
      <c r="B1628" s="108">
        <v>0.77</v>
      </c>
      <c r="E1628" s="108">
        <f t="shared" si="125"/>
        <v>0.77</v>
      </c>
      <c r="G1628" s="108" t="b">
        <f t="shared" si="126"/>
        <v>0</v>
      </c>
      <c r="I1628" s="108" t="b">
        <f t="shared" si="127"/>
        <v>0</v>
      </c>
      <c r="K1628" s="108" t="b">
        <f t="shared" si="128"/>
        <v>0</v>
      </c>
      <c r="M1628" s="108" t="b">
        <f t="shared" si="129"/>
        <v>0</v>
      </c>
    </row>
    <row r="1629" spans="1:13" x14ac:dyDescent="0.25">
      <c r="A1629" t="s">
        <v>94</v>
      </c>
      <c r="B1629" s="108">
        <v>0</v>
      </c>
      <c r="E1629" s="108" t="b">
        <f t="shared" si="125"/>
        <v>0</v>
      </c>
      <c r="G1629" s="108" t="b">
        <f t="shared" si="126"/>
        <v>0</v>
      </c>
      <c r="I1629" s="108" t="b">
        <f t="shared" si="127"/>
        <v>0</v>
      </c>
      <c r="K1629" s="108" t="b">
        <f t="shared" si="128"/>
        <v>0</v>
      </c>
      <c r="M1629" s="108" t="b">
        <f t="shared" si="129"/>
        <v>0</v>
      </c>
    </row>
    <row r="1630" spans="1:13" x14ac:dyDescent="0.25">
      <c r="A1630" t="s">
        <v>94</v>
      </c>
      <c r="B1630" s="108">
        <v>0</v>
      </c>
      <c r="E1630" s="108" t="b">
        <f t="shared" si="125"/>
        <v>0</v>
      </c>
      <c r="G1630" s="108" t="b">
        <f t="shared" si="126"/>
        <v>0</v>
      </c>
      <c r="I1630" s="108" t="b">
        <f t="shared" si="127"/>
        <v>0</v>
      </c>
      <c r="K1630" s="108" t="b">
        <f t="shared" si="128"/>
        <v>0</v>
      </c>
      <c r="M1630" s="108" t="b">
        <f t="shared" si="129"/>
        <v>0</v>
      </c>
    </row>
    <row r="1631" spans="1:13" x14ac:dyDescent="0.25">
      <c r="A1631" t="s">
        <v>92</v>
      </c>
      <c r="B1631" s="108">
        <v>0.65</v>
      </c>
      <c r="E1631" s="108">
        <f t="shared" si="125"/>
        <v>0.65</v>
      </c>
      <c r="G1631" s="108" t="b">
        <f t="shared" si="126"/>
        <v>0</v>
      </c>
      <c r="I1631" s="108" t="b">
        <f t="shared" si="127"/>
        <v>0</v>
      </c>
      <c r="K1631" s="108" t="b">
        <f t="shared" si="128"/>
        <v>0</v>
      </c>
      <c r="M1631" s="108" t="b">
        <f t="shared" si="129"/>
        <v>0</v>
      </c>
    </row>
    <row r="1632" spans="1:13" x14ac:dyDescent="0.25">
      <c r="A1632" t="s">
        <v>94</v>
      </c>
      <c r="B1632" s="108">
        <v>0</v>
      </c>
      <c r="E1632" s="108" t="b">
        <f t="shared" si="125"/>
        <v>0</v>
      </c>
      <c r="G1632" s="108" t="b">
        <f t="shared" si="126"/>
        <v>0</v>
      </c>
      <c r="I1632" s="108" t="b">
        <f t="shared" si="127"/>
        <v>0</v>
      </c>
      <c r="K1632" s="108" t="b">
        <f t="shared" si="128"/>
        <v>0</v>
      </c>
      <c r="M1632" s="108" t="b">
        <f t="shared" si="129"/>
        <v>0</v>
      </c>
    </row>
    <row r="1633" spans="1:13" x14ac:dyDescent="0.25">
      <c r="A1633" t="s">
        <v>94</v>
      </c>
      <c r="B1633" s="108">
        <v>0</v>
      </c>
      <c r="E1633" s="108" t="b">
        <f t="shared" si="125"/>
        <v>0</v>
      </c>
      <c r="G1633" s="108" t="b">
        <f t="shared" si="126"/>
        <v>0</v>
      </c>
      <c r="I1633" s="108" t="b">
        <f t="shared" si="127"/>
        <v>0</v>
      </c>
      <c r="K1633" s="108" t="b">
        <f t="shared" si="128"/>
        <v>0</v>
      </c>
      <c r="M1633" s="108" t="b">
        <f t="shared" si="129"/>
        <v>0</v>
      </c>
    </row>
    <row r="1634" spans="1:13" x14ac:dyDescent="0.25">
      <c r="A1634" t="s">
        <v>94</v>
      </c>
      <c r="B1634" s="108">
        <v>0</v>
      </c>
      <c r="E1634" s="108" t="b">
        <f t="shared" si="125"/>
        <v>0</v>
      </c>
      <c r="G1634" s="108" t="b">
        <f t="shared" si="126"/>
        <v>0</v>
      </c>
      <c r="I1634" s="108" t="b">
        <f t="shared" si="127"/>
        <v>0</v>
      </c>
      <c r="K1634" s="108" t="b">
        <f t="shared" si="128"/>
        <v>0</v>
      </c>
      <c r="M1634" s="108" t="b">
        <f t="shared" si="129"/>
        <v>0</v>
      </c>
    </row>
    <row r="1635" spans="1:13" x14ac:dyDescent="0.25">
      <c r="A1635" t="s">
        <v>93</v>
      </c>
      <c r="B1635" s="108">
        <v>0.98</v>
      </c>
      <c r="E1635" s="108" t="b">
        <f t="shared" si="125"/>
        <v>0</v>
      </c>
      <c r="G1635" s="108" t="b">
        <f t="shared" si="126"/>
        <v>0</v>
      </c>
      <c r="I1635" s="108" t="b">
        <f t="shared" si="127"/>
        <v>0</v>
      </c>
      <c r="K1635" s="108">
        <f t="shared" si="128"/>
        <v>0.98</v>
      </c>
      <c r="M1635" s="108" t="b">
        <f t="shared" si="129"/>
        <v>0</v>
      </c>
    </row>
    <row r="1636" spans="1:13" x14ac:dyDescent="0.25">
      <c r="A1636" t="s">
        <v>91</v>
      </c>
      <c r="B1636" s="108">
        <v>0.89</v>
      </c>
      <c r="E1636" s="108" t="b">
        <f t="shared" si="125"/>
        <v>0</v>
      </c>
      <c r="G1636" s="108" t="b">
        <f t="shared" si="126"/>
        <v>0</v>
      </c>
      <c r="I1636" s="108">
        <f t="shared" si="127"/>
        <v>0.89</v>
      </c>
      <c r="K1636" s="108" t="b">
        <f t="shared" si="128"/>
        <v>0</v>
      </c>
      <c r="M1636" s="108" t="b">
        <f t="shared" si="129"/>
        <v>0</v>
      </c>
    </row>
    <row r="1637" spans="1:13" x14ac:dyDescent="0.25">
      <c r="A1637" t="s">
        <v>94</v>
      </c>
      <c r="B1637" s="108">
        <v>0</v>
      </c>
      <c r="E1637" s="108" t="b">
        <f t="shared" si="125"/>
        <v>0</v>
      </c>
      <c r="G1637" s="108" t="b">
        <f t="shared" si="126"/>
        <v>0</v>
      </c>
      <c r="I1637" s="108" t="b">
        <f t="shared" si="127"/>
        <v>0</v>
      </c>
      <c r="K1637" s="108" t="b">
        <f t="shared" si="128"/>
        <v>0</v>
      </c>
      <c r="M1637" s="108" t="b">
        <f t="shared" si="129"/>
        <v>0</v>
      </c>
    </row>
    <row r="1638" spans="1:13" x14ac:dyDescent="0.25">
      <c r="A1638" t="s">
        <v>94</v>
      </c>
      <c r="B1638" s="108">
        <v>0</v>
      </c>
      <c r="E1638" s="108" t="b">
        <f t="shared" si="125"/>
        <v>0</v>
      </c>
      <c r="G1638" s="108" t="b">
        <f t="shared" si="126"/>
        <v>0</v>
      </c>
      <c r="I1638" s="108" t="b">
        <f t="shared" si="127"/>
        <v>0</v>
      </c>
      <c r="K1638" s="108" t="b">
        <f t="shared" si="128"/>
        <v>0</v>
      </c>
      <c r="M1638" s="108" t="b">
        <f t="shared" si="129"/>
        <v>0</v>
      </c>
    </row>
    <row r="1639" spans="1:13" x14ac:dyDescent="0.25">
      <c r="A1639" t="s">
        <v>94</v>
      </c>
      <c r="B1639" s="108">
        <v>0</v>
      </c>
      <c r="E1639" s="108" t="b">
        <f t="shared" si="125"/>
        <v>0</v>
      </c>
      <c r="G1639" s="108" t="b">
        <f t="shared" si="126"/>
        <v>0</v>
      </c>
      <c r="I1639" s="108" t="b">
        <f t="shared" si="127"/>
        <v>0</v>
      </c>
      <c r="K1639" s="108" t="b">
        <f t="shared" si="128"/>
        <v>0</v>
      </c>
      <c r="M1639" s="108" t="b">
        <f t="shared" si="129"/>
        <v>0</v>
      </c>
    </row>
    <row r="1640" spans="1:13" x14ac:dyDescent="0.25">
      <c r="A1640" t="s">
        <v>94</v>
      </c>
      <c r="B1640" s="108">
        <v>0</v>
      </c>
      <c r="E1640" s="108" t="b">
        <f t="shared" si="125"/>
        <v>0</v>
      </c>
      <c r="G1640" s="108" t="b">
        <f t="shared" si="126"/>
        <v>0</v>
      </c>
      <c r="I1640" s="108" t="b">
        <f t="shared" si="127"/>
        <v>0</v>
      </c>
      <c r="K1640" s="108" t="b">
        <f t="shared" si="128"/>
        <v>0</v>
      </c>
      <c r="M1640" s="108" t="b">
        <f t="shared" si="129"/>
        <v>0</v>
      </c>
    </row>
    <row r="1641" spans="1:13" x14ac:dyDescent="0.25">
      <c r="A1641" t="s">
        <v>94</v>
      </c>
      <c r="B1641" s="108">
        <v>0</v>
      </c>
      <c r="E1641" s="108" t="b">
        <f t="shared" si="125"/>
        <v>0</v>
      </c>
      <c r="G1641" s="108" t="b">
        <f t="shared" si="126"/>
        <v>0</v>
      </c>
      <c r="I1641" s="108" t="b">
        <f t="shared" si="127"/>
        <v>0</v>
      </c>
      <c r="K1641" s="108" t="b">
        <f t="shared" si="128"/>
        <v>0</v>
      </c>
      <c r="M1641" s="108" t="b">
        <f t="shared" si="129"/>
        <v>0</v>
      </c>
    </row>
    <row r="1642" spans="1:13" x14ac:dyDescent="0.25">
      <c r="A1642" t="s">
        <v>94</v>
      </c>
      <c r="B1642" s="108">
        <v>0</v>
      </c>
      <c r="E1642" s="108" t="b">
        <f t="shared" si="125"/>
        <v>0</v>
      </c>
      <c r="G1642" s="108" t="b">
        <f t="shared" si="126"/>
        <v>0</v>
      </c>
      <c r="I1642" s="108" t="b">
        <f t="shared" si="127"/>
        <v>0</v>
      </c>
      <c r="K1642" s="108" t="b">
        <f t="shared" si="128"/>
        <v>0</v>
      </c>
      <c r="M1642" s="108" t="b">
        <f t="shared" si="129"/>
        <v>0</v>
      </c>
    </row>
    <row r="1643" spans="1:13" x14ac:dyDescent="0.25">
      <c r="A1643" t="s">
        <v>96</v>
      </c>
      <c r="B1643" s="108">
        <v>0.85</v>
      </c>
      <c r="E1643" s="108" t="b">
        <f t="shared" si="125"/>
        <v>0</v>
      </c>
      <c r="G1643" s="108">
        <f t="shared" si="126"/>
        <v>0.85</v>
      </c>
      <c r="I1643" s="108" t="b">
        <f t="shared" si="127"/>
        <v>0</v>
      </c>
      <c r="K1643" s="108" t="b">
        <f t="shared" si="128"/>
        <v>0</v>
      </c>
      <c r="M1643" s="108" t="b">
        <f t="shared" si="129"/>
        <v>0</v>
      </c>
    </row>
    <row r="1644" spans="1:13" x14ac:dyDescent="0.25">
      <c r="A1644" t="s">
        <v>92</v>
      </c>
      <c r="B1644" s="108">
        <v>0.55000000000000004</v>
      </c>
      <c r="E1644" s="108">
        <f t="shared" si="125"/>
        <v>0.55000000000000004</v>
      </c>
      <c r="G1644" s="108" t="b">
        <f t="shared" si="126"/>
        <v>0</v>
      </c>
      <c r="I1644" s="108" t="b">
        <f t="shared" si="127"/>
        <v>0</v>
      </c>
      <c r="K1644" s="108" t="b">
        <f t="shared" si="128"/>
        <v>0</v>
      </c>
      <c r="M1644" s="108" t="b">
        <f t="shared" si="129"/>
        <v>0</v>
      </c>
    </row>
    <row r="1645" spans="1:13" x14ac:dyDescent="0.25">
      <c r="A1645" t="s">
        <v>93</v>
      </c>
      <c r="B1645" s="108">
        <v>2.48</v>
      </c>
      <c r="E1645" s="108" t="b">
        <f t="shared" si="125"/>
        <v>0</v>
      </c>
      <c r="G1645" s="108" t="b">
        <f t="shared" si="126"/>
        <v>0</v>
      </c>
      <c r="I1645" s="108" t="b">
        <f t="shared" si="127"/>
        <v>0</v>
      </c>
      <c r="K1645" s="108">
        <f t="shared" si="128"/>
        <v>2.48</v>
      </c>
      <c r="M1645" s="108" t="b">
        <f t="shared" si="129"/>
        <v>0</v>
      </c>
    </row>
    <row r="1646" spans="1:13" x14ac:dyDescent="0.25">
      <c r="A1646" t="s">
        <v>94</v>
      </c>
      <c r="B1646" s="108">
        <v>0</v>
      </c>
      <c r="E1646" s="108" t="b">
        <f t="shared" si="125"/>
        <v>0</v>
      </c>
      <c r="G1646" s="108" t="b">
        <f t="shared" si="126"/>
        <v>0</v>
      </c>
      <c r="I1646" s="108" t="b">
        <f t="shared" si="127"/>
        <v>0</v>
      </c>
      <c r="K1646" s="108" t="b">
        <f t="shared" si="128"/>
        <v>0</v>
      </c>
      <c r="M1646" s="108" t="b">
        <f t="shared" si="129"/>
        <v>0</v>
      </c>
    </row>
    <row r="1647" spans="1:13" x14ac:dyDescent="0.25">
      <c r="A1647" t="s">
        <v>94</v>
      </c>
      <c r="B1647" s="108">
        <v>0</v>
      </c>
      <c r="E1647" s="108" t="b">
        <f t="shared" si="125"/>
        <v>0</v>
      </c>
      <c r="G1647" s="108" t="b">
        <f t="shared" si="126"/>
        <v>0</v>
      </c>
      <c r="I1647" s="108" t="b">
        <f t="shared" si="127"/>
        <v>0</v>
      </c>
      <c r="K1647" s="108" t="b">
        <f t="shared" si="128"/>
        <v>0</v>
      </c>
      <c r="M1647" s="108" t="b">
        <f t="shared" si="129"/>
        <v>0</v>
      </c>
    </row>
    <row r="1648" spans="1:13" x14ac:dyDescent="0.25">
      <c r="A1648" t="s">
        <v>94</v>
      </c>
      <c r="B1648" s="108">
        <v>0</v>
      </c>
      <c r="E1648" s="108" t="b">
        <f t="shared" si="125"/>
        <v>0</v>
      </c>
      <c r="G1648" s="108" t="b">
        <f t="shared" si="126"/>
        <v>0</v>
      </c>
      <c r="I1648" s="108" t="b">
        <f t="shared" si="127"/>
        <v>0</v>
      </c>
      <c r="K1648" s="108" t="b">
        <f t="shared" si="128"/>
        <v>0</v>
      </c>
      <c r="M1648" s="108" t="b">
        <f t="shared" si="129"/>
        <v>0</v>
      </c>
    </row>
    <row r="1649" spans="1:13" x14ac:dyDescent="0.25">
      <c r="A1649" t="s">
        <v>94</v>
      </c>
      <c r="B1649" s="108">
        <v>0</v>
      </c>
      <c r="E1649" s="108" t="b">
        <f t="shared" si="125"/>
        <v>0</v>
      </c>
      <c r="G1649" s="108" t="b">
        <f t="shared" si="126"/>
        <v>0</v>
      </c>
      <c r="I1649" s="108" t="b">
        <f t="shared" si="127"/>
        <v>0</v>
      </c>
      <c r="K1649" s="108" t="b">
        <f t="shared" si="128"/>
        <v>0</v>
      </c>
      <c r="M1649" s="108" t="b">
        <f t="shared" si="129"/>
        <v>0</v>
      </c>
    </row>
    <row r="1650" spans="1:13" x14ac:dyDescent="0.25">
      <c r="A1650" t="s">
        <v>94</v>
      </c>
      <c r="B1650" s="108">
        <v>0</v>
      </c>
      <c r="E1650" s="108" t="b">
        <f t="shared" si="125"/>
        <v>0</v>
      </c>
      <c r="G1650" s="108" t="b">
        <f t="shared" si="126"/>
        <v>0</v>
      </c>
      <c r="I1650" s="108" t="b">
        <f t="shared" si="127"/>
        <v>0</v>
      </c>
      <c r="K1650" s="108" t="b">
        <f t="shared" si="128"/>
        <v>0</v>
      </c>
      <c r="M1650" s="108" t="b">
        <f t="shared" si="129"/>
        <v>0</v>
      </c>
    </row>
    <row r="1651" spans="1:13" x14ac:dyDescent="0.25">
      <c r="A1651" t="s">
        <v>94</v>
      </c>
      <c r="B1651" s="108">
        <v>0</v>
      </c>
      <c r="E1651" s="108" t="b">
        <f t="shared" si="125"/>
        <v>0</v>
      </c>
      <c r="G1651" s="108" t="b">
        <f t="shared" si="126"/>
        <v>0</v>
      </c>
      <c r="I1651" s="108" t="b">
        <f t="shared" si="127"/>
        <v>0</v>
      </c>
      <c r="K1651" s="108" t="b">
        <f t="shared" si="128"/>
        <v>0</v>
      </c>
      <c r="M1651" s="108" t="b">
        <f t="shared" si="129"/>
        <v>0</v>
      </c>
    </row>
    <row r="1652" spans="1:13" x14ac:dyDescent="0.25">
      <c r="A1652" t="s">
        <v>96</v>
      </c>
      <c r="B1652" s="108">
        <v>1.36</v>
      </c>
      <c r="E1652" s="108" t="b">
        <f t="shared" si="125"/>
        <v>0</v>
      </c>
      <c r="G1652" s="108">
        <f t="shared" si="126"/>
        <v>1.36</v>
      </c>
      <c r="I1652" s="108" t="b">
        <f t="shared" si="127"/>
        <v>0</v>
      </c>
      <c r="K1652" s="108" t="b">
        <f t="shared" si="128"/>
        <v>0</v>
      </c>
      <c r="M1652" s="108" t="b">
        <f t="shared" si="129"/>
        <v>0</v>
      </c>
    </row>
    <row r="1653" spans="1:13" x14ac:dyDescent="0.25">
      <c r="A1653" t="s">
        <v>92</v>
      </c>
      <c r="B1653" s="108">
        <v>0.96</v>
      </c>
      <c r="E1653" s="108">
        <f t="shared" si="125"/>
        <v>0.96</v>
      </c>
      <c r="G1653" s="108" t="b">
        <f t="shared" si="126"/>
        <v>0</v>
      </c>
      <c r="I1653" s="108" t="b">
        <f t="shared" si="127"/>
        <v>0</v>
      </c>
      <c r="K1653" s="108" t="b">
        <f t="shared" si="128"/>
        <v>0</v>
      </c>
      <c r="M1653" s="108" t="b">
        <f t="shared" si="129"/>
        <v>0</v>
      </c>
    </row>
    <row r="1654" spans="1:13" x14ac:dyDescent="0.25">
      <c r="A1654" t="s">
        <v>94</v>
      </c>
      <c r="B1654" s="108">
        <v>0</v>
      </c>
      <c r="E1654" s="108" t="b">
        <f t="shared" si="125"/>
        <v>0</v>
      </c>
      <c r="G1654" s="108" t="b">
        <f t="shared" si="126"/>
        <v>0</v>
      </c>
      <c r="I1654" s="108" t="b">
        <f t="shared" si="127"/>
        <v>0</v>
      </c>
      <c r="K1654" s="108" t="b">
        <f t="shared" si="128"/>
        <v>0</v>
      </c>
      <c r="M1654" s="108" t="b">
        <f t="shared" si="129"/>
        <v>0</v>
      </c>
    </row>
    <row r="1655" spans="1:13" x14ac:dyDescent="0.25">
      <c r="A1655" t="s">
        <v>94</v>
      </c>
      <c r="B1655" s="108">
        <v>0</v>
      </c>
      <c r="E1655" s="108" t="b">
        <f t="shared" si="125"/>
        <v>0</v>
      </c>
      <c r="G1655" s="108" t="b">
        <f t="shared" si="126"/>
        <v>0</v>
      </c>
      <c r="I1655" s="108" t="b">
        <f t="shared" si="127"/>
        <v>0</v>
      </c>
      <c r="K1655" s="108" t="b">
        <f t="shared" si="128"/>
        <v>0</v>
      </c>
      <c r="M1655" s="108" t="b">
        <f t="shared" si="129"/>
        <v>0</v>
      </c>
    </row>
    <row r="1656" spans="1:13" x14ac:dyDescent="0.25">
      <c r="A1656" t="s">
        <v>95</v>
      </c>
      <c r="B1656" s="108">
        <v>1.96</v>
      </c>
      <c r="E1656" s="108" t="b">
        <f t="shared" si="125"/>
        <v>0</v>
      </c>
      <c r="G1656" s="108" t="b">
        <f t="shared" si="126"/>
        <v>0</v>
      </c>
      <c r="I1656" s="108" t="b">
        <f t="shared" si="127"/>
        <v>0</v>
      </c>
      <c r="K1656" s="108" t="b">
        <f t="shared" si="128"/>
        <v>0</v>
      </c>
      <c r="M1656" s="108">
        <f t="shared" si="129"/>
        <v>1.96</v>
      </c>
    </row>
    <row r="1657" spans="1:13" x14ac:dyDescent="0.25">
      <c r="A1657" t="s">
        <v>93</v>
      </c>
      <c r="B1657" s="108">
        <v>0.97</v>
      </c>
      <c r="E1657" s="108" t="b">
        <f t="shared" si="125"/>
        <v>0</v>
      </c>
      <c r="G1657" s="108" t="b">
        <f t="shared" si="126"/>
        <v>0</v>
      </c>
      <c r="I1657" s="108" t="b">
        <f t="shared" si="127"/>
        <v>0</v>
      </c>
      <c r="K1657" s="108">
        <f t="shared" si="128"/>
        <v>0.97</v>
      </c>
      <c r="M1657" s="108" t="b">
        <f t="shared" si="129"/>
        <v>0</v>
      </c>
    </row>
    <row r="1658" spans="1:13" x14ac:dyDescent="0.25">
      <c r="A1658" t="s">
        <v>96</v>
      </c>
      <c r="B1658" s="108">
        <v>1.55</v>
      </c>
      <c r="E1658" s="108" t="b">
        <f t="shared" si="125"/>
        <v>0</v>
      </c>
      <c r="G1658" s="108">
        <f t="shared" si="126"/>
        <v>1.55</v>
      </c>
      <c r="I1658" s="108" t="b">
        <f t="shared" si="127"/>
        <v>0</v>
      </c>
      <c r="K1658" s="108" t="b">
        <f t="shared" si="128"/>
        <v>0</v>
      </c>
      <c r="M1658" s="108" t="b">
        <f t="shared" si="129"/>
        <v>0</v>
      </c>
    </row>
    <row r="1659" spans="1:13" x14ac:dyDescent="0.25">
      <c r="A1659" t="s">
        <v>94</v>
      </c>
      <c r="B1659" s="108">
        <v>0</v>
      </c>
      <c r="E1659" s="108" t="b">
        <f t="shared" si="125"/>
        <v>0</v>
      </c>
      <c r="G1659" s="108" t="b">
        <f t="shared" si="126"/>
        <v>0</v>
      </c>
      <c r="I1659" s="108" t="b">
        <f t="shared" si="127"/>
        <v>0</v>
      </c>
      <c r="K1659" s="108" t="b">
        <f t="shared" si="128"/>
        <v>0</v>
      </c>
      <c r="M1659" s="108" t="b">
        <f t="shared" si="129"/>
        <v>0</v>
      </c>
    </row>
    <row r="1660" spans="1:13" x14ac:dyDescent="0.25">
      <c r="A1660" t="s">
        <v>92</v>
      </c>
      <c r="B1660" s="108">
        <v>0.92</v>
      </c>
      <c r="E1660" s="108">
        <f t="shared" si="125"/>
        <v>0.92</v>
      </c>
      <c r="G1660" s="108" t="b">
        <f t="shared" si="126"/>
        <v>0</v>
      </c>
      <c r="I1660" s="108" t="b">
        <f t="shared" si="127"/>
        <v>0</v>
      </c>
      <c r="K1660" s="108" t="b">
        <f t="shared" si="128"/>
        <v>0</v>
      </c>
      <c r="M1660" s="108" t="b">
        <f t="shared" si="129"/>
        <v>0</v>
      </c>
    </row>
    <row r="1661" spans="1:13" x14ac:dyDescent="0.25">
      <c r="A1661" t="s">
        <v>91</v>
      </c>
      <c r="B1661" s="108">
        <v>0.76</v>
      </c>
      <c r="E1661" s="108" t="b">
        <f t="shared" si="125"/>
        <v>0</v>
      </c>
      <c r="G1661" s="108" t="b">
        <f t="shared" si="126"/>
        <v>0</v>
      </c>
      <c r="I1661" s="108">
        <f t="shared" si="127"/>
        <v>0.76</v>
      </c>
      <c r="K1661" s="108" t="b">
        <f t="shared" si="128"/>
        <v>0</v>
      </c>
      <c r="M1661" s="108" t="b">
        <f t="shared" si="129"/>
        <v>0</v>
      </c>
    </row>
    <row r="1662" spans="1:13" x14ac:dyDescent="0.25">
      <c r="A1662" t="s">
        <v>94</v>
      </c>
      <c r="B1662" s="108">
        <v>0</v>
      </c>
      <c r="E1662" s="108" t="b">
        <f t="shared" si="125"/>
        <v>0</v>
      </c>
      <c r="G1662" s="108" t="b">
        <f t="shared" si="126"/>
        <v>0</v>
      </c>
      <c r="I1662" s="108" t="b">
        <f t="shared" si="127"/>
        <v>0</v>
      </c>
      <c r="K1662" s="108" t="b">
        <f t="shared" si="128"/>
        <v>0</v>
      </c>
      <c r="M1662" s="108" t="b">
        <f t="shared" si="129"/>
        <v>0</v>
      </c>
    </row>
    <row r="1663" spans="1:13" x14ac:dyDescent="0.25">
      <c r="A1663" t="s">
        <v>94</v>
      </c>
      <c r="B1663" s="108">
        <v>0</v>
      </c>
      <c r="E1663" s="108" t="b">
        <f t="shared" si="125"/>
        <v>0</v>
      </c>
      <c r="G1663" s="108" t="b">
        <f t="shared" si="126"/>
        <v>0</v>
      </c>
      <c r="I1663" s="108" t="b">
        <f t="shared" si="127"/>
        <v>0</v>
      </c>
      <c r="K1663" s="108" t="b">
        <f t="shared" si="128"/>
        <v>0</v>
      </c>
      <c r="M1663" s="108" t="b">
        <f t="shared" si="129"/>
        <v>0</v>
      </c>
    </row>
    <row r="1664" spans="1:13" x14ac:dyDescent="0.25">
      <c r="A1664" t="s">
        <v>94</v>
      </c>
      <c r="B1664" s="108">
        <v>0</v>
      </c>
      <c r="E1664" s="108" t="b">
        <f t="shared" si="125"/>
        <v>0</v>
      </c>
      <c r="G1664" s="108" t="b">
        <f t="shared" si="126"/>
        <v>0</v>
      </c>
      <c r="I1664" s="108" t="b">
        <f t="shared" si="127"/>
        <v>0</v>
      </c>
      <c r="K1664" s="108" t="b">
        <f t="shared" si="128"/>
        <v>0</v>
      </c>
      <c r="M1664" s="108" t="b">
        <f t="shared" si="129"/>
        <v>0</v>
      </c>
    </row>
    <row r="1665" spans="1:13" x14ac:dyDescent="0.25">
      <c r="A1665" t="s">
        <v>95</v>
      </c>
      <c r="B1665" s="108">
        <v>2.02</v>
      </c>
      <c r="E1665" s="108" t="b">
        <f t="shared" si="125"/>
        <v>0</v>
      </c>
      <c r="G1665" s="108" t="b">
        <f t="shared" si="126"/>
        <v>0</v>
      </c>
      <c r="I1665" s="108" t="b">
        <f t="shared" si="127"/>
        <v>0</v>
      </c>
      <c r="K1665" s="108" t="b">
        <f t="shared" si="128"/>
        <v>0</v>
      </c>
      <c r="M1665" s="108">
        <f t="shared" si="129"/>
        <v>2.02</v>
      </c>
    </row>
    <row r="1666" spans="1:13" x14ac:dyDescent="0.25">
      <c r="A1666" t="s">
        <v>94</v>
      </c>
      <c r="B1666" s="108">
        <v>0</v>
      </c>
      <c r="E1666" s="108" t="b">
        <f t="shared" si="125"/>
        <v>0</v>
      </c>
      <c r="G1666" s="108" t="b">
        <f t="shared" si="126"/>
        <v>0</v>
      </c>
      <c r="I1666" s="108" t="b">
        <f t="shared" si="127"/>
        <v>0</v>
      </c>
      <c r="K1666" s="108" t="b">
        <f t="shared" si="128"/>
        <v>0</v>
      </c>
      <c r="M1666" s="108" t="b">
        <f t="shared" si="129"/>
        <v>0</v>
      </c>
    </row>
    <row r="1667" spans="1:13" x14ac:dyDescent="0.25">
      <c r="A1667" t="s">
        <v>94</v>
      </c>
      <c r="B1667" s="108">
        <v>0</v>
      </c>
      <c r="E1667" s="108" t="b">
        <f t="shared" ref="E1667:E1730" si="130">IF(A1667="Coffee Only", B1667)</f>
        <v>0</v>
      </c>
      <c r="G1667" s="108" t="b">
        <f t="shared" ref="G1667:G1730" si="131">IF(A1667="Food Only", B1667)</f>
        <v>0</v>
      </c>
      <c r="I1667" s="108" t="b">
        <f t="shared" ref="I1667:I1730" si="132">IF(A1667="Specialty Drink Only", B1667)</f>
        <v>0</v>
      </c>
      <c r="K1667" s="108" t="b">
        <f t="shared" ref="K1667:K1730" si="133">IF(A1667="Food + Coffee", B1667)</f>
        <v>0</v>
      </c>
      <c r="M1667" s="108" t="b">
        <f t="shared" ref="M1667:M1730" si="134">IF(A1667="Food + Specialty Drink", B1667)</f>
        <v>0</v>
      </c>
    </row>
    <row r="1668" spans="1:13" x14ac:dyDescent="0.25">
      <c r="A1668" t="s">
        <v>94</v>
      </c>
      <c r="B1668" s="108">
        <v>0</v>
      </c>
      <c r="E1668" s="108" t="b">
        <f t="shared" si="130"/>
        <v>0</v>
      </c>
      <c r="G1668" s="108" t="b">
        <f t="shared" si="131"/>
        <v>0</v>
      </c>
      <c r="I1668" s="108" t="b">
        <f t="shared" si="132"/>
        <v>0</v>
      </c>
      <c r="K1668" s="108" t="b">
        <f t="shared" si="133"/>
        <v>0</v>
      </c>
      <c r="M1668" s="108" t="b">
        <f t="shared" si="134"/>
        <v>0</v>
      </c>
    </row>
    <row r="1669" spans="1:13" x14ac:dyDescent="0.25">
      <c r="A1669" t="s">
        <v>94</v>
      </c>
      <c r="B1669" s="108">
        <v>0</v>
      </c>
      <c r="E1669" s="108" t="b">
        <f t="shared" si="130"/>
        <v>0</v>
      </c>
      <c r="G1669" s="108" t="b">
        <f t="shared" si="131"/>
        <v>0</v>
      </c>
      <c r="I1669" s="108" t="b">
        <f t="shared" si="132"/>
        <v>0</v>
      </c>
      <c r="K1669" s="108" t="b">
        <f t="shared" si="133"/>
        <v>0</v>
      </c>
      <c r="M1669" s="108" t="b">
        <f t="shared" si="134"/>
        <v>0</v>
      </c>
    </row>
    <row r="1670" spans="1:13" x14ac:dyDescent="0.25">
      <c r="A1670" t="s">
        <v>94</v>
      </c>
      <c r="B1670" s="108">
        <v>0</v>
      </c>
      <c r="E1670" s="108" t="b">
        <f t="shared" si="130"/>
        <v>0</v>
      </c>
      <c r="G1670" s="108" t="b">
        <f t="shared" si="131"/>
        <v>0</v>
      </c>
      <c r="I1670" s="108" t="b">
        <f t="shared" si="132"/>
        <v>0</v>
      </c>
      <c r="K1670" s="108" t="b">
        <f t="shared" si="133"/>
        <v>0</v>
      </c>
      <c r="M1670" s="108" t="b">
        <f t="shared" si="134"/>
        <v>0</v>
      </c>
    </row>
    <row r="1671" spans="1:13" x14ac:dyDescent="0.25">
      <c r="A1671" t="s">
        <v>94</v>
      </c>
      <c r="B1671" s="108">
        <v>0</v>
      </c>
      <c r="E1671" s="108" t="b">
        <f t="shared" si="130"/>
        <v>0</v>
      </c>
      <c r="G1671" s="108" t="b">
        <f t="shared" si="131"/>
        <v>0</v>
      </c>
      <c r="I1671" s="108" t="b">
        <f t="shared" si="132"/>
        <v>0</v>
      </c>
      <c r="K1671" s="108" t="b">
        <f t="shared" si="133"/>
        <v>0</v>
      </c>
      <c r="M1671" s="108" t="b">
        <f t="shared" si="134"/>
        <v>0</v>
      </c>
    </row>
    <row r="1672" spans="1:13" x14ac:dyDescent="0.25">
      <c r="A1672" t="s">
        <v>94</v>
      </c>
      <c r="B1672" s="108">
        <v>0</v>
      </c>
      <c r="E1672" s="108" t="b">
        <f t="shared" si="130"/>
        <v>0</v>
      </c>
      <c r="G1672" s="108" t="b">
        <f t="shared" si="131"/>
        <v>0</v>
      </c>
      <c r="I1672" s="108" t="b">
        <f t="shared" si="132"/>
        <v>0</v>
      </c>
      <c r="K1672" s="108" t="b">
        <f t="shared" si="133"/>
        <v>0</v>
      </c>
      <c r="M1672" s="108" t="b">
        <f t="shared" si="134"/>
        <v>0</v>
      </c>
    </row>
    <row r="1673" spans="1:13" x14ac:dyDescent="0.25">
      <c r="A1673" t="s">
        <v>94</v>
      </c>
      <c r="B1673" s="108">
        <v>0</v>
      </c>
      <c r="E1673" s="108" t="b">
        <f t="shared" si="130"/>
        <v>0</v>
      </c>
      <c r="G1673" s="108" t="b">
        <f t="shared" si="131"/>
        <v>0</v>
      </c>
      <c r="I1673" s="108" t="b">
        <f t="shared" si="132"/>
        <v>0</v>
      </c>
      <c r="K1673" s="108" t="b">
        <f t="shared" si="133"/>
        <v>0</v>
      </c>
      <c r="M1673" s="108" t="b">
        <f t="shared" si="134"/>
        <v>0</v>
      </c>
    </row>
    <row r="1674" spans="1:13" x14ac:dyDescent="0.25">
      <c r="A1674" t="s">
        <v>94</v>
      </c>
      <c r="B1674" s="108">
        <v>0</v>
      </c>
      <c r="E1674" s="108" t="b">
        <f t="shared" si="130"/>
        <v>0</v>
      </c>
      <c r="G1674" s="108" t="b">
        <f t="shared" si="131"/>
        <v>0</v>
      </c>
      <c r="I1674" s="108" t="b">
        <f t="shared" si="132"/>
        <v>0</v>
      </c>
      <c r="K1674" s="108" t="b">
        <f t="shared" si="133"/>
        <v>0</v>
      </c>
      <c r="M1674" s="108" t="b">
        <f t="shared" si="134"/>
        <v>0</v>
      </c>
    </row>
    <row r="1675" spans="1:13" x14ac:dyDescent="0.25">
      <c r="A1675" t="s">
        <v>94</v>
      </c>
      <c r="B1675" s="108">
        <v>0</v>
      </c>
      <c r="E1675" s="108" t="b">
        <f t="shared" si="130"/>
        <v>0</v>
      </c>
      <c r="G1675" s="108" t="b">
        <f t="shared" si="131"/>
        <v>0</v>
      </c>
      <c r="I1675" s="108" t="b">
        <f t="shared" si="132"/>
        <v>0</v>
      </c>
      <c r="K1675" s="108" t="b">
        <f t="shared" si="133"/>
        <v>0</v>
      </c>
      <c r="M1675" s="108" t="b">
        <f t="shared" si="134"/>
        <v>0</v>
      </c>
    </row>
    <row r="1676" spans="1:13" x14ac:dyDescent="0.25">
      <c r="A1676" t="s">
        <v>94</v>
      </c>
      <c r="B1676" s="108">
        <v>0</v>
      </c>
      <c r="E1676" s="108" t="b">
        <f t="shared" si="130"/>
        <v>0</v>
      </c>
      <c r="G1676" s="108" t="b">
        <f t="shared" si="131"/>
        <v>0</v>
      </c>
      <c r="I1676" s="108" t="b">
        <f t="shared" si="132"/>
        <v>0</v>
      </c>
      <c r="K1676" s="108" t="b">
        <f t="shared" si="133"/>
        <v>0</v>
      </c>
      <c r="M1676" s="108" t="b">
        <f t="shared" si="134"/>
        <v>0</v>
      </c>
    </row>
    <row r="1677" spans="1:13" x14ac:dyDescent="0.25">
      <c r="A1677" t="s">
        <v>94</v>
      </c>
      <c r="B1677" s="108">
        <v>0</v>
      </c>
      <c r="E1677" s="108" t="b">
        <f t="shared" si="130"/>
        <v>0</v>
      </c>
      <c r="G1677" s="108" t="b">
        <f t="shared" si="131"/>
        <v>0</v>
      </c>
      <c r="I1677" s="108" t="b">
        <f t="shared" si="132"/>
        <v>0</v>
      </c>
      <c r="K1677" s="108" t="b">
        <f t="shared" si="133"/>
        <v>0</v>
      </c>
      <c r="M1677" s="108" t="b">
        <f t="shared" si="134"/>
        <v>0</v>
      </c>
    </row>
    <row r="1678" spans="1:13" x14ac:dyDescent="0.25">
      <c r="A1678" t="s">
        <v>95</v>
      </c>
      <c r="B1678" s="108">
        <v>2.2000000000000002</v>
      </c>
      <c r="E1678" s="108" t="b">
        <f t="shared" si="130"/>
        <v>0</v>
      </c>
      <c r="G1678" s="108" t="b">
        <f t="shared" si="131"/>
        <v>0</v>
      </c>
      <c r="I1678" s="108" t="b">
        <f t="shared" si="132"/>
        <v>0</v>
      </c>
      <c r="K1678" s="108" t="b">
        <f t="shared" si="133"/>
        <v>0</v>
      </c>
      <c r="M1678" s="108">
        <f t="shared" si="134"/>
        <v>2.2000000000000002</v>
      </c>
    </row>
    <row r="1679" spans="1:13" x14ac:dyDescent="0.25">
      <c r="A1679" t="s">
        <v>94</v>
      </c>
      <c r="B1679" s="108">
        <v>0</v>
      </c>
      <c r="E1679" s="108" t="b">
        <f t="shared" si="130"/>
        <v>0</v>
      </c>
      <c r="G1679" s="108" t="b">
        <f t="shared" si="131"/>
        <v>0</v>
      </c>
      <c r="I1679" s="108" t="b">
        <f t="shared" si="132"/>
        <v>0</v>
      </c>
      <c r="K1679" s="108" t="b">
        <f t="shared" si="133"/>
        <v>0</v>
      </c>
      <c r="M1679" s="108" t="b">
        <f t="shared" si="134"/>
        <v>0</v>
      </c>
    </row>
    <row r="1680" spans="1:13" x14ac:dyDescent="0.25">
      <c r="A1680" t="s">
        <v>94</v>
      </c>
      <c r="B1680" s="108">
        <v>0</v>
      </c>
      <c r="E1680" s="108" t="b">
        <f t="shared" si="130"/>
        <v>0</v>
      </c>
      <c r="G1680" s="108" t="b">
        <f t="shared" si="131"/>
        <v>0</v>
      </c>
      <c r="I1680" s="108" t="b">
        <f t="shared" si="132"/>
        <v>0</v>
      </c>
      <c r="K1680" s="108" t="b">
        <f t="shared" si="133"/>
        <v>0</v>
      </c>
      <c r="M1680" s="108" t="b">
        <f t="shared" si="134"/>
        <v>0</v>
      </c>
    </row>
    <row r="1681" spans="1:13" x14ac:dyDescent="0.25">
      <c r="A1681" t="s">
        <v>94</v>
      </c>
      <c r="B1681" s="108">
        <v>0</v>
      </c>
      <c r="E1681" s="108" t="b">
        <f t="shared" si="130"/>
        <v>0</v>
      </c>
      <c r="G1681" s="108" t="b">
        <f t="shared" si="131"/>
        <v>0</v>
      </c>
      <c r="I1681" s="108" t="b">
        <f t="shared" si="132"/>
        <v>0</v>
      </c>
      <c r="K1681" s="108" t="b">
        <f t="shared" si="133"/>
        <v>0</v>
      </c>
      <c r="M1681" s="108" t="b">
        <f t="shared" si="134"/>
        <v>0</v>
      </c>
    </row>
    <row r="1682" spans="1:13" x14ac:dyDescent="0.25">
      <c r="A1682" t="s">
        <v>94</v>
      </c>
      <c r="B1682" s="108">
        <v>0</v>
      </c>
      <c r="E1682" s="108" t="b">
        <f t="shared" si="130"/>
        <v>0</v>
      </c>
      <c r="G1682" s="108" t="b">
        <f t="shared" si="131"/>
        <v>0</v>
      </c>
      <c r="I1682" s="108" t="b">
        <f t="shared" si="132"/>
        <v>0</v>
      </c>
      <c r="K1682" s="108" t="b">
        <f t="shared" si="133"/>
        <v>0</v>
      </c>
      <c r="M1682" s="108" t="b">
        <f t="shared" si="134"/>
        <v>0</v>
      </c>
    </row>
    <row r="1683" spans="1:13" x14ac:dyDescent="0.25">
      <c r="A1683" t="s">
        <v>94</v>
      </c>
      <c r="B1683" s="108">
        <v>0</v>
      </c>
      <c r="E1683" s="108" t="b">
        <f t="shared" si="130"/>
        <v>0</v>
      </c>
      <c r="G1683" s="108" t="b">
        <f t="shared" si="131"/>
        <v>0</v>
      </c>
      <c r="I1683" s="108" t="b">
        <f t="shared" si="132"/>
        <v>0</v>
      </c>
      <c r="K1683" s="108" t="b">
        <f t="shared" si="133"/>
        <v>0</v>
      </c>
      <c r="M1683" s="108" t="b">
        <f t="shared" si="134"/>
        <v>0</v>
      </c>
    </row>
    <row r="1684" spans="1:13" x14ac:dyDescent="0.25">
      <c r="A1684" t="s">
        <v>94</v>
      </c>
      <c r="B1684" s="108">
        <v>0</v>
      </c>
      <c r="E1684" s="108" t="b">
        <f t="shared" si="130"/>
        <v>0</v>
      </c>
      <c r="G1684" s="108" t="b">
        <f t="shared" si="131"/>
        <v>0</v>
      </c>
      <c r="I1684" s="108" t="b">
        <f t="shared" si="132"/>
        <v>0</v>
      </c>
      <c r="K1684" s="108" t="b">
        <f t="shared" si="133"/>
        <v>0</v>
      </c>
      <c r="M1684" s="108" t="b">
        <f t="shared" si="134"/>
        <v>0</v>
      </c>
    </row>
    <row r="1685" spans="1:13" x14ac:dyDescent="0.25">
      <c r="A1685" t="s">
        <v>94</v>
      </c>
      <c r="B1685" s="108">
        <v>0</v>
      </c>
      <c r="E1685" s="108" t="b">
        <f t="shared" si="130"/>
        <v>0</v>
      </c>
      <c r="G1685" s="108" t="b">
        <f t="shared" si="131"/>
        <v>0</v>
      </c>
      <c r="I1685" s="108" t="b">
        <f t="shared" si="132"/>
        <v>0</v>
      </c>
      <c r="K1685" s="108" t="b">
        <f t="shared" si="133"/>
        <v>0</v>
      </c>
      <c r="M1685" s="108" t="b">
        <f t="shared" si="134"/>
        <v>0</v>
      </c>
    </row>
    <row r="1686" spans="1:13" x14ac:dyDescent="0.25">
      <c r="A1686" t="s">
        <v>94</v>
      </c>
      <c r="B1686" s="108">
        <v>0</v>
      </c>
      <c r="E1686" s="108" t="b">
        <f t="shared" si="130"/>
        <v>0</v>
      </c>
      <c r="G1686" s="108" t="b">
        <f t="shared" si="131"/>
        <v>0</v>
      </c>
      <c r="I1686" s="108" t="b">
        <f t="shared" si="132"/>
        <v>0</v>
      </c>
      <c r="K1686" s="108" t="b">
        <f t="shared" si="133"/>
        <v>0</v>
      </c>
      <c r="M1686" s="108" t="b">
        <f t="shared" si="134"/>
        <v>0</v>
      </c>
    </row>
    <row r="1687" spans="1:13" x14ac:dyDescent="0.25">
      <c r="A1687" t="s">
        <v>91</v>
      </c>
      <c r="B1687" s="108">
        <v>0.51</v>
      </c>
      <c r="E1687" s="108" t="b">
        <f t="shared" si="130"/>
        <v>0</v>
      </c>
      <c r="G1687" s="108" t="b">
        <f t="shared" si="131"/>
        <v>0</v>
      </c>
      <c r="I1687" s="108">
        <f t="shared" si="132"/>
        <v>0.51</v>
      </c>
      <c r="K1687" s="108" t="b">
        <f t="shared" si="133"/>
        <v>0</v>
      </c>
      <c r="M1687" s="108" t="b">
        <f t="shared" si="134"/>
        <v>0</v>
      </c>
    </row>
    <row r="1688" spans="1:13" x14ac:dyDescent="0.25">
      <c r="A1688" t="s">
        <v>94</v>
      </c>
      <c r="B1688" s="108">
        <v>0</v>
      </c>
      <c r="E1688" s="108" t="b">
        <f t="shared" si="130"/>
        <v>0</v>
      </c>
      <c r="G1688" s="108" t="b">
        <f t="shared" si="131"/>
        <v>0</v>
      </c>
      <c r="I1688" s="108" t="b">
        <f t="shared" si="132"/>
        <v>0</v>
      </c>
      <c r="K1688" s="108" t="b">
        <f t="shared" si="133"/>
        <v>0</v>
      </c>
      <c r="M1688" s="108" t="b">
        <f t="shared" si="134"/>
        <v>0</v>
      </c>
    </row>
    <row r="1689" spans="1:13" x14ac:dyDescent="0.25">
      <c r="A1689" t="s">
        <v>94</v>
      </c>
      <c r="B1689" s="108">
        <v>0</v>
      </c>
      <c r="E1689" s="108" t="b">
        <f t="shared" si="130"/>
        <v>0</v>
      </c>
      <c r="G1689" s="108" t="b">
        <f t="shared" si="131"/>
        <v>0</v>
      </c>
      <c r="I1689" s="108" t="b">
        <f t="shared" si="132"/>
        <v>0</v>
      </c>
      <c r="K1689" s="108" t="b">
        <f t="shared" si="133"/>
        <v>0</v>
      </c>
      <c r="M1689" s="108" t="b">
        <f t="shared" si="134"/>
        <v>0</v>
      </c>
    </row>
    <row r="1690" spans="1:13" x14ac:dyDescent="0.25">
      <c r="A1690" t="s">
        <v>94</v>
      </c>
      <c r="B1690" s="108">
        <v>0</v>
      </c>
      <c r="E1690" s="108" t="b">
        <f t="shared" si="130"/>
        <v>0</v>
      </c>
      <c r="G1690" s="108" t="b">
        <f t="shared" si="131"/>
        <v>0</v>
      </c>
      <c r="I1690" s="108" t="b">
        <f t="shared" si="132"/>
        <v>0</v>
      </c>
      <c r="K1690" s="108" t="b">
        <f t="shared" si="133"/>
        <v>0</v>
      </c>
      <c r="M1690" s="108" t="b">
        <f t="shared" si="134"/>
        <v>0</v>
      </c>
    </row>
    <row r="1691" spans="1:13" x14ac:dyDescent="0.25">
      <c r="A1691" t="s">
        <v>94</v>
      </c>
      <c r="B1691" s="108">
        <v>0</v>
      </c>
      <c r="E1691" s="108" t="b">
        <f t="shared" si="130"/>
        <v>0</v>
      </c>
      <c r="G1691" s="108" t="b">
        <f t="shared" si="131"/>
        <v>0</v>
      </c>
      <c r="I1691" s="108" t="b">
        <f t="shared" si="132"/>
        <v>0</v>
      </c>
      <c r="K1691" s="108" t="b">
        <f t="shared" si="133"/>
        <v>0</v>
      </c>
      <c r="M1691" s="108" t="b">
        <f t="shared" si="134"/>
        <v>0</v>
      </c>
    </row>
    <row r="1692" spans="1:13" x14ac:dyDescent="0.25">
      <c r="A1692" t="s">
        <v>94</v>
      </c>
      <c r="B1692" s="108">
        <v>0</v>
      </c>
      <c r="E1692" s="108" t="b">
        <f t="shared" si="130"/>
        <v>0</v>
      </c>
      <c r="G1692" s="108" t="b">
        <f t="shared" si="131"/>
        <v>0</v>
      </c>
      <c r="I1692" s="108" t="b">
        <f t="shared" si="132"/>
        <v>0</v>
      </c>
      <c r="K1692" s="108" t="b">
        <f t="shared" si="133"/>
        <v>0</v>
      </c>
      <c r="M1692" s="108" t="b">
        <f t="shared" si="134"/>
        <v>0</v>
      </c>
    </row>
    <row r="1693" spans="1:13" x14ac:dyDescent="0.25">
      <c r="A1693" t="s">
        <v>94</v>
      </c>
      <c r="B1693" s="108">
        <v>0</v>
      </c>
      <c r="E1693" s="108" t="b">
        <f t="shared" si="130"/>
        <v>0</v>
      </c>
      <c r="G1693" s="108" t="b">
        <f t="shared" si="131"/>
        <v>0</v>
      </c>
      <c r="I1693" s="108" t="b">
        <f t="shared" si="132"/>
        <v>0</v>
      </c>
      <c r="K1693" s="108" t="b">
        <f t="shared" si="133"/>
        <v>0</v>
      </c>
      <c r="M1693" s="108" t="b">
        <f t="shared" si="134"/>
        <v>0</v>
      </c>
    </row>
    <row r="1694" spans="1:13" x14ac:dyDescent="0.25">
      <c r="A1694" t="s">
        <v>94</v>
      </c>
      <c r="B1694" s="108">
        <v>0</v>
      </c>
      <c r="E1694" s="108" t="b">
        <f t="shared" si="130"/>
        <v>0</v>
      </c>
      <c r="G1694" s="108" t="b">
        <f t="shared" si="131"/>
        <v>0</v>
      </c>
      <c r="I1694" s="108" t="b">
        <f t="shared" si="132"/>
        <v>0</v>
      </c>
      <c r="K1694" s="108" t="b">
        <f t="shared" si="133"/>
        <v>0</v>
      </c>
      <c r="M1694" s="108" t="b">
        <f t="shared" si="134"/>
        <v>0</v>
      </c>
    </row>
    <row r="1695" spans="1:13" x14ac:dyDescent="0.25">
      <c r="A1695" t="s">
        <v>94</v>
      </c>
      <c r="B1695" s="108">
        <v>0</v>
      </c>
      <c r="E1695" s="108" t="b">
        <f t="shared" si="130"/>
        <v>0</v>
      </c>
      <c r="G1695" s="108" t="b">
        <f t="shared" si="131"/>
        <v>0</v>
      </c>
      <c r="I1695" s="108" t="b">
        <f t="shared" si="132"/>
        <v>0</v>
      </c>
      <c r="K1695" s="108" t="b">
        <f t="shared" si="133"/>
        <v>0</v>
      </c>
      <c r="M1695" s="108" t="b">
        <f t="shared" si="134"/>
        <v>0</v>
      </c>
    </row>
    <row r="1696" spans="1:13" x14ac:dyDescent="0.25">
      <c r="A1696" t="s">
        <v>94</v>
      </c>
      <c r="B1696" s="108">
        <v>0</v>
      </c>
      <c r="E1696" s="108" t="b">
        <f t="shared" si="130"/>
        <v>0</v>
      </c>
      <c r="G1696" s="108" t="b">
        <f t="shared" si="131"/>
        <v>0</v>
      </c>
      <c r="I1696" s="108" t="b">
        <f t="shared" si="132"/>
        <v>0</v>
      </c>
      <c r="K1696" s="108" t="b">
        <f t="shared" si="133"/>
        <v>0</v>
      </c>
      <c r="M1696" s="108" t="b">
        <f t="shared" si="134"/>
        <v>0</v>
      </c>
    </row>
    <row r="1697" spans="1:13" x14ac:dyDescent="0.25">
      <c r="A1697" t="s">
        <v>94</v>
      </c>
      <c r="B1697" s="108">
        <v>0</v>
      </c>
      <c r="E1697" s="108" t="b">
        <f t="shared" si="130"/>
        <v>0</v>
      </c>
      <c r="G1697" s="108" t="b">
        <f t="shared" si="131"/>
        <v>0</v>
      </c>
      <c r="I1697" s="108" t="b">
        <f t="shared" si="132"/>
        <v>0</v>
      </c>
      <c r="K1697" s="108" t="b">
        <f t="shared" si="133"/>
        <v>0</v>
      </c>
      <c r="M1697" s="108" t="b">
        <f t="shared" si="134"/>
        <v>0</v>
      </c>
    </row>
    <row r="1698" spans="1:13" x14ac:dyDescent="0.25">
      <c r="A1698" t="s">
        <v>94</v>
      </c>
      <c r="B1698" s="108">
        <v>0</v>
      </c>
      <c r="E1698" s="108" t="b">
        <f t="shared" si="130"/>
        <v>0</v>
      </c>
      <c r="G1698" s="108" t="b">
        <f t="shared" si="131"/>
        <v>0</v>
      </c>
      <c r="I1698" s="108" t="b">
        <f t="shared" si="132"/>
        <v>0</v>
      </c>
      <c r="K1698" s="108" t="b">
        <f t="shared" si="133"/>
        <v>0</v>
      </c>
      <c r="M1698" s="108" t="b">
        <f t="shared" si="134"/>
        <v>0</v>
      </c>
    </row>
    <row r="1699" spans="1:13" x14ac:dyDescent="0.25">
      <c r="A1699" t="s">
        <v>94</v>
      </c>
      <c r="B1699" s="108">
        <v>0</v>
      </c>
      <c r="E1699" s="108" t="b">
        <f t="shared" si="130"/>
        <v>0</v>
      </c>
      <c r="G1699" s="108" t="b">
        <f t="shared" si="131"/>
        <v>0</v>
      </c>
      <c r="I1699" s="108" t="b">
        <f t="shared" si="132"/>
        <v>0</v>
      </c>
      <c r="K1699" s="108" t="b">
        <f t="shared" si="133"/>
        <v>0</v>
      </c>
      <c r="M1699" s="108" t="b">
        <f t="shared" si="134"/>
        <v>0</v>
      </c>
    </row>
    <row r="1700" spans="1:13" x14ac:dyDescent="0.25">
      <c r="A1700" t="s">
        <v>94</v>
      </c>
      <c r="B1700" s="108">
        <v>0</v>
      </c>
      <c r="E1700" s="108" t="b">
        <f t="shared" si="130"/>
        <v>0</v>
      </c>
      <c r="G1700" s="108" t="b">
        <f t="shared" si="131"/>
        <v>0</v>
      </c>
      <c r="I1700" s="108" t="b">
        <f t="shared" si="132"/>
        <v>0</v>
      </c>
      <c r="K1700" s="108" t="b">
        <f t="shared" si="133"/>
        <v>0</v>
      </c>
      <c r="M1700" s="108" t="b">
        <f t="shared" si="134"/>
        <v>0</v>
      </c>
    </row>
    <row r="1701" spans="1:13" x14ac:dyDescent="0.25">
      <c r="A1701" t="s">
        <v>94</v>
      </c>
      <c r="B1701" s="108">
        <v>0</v>
      </c>
      <c r="E1701" s="108" t="b">
        <f t="shared" si="130"/>
        <v>0</v>
      </c>
      <c r="G1701" s="108" t="b">
        <f t="shared" si="131"/>
        <v>0</v>
      </c>
      <c r="I1701" s="108" t="b">
        <f t="shared" si="132"/>
        <v>0</v>
      </c>
      <c r="K1701" s="108" t="b">
        <f t="shared" si="133"/>
        <v>0</v>
      </c>
      <c r="M1701" s="108" t="b">
        <f t="shared" si="134"/>
        <v>0</v>
      </c>
    </row>
    <row r="1702" spans="1:13" x14ac:dyDescent="0.25">
      <c r="A1702" t="s">
        <v>94</v>
      </c>
      <c r="B1702" s="108">
        <v>0</v>
      </c>
      <c r="E1702" s="108" t="b">
        <f t="shared" si="130"/>
        <v>0</v>
      </c>
      <c r="G1702" s="108" t="b">
        <f t="shared" si="131"/>
        <v>0</v>
      </c>
      <c r="I1702" s="108" t="b">
        <f t="shared" si="132"/>
        <v>0</v>
      </c>
      <c r="K1702" s="108" t="b">
        <f t="shared" si="133"/>
        <v>0</v>
      </c>
      <c r="M1702" s="108" t="b">
        <f t="shared" si="134"/>
        <v>0</v>
      </c>
    </row>
    <row r="1703" spans="1:13" x14ac:dyDescent="0.25">
      <c r="A1703" t="s">
        <v>94</v>
      </c>
      <c r="B1703" s="108">
        <v>0</v>
      </c>
      <c r="E1703" s="108" t="b">
        <f t="shared" si="130"/>
        <v>0</v>
      </c>
      <c r="G1703" s="108" t="b">
        <f t="shared" si="131"/>
        <v>0</v>
      </c>
      <c r="I1703" s="108" t="b">
        <f t="shared" si="132"/>
        <v>0</v>
      </c>
      <c r="K1703" s="108" t="b">
        <f t="shared" si="133"/>
        <v>0</v>
      </c>
      <c r="M1703" s="108" t="b">
        <f t="shared" si="134"/>
        <v>0</v>
      </c>
    </row>
    <row r="1704" spans="1:13" x14ac:dyDescent="0.25">
      <c r="A1704" t="s">
        <v>94</v>
      </c>
      <c r="B1704" s="108">
        <v>0</v>
      </c>
      <c r="E1704" s="108" t="b">
        <f t="shared" si="130"/>
        <v>0</v>
      </c>
      <c r="G1704" s="108" t="b">
        <f t="shared" si="131"/>
        <v>0</v>
      </c>
      <c r="I1704" s="108" t="b">
        <f t="shared" si="132"/>
        <v>0</v>
      </c>
      <c r="K1704" s="108" t="b">
        <f t="shared" si="133"/>
        <v>0</v>
      </c>
      <c r="M1704" s="108" t="b">
        <f t="shared" si="134"/>
        <v>0</v>
      </c>
    </row>
    <row r="1705" spans="1:13" x14ac:dyDescent="0.25">
      <c r="A1705" t="s">
        <v>94</v>
      </c>
      <c r="B1705" s="108">
        <v>0</v>
      </c>
      <c r="E1705" s="108" t="b">
        <f t="shared" si="130"/>
        <v>0</v>
      </c>
      <c r="G1705" s="108" t="b">
        <f t="shared" si="131"/>
        <v>0</v>
      </c>
      <c r="I1705" s="108" t="b">
        <f t="shared" si="132"/>
        <v>0</v>
      </c>
      <c r="K1705" s="108" t="b">
        <f t="shared" si="133"/>
        <v>0</v>
      </c>
      <c r="M1705" s="108" t="b">
        <f t="shared" si="134"/>
        <v>0</v>
      </c>
    </row>
    <row r="1706" spans="1:13" x14ac:dyDescent="0.25">
      <c r="A1706" t="s">
        <v>91</v>
      </c>
      <c r="B1706" s="108">
        <v>0.78</v>
      </c>
      <c r="E1706" s="108" t="b">
        <f t="shared" si="130"/>
        <v>0</v>
      </c>
      <c r="G1706" s="108" t="b">
        <f t="shared" si="131"/>
        <v>0</v>
      </c>
      <c r="I1706" s="108">
        <f t="shared" si="132"/>
        <v>0.78</v>
      </c>
      <c r="K1706" s="108" t="b">
        <f t="shared" si="133"/>
        <v>0</v>
      </c>
      <c r="M1706" s="108" t="b">
        <f t="shared" si="134"/>
        <v>0</v>
      </c>
    </row>
    <row r="1707" spans="1:13" x14ac:dyDescent="0.25">
      <c r="A1707" t="s">
        <v>91</v>
      </c>
      <c r="B1707" s="108">
        <v>0.86</v>
      </c>
      <c r="E1707" s="108" t="b">
        <f t="shared" si="130"/>
        <v>0</v>
      </c>
      <c r="G1707" s="108" t="b">
        <f t="shared" si="131"/>
        <v>0</v>
      </c>
      <c r="I1707" s="108">
        <f t="shared" si="132"/>
        <v>0.86</v>
      </c>
      <c r="K1707" s="108" t="b">
        <f t="shared" si="133"/>
        <v>0</v>
      </c>
      <c r="M1707" s="108" t="b">
        <f t="shared" si="134"/>
        <v>0</v>
      </c>
    </row>
    <row r="1708" spans="1:13" x14ac:dyDescent="0.25">
      <c r="A1708" t="s">
        <v>91</v>
      </c>
      <c r="B1708" s="108">
        <v>0.53</v>
      </c>
      <c r="E1708" s="108" t="b">
        <f t="shared" si="130"/>
        <v>0</v>
      </c>
      <c r="G1708" s="108" t="b">
        <f t="shared" si="131"/>
        <v>0</v>
      </c>
      <c r="I1708" s="108">
        <f t="shared" si="132"/>
        <v>0.53</v>
      </c>
      <c r="K1708" s="108" t="b">
        <f t="shared" si="133"/>
        <v>0</v>
      </c>
      <c r="M1708" s="108" t="b">
        <f t="shared" si="134"/>
        <v>0</v>
      </c>
    </row>
    <row r="1709" spans="1:13" x14ac:dyDescent="0.25">
      <c r="A1709" t="s">
        <v>96</v>
      </c>
      <c r="B1709" s="108">
        <v>0.84</v>
      </c>
      <c r="E1709" s="108" t="b">
        <f t="shared" si="130"/>
        <v>0</v>
      </c>
      <c r="G1709" s="108">
        <f t="shared" si="131"/>
        <v>0.84</v>
      </c>
      <c r="I1709" s="108" t="b">
        <f t="shared" si="132"/>
        <v>0</v>
      </c>
      <c r="K1709" s="108" t="b">
        <f t="shared" si="133"/>
        <v>0</v>
      </c>
      <c r="M1709" s="108" t="b">
        <f t="shared" si="134"/>
        <v>0</v>
      </c>
    </row>
    <row r="1710" spans="1:13" x14ac:dyDescent="0.25">
      <c r="A1710" t="s">
        <v>91</v>
      </c>
      <c r="B1710" s="108">
        <v>0.74</v>
      </c>
      <c r="E1710" s="108" t="b">
        <f t="shared" si="130"/>
        <v>0</v>
      </c>
      <c r="G1710" s="108" t="b">
        <f t="shared" si="131"/>
        <v>0</v>
      </c>
      <c r="I1710" s="108">
        <f t="shared" si="132"/>
        <v>0.74</v>
      </c>
      <c r="K1710" s="108" t="b">
        <f t="shared" si="133"/>
        <v>0</v>
      </c>
      <c r="M1710" s="108" t="b">
        <f t="shared" si="134"/>
        <v>0</v>
      </c>
    </row>
    <row r="1711" spans="1:13" x14ac:dyDescent="0.25">
      <c r="A1711" t="s">
        <v>95</v>
      </c>
      <c r="B1711" s="108">
        <v>2.11</v>
      </c>
      <c r="E1711" s="108" t="b">
        <f t="shared" si="130"/>
        <v>0</v>
      </c>
      <c r="G1711" s="108" t="b">
        <f t="shared" si="131"/>
        <v>0</v>
      </c>
      <c r="I1711" s="108" t="b">
        <f t="shared" si="132"/>
        <v>0</v>
      </c>
      <c r="K1711" s="108" t="b">
        <f t="shared" si="133"/>
        <v>0</v>
      </c>
      <c r="M1711" s="108">
        <f t="shared" si="134"/>
        <v>2.11</v>
      </c>
    </row>
    <row r="1712" spans="1:13" x14ac:dyDescent="0.25">
      <c r="A1712" t="s">
        <v>92</v>
      </c>
      <c r="B1712" s="108">
        <v>0.82</v>
      </c>
      <c r="E1712" s="108">
        <f t="shared" si="130"/>
        <v>0.82</v>
      </c>
      <c r="G1712" s="108" t="b">
        <f t="shared" si="131"/>
        <v>0</v>
      </c>
      <c r="I1712" s="108" t="b">
        <f t="shared" si="132"/>
        <v>0</v>
      </c>
      <c r="K1712" s="108" t="b">
        <f t="shared" si="133"/>
        <v>0</v>
      </c>
      <c r="M1712" s="108" t="b">
        <f t="shared" si="134"/>
        <v>0</v>
      </c>
    </row>
    <row r="1713" spans="1:13" x14ac:dyDescent="0.25">
      <c r="A1713" t="s">
        <v>95</v>
      </c>
      <c r="B1713" s="108">
        <v>2.27</v>
      </c>
      <c r="E1713" s="108" t="b">
        <f t="shared" si="130"/>
        <v>0</v>
      </c>
      <c r="G1713" s="108" t="b">
        <f t="shared" si="131"/>
        <v>0</v>
      </c>
      <c r="I1713" s="108" t="b">
        <f t="shared" si="132"/>
        <v>0</v>
      </c>
      <c r="K1713" s="108" t="b">
        <f t="shared" si="133"/>
        <v>0</v>
      </c>
      <c r="M1713" s="108">
        <f t="shared" si="134"/>
        <v>2.27</v>
      </c>
    </row>
    <row r="1714" spans="1:13" x14ac:dyDescent="0.25">
      <c r="A1714" t="s">
        <v>96</v>
      </c>
      <c r="B1714" s="108">
        <v>1.49</v>
      </c>
      <c r="E1714" s="108" t="b">
        <f t="shared" si="130"/>
        <v>0</v>
      </c>
      <c r="G1714" s="108">
        <f t="shared" si="131"/>
        <v>1.49</v>
      </c>
      <c r="I1714" s="108" t="b">
        <f t="shared" si="132"/>
        <v>0</v>
      </c>
      <c r="K1714" s="108" t="b">
        <f t="shared" si="133"/>
        <v>0</v>
      </c>
      <c r="M1714" s="108" t="b">
        <f t="shared" si="134"/>
        <v>0</v>
      </c>
    </row>
    <row r="1715" spans="1:13" x14ac:dyDescent="0.25">
      <c r="A1715" t="s">
        <v>95</v>
      </c>
      <c r="B1715" s="108">
        <v>2.46</v>
      </c>
      <c r="E1715" s="108" t="b">
        <f t="shared" si="130"/>
        <v>0</v>
      </c>
      <c r="G1715" s="108" t="b">
        <f t="shared" si="131"/>
        <v>0</v>
      </c>
      <c r="I1715" s="108" t="b">
        <f t="shared" si="132"/>
        <v>0</v>
      </c>
      <c r="K1715" s="108" t="b">
        <f t="shared" si="133"/>
        <v>0</v>
      </c>
      <c r="M1715" s="108">
        <f t="shared" si="134"/>
        <v>2.46</v>
      </c>
    </row>
    <row r="1716" spans="1:13" x14ac:dyDescent="0.25">
      <c r="A1716" t="s">
        <v>93</v>
      </c>
      <c r="B1716" s="108">
        <v>0.81</v>
      </c>
      <c r="E1716" s="108" t="b">
        <f t="shared" si="130"/>
        <v>0</v>
      </c>
      <c r="G1716" s="108" t="b">
        <f t="shared" si="131"/>
        <v>0</v>
      </c>
      <c r="I1716" s="108" t="b">
        <f t="shared" si="132"/>
        <v>0</v>
      </c>
      <c r="K1716" s="108">
        <f t="shared" si="133"/>
        <v>0.81</v>
      </c>
      <c r="M1716" s="108" t="b">
        <f t="shared" si="134"/>
        <v>0</v>
      </c>
    </row>
    <row r="1717" spans="1:13" x14ac:dyDescent="0.25">
      <c r="A1717" t="s">
        <v>95</v>
      </c>
      <c r="B1717" s="108">
        <v>1.43</v>
      </c>
      <c r="E1717" s="108" t="b">
        <f t="shared" si="130"/>
        <v>0</v>
      </c>
      <c r="G1717" s="108" t="b">
        <f t="shared" si="131"/>
        <v>0</v>
      </c>
      <c r="I1717" s="108" t="b">
        <f t="shared" si="132"/>
        <v>0</v>
      </c>
      <c r="K1717" s="108" t="b">
        <f t="shared" si="133"/>
        <v>0</v>
      </c>
      <c r="M1717" s="108">
        <f t="shared" si="134"/>
        <v>1.43</v>
      </c>
    </row>
    <row r="1718" spans="1:13" x14ac:dyDescent="0.25">
      <c r="A1718" t="s">
        <v>93</v>
      </c>
      <c r="B1718" s="108">
        <v>2.21</v>
      </c>
      <c r="E1718" s="108" t="b">
        <f t="shared" si="130"/>
        <v>0</v>
      </c>
      <c r="G1718" s="108" t="b">
        <f t="shared" si="131"/>
        <v>0</v>
      </c>
      <c r="I1718" s="108" t="b">
        <f t="shared" si="132"/>
        <v>0</v>
      </c>
      <c r="K1718" s="108">
        <f t="shared" si="133"/>
        <v>2.21</v>
      </c>
      <c r="M1718" s="108" t="b">
        <f t="shared" si="134"/>
        <v>0</v>
      </c>
    </row>
    <row r="1719" spans="1:13" x14ac:dyDescent="0.25">
      <c r="A1719" t="s">
        <v>95</v>
      </c>
      <c r="B1719" s="108">
        <v>2.2799999999999998</v>
      </c>
      <c r="E1719" s="108" t="b">
        <f t="shared" si="130"/>
        <v>0</v>
      </c>
      <c r="G1719" s="108" t="b">
        <f t="shared" si="131"/>
        <v>0</v>
      </c>
      <c r="I1719" s="108" t="b">
        <f t="shared" si="132"/>
        <v>0</v>
      </c>
      <c r="K1719" s="108" t="b">
        <f t="shared" si="133"/>
        <v>0</v>
      </c>
      <c r="M1719" s="108">
        <f t="shared" si="134"/>
        <v>2.2799999999999998</v>
      </c>
    </row>
    <row r="1720" spans="1:13" x14ac:dyDescent="0.25">
      <c r="A1720" t="s">
        <v>95</v>
      </c>
      <c r="B1720" s="108">
        <v>2.27</v>
      </c>
      <c r="E1720" s="108" t="b">
        <f t="shared" si="130"/>
        <v>0</v>
      </c>
      <c r="G1720" s="108" t="b">
        <f t="shared" si="131"/>
        <v>0</v>
      </c>
      <c r="I1720" s="108" t="b">
        <f t="shared" si="132"/>
        <v>0</v>
      </c>
      <c r="K1720" s="108" t="b">
        <f t="shared" si="133"/>
        <v>0</v>
      </c>
      <c r="M1720" s="108">
        <f t="shared" si="134"/>
        <v>2.27</v>
      </c>
    </row>
    <row r="1721" spans="1:13" x14ac:dyDescent="0.25">
      <c r="A1721" t="s">
        <v>93</v>
      </c>
      <c r="B1721" s="108">
        <v>1.03</v>
      </c>
      <c r="E1721" s="108" t="b">
        <f t="shared" si="130"/>
        <v>0</v>
      </c>
      <c r="G1721" s="108" t="b">
        <f t="shared" si="131"/>
        <v>0</v>
      </c>
      <c r="I1721" s="108" t="b">
        <f t="shared" si="132"/>
        <v>0</v>
      </c>
      <c r="K1721" s="108">
        <f t="shared" si="133"/>
        <v>1.03</v>
      </c>
      <c r="M1721" s="108" t="b">
        <f t="shared" si="134"/>
        <v>0</v>
      </c>
    </row>
    <row r="1722" spans="1:13" x14ac:dyDescent="0.25">
      <c r="A1722" t="s">
        <v>96</v>
      </c>
      <c r="B1722" s="108">
        <v>1.5</v>
      </c>
      <c r="E1722" s="108" t="b">
        <f t="shared" si="130"/>
        <v>0</v>
      </c>
      <c r="G1722" s="108">
        <f t="shared" si="131"/>
        <v>1.5</v>
      </c>
      <c r="I1722" s="108" t="b">
        <f t="shared" si="132"/>
        <v>0</v>
      </c>
      <c r="K1722" s="108" t="b">
        <f t="shared" si="133"/>
        <v>0</v>
      </c>
      <c r="M1722" s="108" t="b">
        <f t="shared" si="134"/>
        <v>0</v>
      </c>
    </row>
    <row r="1723" spans="1:13" x14ac:dyDescent="0.25">
      <c r="A1723" t="s">
        <v>91</v>
      </c>
      <c r="B1723" s="108">
        <v>0.57999999999999996</v>
      </c>
      <c r="E1723" s="108" t="b">
        <f t="shared" si="130"/>
        <v>0</v>
      </c>
      <c r="G1723" s="108" t="b">
        <f t="shared" si="131"/>
        <v>0</v>
      </c>
      <c r="I1723" s="108">
        <f t="shared" si="132"/>
        <v>0.57999999999999996</v>
      </c>
      <c r="K1723" s="108" t="b">
        <f t="shared" si="133"/>
        <v>0</v>
      </c>
      <c r="M1723" s="108" t="b">
        <f t="shared" si="134"/>
        <v>0</v>
      </c>
    </row>
    <row r="1724" spans="1:13" x14ac:dyDescent="0.25">
      <c r="A1724" t="s">
        <v>95</v>
      </c>
      <c r="B1724" s="108">
        <v>1.37</v>
      </c>
      <c r="E1724" s="108" t="b">
        <f t="shared" si="130"/>
        <v>0</v>
      </c>
      <c r="G1724" s="108" t="b">
        <f t="shared" si="131"/>
        <v>0</v>
      </c>
      <c r="I1724" s="108" t="b">
        <f t="shared" si="132"/>
        <v>0</v>
      </c>
      <c r="K1724" s="108" t="b">
        <f t="shared" si="133"/>
        <v>0</v>
      </c>
      <c r="M1724" s="108">
        <f t="shared" si="134"/>
        <v>1.37</v>
      </c>
    </row>
    <row r="1725" spans="1:13" x14ac:dyDescent="0.25">
      <c r="A1725" t="s">
        <v>91</v>
      </c>
      <c r="B1725" s="108">
        <v>0.57999999999999996</v>
      </c>
      <c r="E1725" s="108" t="b">
        <f t="shared" si="130"/>
        <v>0</v>
      </c>
      <c r="G1725" s="108" t="b">
        <f t="shared" si="131"/>
        <v>0</v>
      </c>
      <c r="I1725" s="108">
        <f t="shared" si="132"/>
        <v>0.57999999999999996</v>
      </c>
      <c r="K1725" s="108" t="b">
        <f t="shared" si="133"/>
        <v>0</v>
      </c>
      <c r="M1725" s="108" t="b">
        <f t="shared" si="134"/>
        <v>0</v>
      </c>
    </row>
    <row r="1726" spans="1:13" x14ac:dyDescent="0.25">
      <c r="A1726" t="s">
        <v>95</v>
      </c>
      <c r="B1726" s="108">
        <v>1.08</v>
      </c>
      <c r="E1726" s="108" t="b">
        <f t="shared" si="130"/>
        <v>0</v>
      </c>
      <c r="G1726" s="108" t="b">
        <f t="shared" si="131"/>
        <v>0</v>
      </c>
      <c r="I1726" s="108" t="b">
        <f t="shared" si="132"/>
        <v>0</v>
      </c>
      <c r="K1726" s="108" t="b">
        <f t="shared" si="133"/>
        <v>0</v>
      </c>
      <c r="M1726" s="108">
        <f t="shared" si="134"/>
        <v>1.08</v>
      </c>
    </row>
    <row r="1727" spans="1:13" x14ac:dyDescent="0.25">
      <c r="A1727" t="s">
        <v>93</v>
      </c>
      <c r="B1727" s="108">
        <v>1.1000000000000001</v>
      </c>
      <c r="E1727" s="108" t="b">
        <f t="shared" si="130"/>
        <v>0</v>
      </c>
      <c r="G1727" s="108" t="b">
        <f t="shared" si="131"/>
        <v>0</v>
      </c>
      <c r="I1727" s="108" t="b">
        <f t="shared" si="132"/>
        <v>0</v>
      </c>
      <c r="K1727" s="108">
        <f t="shared" si="133"/>
        <v>1.1000000000000001</v>
      </c>
      <c r="M1727" s="108" t="b">
        <f t="shared" si="134"/>
        <v>0</v>
      </c>
    </row>
    <row r="1728" spans="1:13" x14ac:dyDescent="0.25">
      <c r="A1728" t="s">
        <v>92</v>
      </c>
      <c r="B1728" s="108">
        <v>0.86</v>
      </c>
      <c r="E1728" s="108">
        <f t="shared" si="130"/>
        <v>0.86</v>
      </c>
      <c r="G1728" s="108" t="b">
        <f t="shared" si="131"/>
        <v>0</v>
      </c>
      <c r="I1728" s="108" t="b">
        <f t="shared" si="132"/>
        <v>0</v>
      </c>
      <c r="K1728" s="108" t="b">
        <f t="shared" si="133"/>
        <v>0</v>
      </c>
      <c r="M1728" s="108" t="b">
        <f t="shared" si="134"/>
        <v>0</v>
      </c>
    </row>
    <row r="1729" spans="1:13" x14ac:dyDescent="0.25">
      <c r="A1729" t="s">
        <v>95</v>
      </c>
      <c r="B1729" s="108">
        <v>1.25</v>
      </c>
      <c r="E1729" s="108" t="b">
        <f t="shared" si="130"/>
        <v>0</v>
      </c>
      <c r="G1729" s="108" t="b">
        <f t="shared" si="131"/>
        <v>0</v>
      </c>
      <c r="I1729" s="108" t="b">
        <f t="shared" si="132"/>
        <v>0</v>
      </c>
      <c r="K1729" s="108" t="b">
        <f t="shared" si="133"/>
        <v>0</v>
      </c>
      <c r="M1729" s="108">
        <f t="shared" si="134"/>
        <v>1.25</v>
      </c>
    </row>
    <row r="1730" spans="1:13" x14ac:dyDescent="0.25">
      <c r="A1730" t="s">
        <v>91</v>
      </c>
      <c r="B1730" s="108">
        <v>0.66</v>
      </c>
      <c r="E1730" s="108" t="b">
        <f t="shared" si="130"/>
        <v>0</v>
      </c>
      <c r="G1730" s="108" t="b">
        <f t="shared" si="131"/>
        <v>0</v>
      </c>
      <c r="I1730" s="108">
        <f t="shared" si="132"/>
        <v>0.66</v>
      </c>
      <c r="K1730" s="108" t="b">
        <f t="shared" si="133"/>
        <v>0</v>
      </c>
      <c r="M1730" s="108" t="b">
        <f t="shared" si="134"/>
        <v>0</v>
      </c>
    </row>
    <row r="1731" spans="1:13" x14ac:dyDescent="0.25">
      <c r="A1731" t="s">
        <v>96</v>
      </c>
      <c r="B1731" s="108">
        <v>2.25</v>
      </c>
      <c r="E1731" s="108" t="b">
        <f t="shared" ref="E1731:E1794" si="135">IF(A1731="Coffee Only", B1731)</f>
        <v>0</v>
      </c>
      <c r="G1731" s="108">
        <f t="shared" ref="G1731:G1794" si="136">IF(A1731="Food Only", B1731)</f>
        <v>2.25</v>
      </c>
      <c r="I1731" s="108" t="b">
        <f t="shared" ref="I1731:I1794" si="137">IF(A1731="Specialty Drink Only", B1731)</f>
        <v>0</v>
      </c>
      <c r="K1731" s="108" t="b">
        <f t="shared" ref="K1731:K1794" si="138">IF(A1731="Food + Coffee", B1731)</f>
        <v>0</v>
      </c>
      <c r="M1731" s="108" t="b">
        <f t="shared" ref="M1731:M1794" si="139">IF(A1731="Food + Specialty Drink", B1731)</f>
        <v>0</v>
      </c>
    </row>
    <row r="1732" spans="1:13" x14ac:dyDescent="0.25">
      <c r="A1732" t="s">
        <v>94</v>
      </c>
      <c r="B1732" s="108">
        <v>0</v>
      </c>
      <c r="E1732" s="108" t="b">
        <f t="shared" si="135"/>
        <v>0</v>
      </c>
      <c r="G1732" s="108" t="b">
        <f t="shared" si="136"/>
        <v>0</v>
      </c>
      <c r="I1732" s="108" t="b">
        <f t="shared" si="137"/>
        <v>0</v>
      </c>
      <c r="K1732" s="108" t="b">
        <f t="shared" si="138"/>
        <v>0</v>
      </c>
      <c r="M1732" s="108" t="b">
        <f t="shared" si="139"/>
        <v>0</v>
      </c>
    </row>
    <row r="1733" spans="1:13" x14ac:dyDescent="0.25">
      <c r="A1733" t="s">
        <v>91</v>
      </c>
      <c r="B1733" s="108">
        <v>0.57999999999999996</v>
      </c>
      <c r="E1733" s="108" t="b">
        <f t="shared" si="135"/>
        <v>0</v>
      </c>
      <c r="G1733" s="108" t="b">
        <f t="shared" si="136"/>
        <v>0</v>
      </c>
      <c r="I1733" s="108">
        <f t="shared" si="137"/>
        <v>0.57999999999999996</v>
      </c>
      <c r="K1733" s="108" t="b">
        <f t="shared" si="138"/>
        <v>0</v>
      </c>
      <c r="M1733" s="108" t="b">
        <f t="shared" si="139"/>
        <v>0</v>
      </c>
    </row>
    <row r="1734" spans="1:13" x14ac:dyDescent="0.25">
      <c r="A1734" t="s">
        <v>96</v>
      </c>
      <c r="B1734" s="108">
        <v>1.85</v>
      </c>
      <c r="E1734" s="108" t="b">
        <f t="shared" si="135"/>
        <v>0</v>
      </c>
      <c r="G1734" s="108">
        <f t="shared" si="136"/>
        <v>1.85</v>
      </c>
      <c r="I1734" s="108" t="b">
        <f t="shared" si="137"/>
        <v>0</v>
      </c>
      <c r="K1734" s="108" t="b">
        <f t="shared" si="138"/>
        <v>0</v>
      </c>
      <c r="M1734" s="108" t="b">
        <f t="shared" si="139"/>
        <v>0</v>
      </c>
    </row>
    <row r="1735" spans="1:13" x14ac:dyDescent="0.25">
      <c r="A1735" t="s">
        <v>91</v>
      </c>
      <c r="B1735" s="108">
        <v>0.83</v>
      </c>
      <c r="E1735" s="108" t="b">
        <f t="shared" si="135"/>
        <v>0</v>
      </c>
      <c r="G1735" s="108" t="b">
        <f t="shared" si="136"/>
        <v>0</v>
      </c>
      <c r="I1735" s="108">
        <f t="shared" si="137"/>
        <v>0.83</v>
      </c>
      <c r="K1735" s="108" t="b">
        <f t="shared" si="138"/>
        <v>0</v>
      </c>
      <c r="M1735" s="108" t="b">
        <f t="shared" si="139"/>
        <v>0</v>
      </c>
    </row>
    <row r="1736" spans="1:13" x14ac:dyDescent="0.25">
      <c r="A1736" t="s">
        <v>92</v>
      </c>
      <c r="B1736" s="108">
        <v>0.52</v>
      </c>
      <c r="E1736" s="108">
        <f t="shared" si="135"/>
        <v>0.52</v>
      </c>
      <c r="G1736" s="108" t="b">
        <f t="shared" si="136"/>
        <v>0</v>
      </c>
      <c r="I1736" s="108" t="b">
        <f t="shared" si="137"/>
        <v>0</v>
      </c>
      <c r="K1736" s="108" t="b">
        <f t="shared" si="138"/>
        <v>0</v>
      </c>
      <c r="M1736" s="108" t="b">
        <f t="shared" si="139"/>
        <v>0</v>
      </c>
    </row>
    <row r="1737" spans="1:13" x14ac:dyDescent="0.25">
      <c r="A1737" t="s">
        <v>93</v>
      </c>
      <c r="B1737" s="108">
        <v>1.69</v>
      </c>
      <c r="E1737" s="108" t="b">
        <f t="shared" si="135"/>
        <v>0</v>
      </c>
      <c r="G1737" s="108" t="b">
        <f t="shared" si="136"/>
        <v>0</v>
      </c>
      <c r="I1737" s="108" t="b">
        <f t="shared" si="137"/>
        <v>0</v>
      </c>
      <c r="K1737" s="108">
        <f t="shared" si="138"/>
        <v>1.69</v>
      </c>
      <c r="M1737" s="108" t="b">
        <f t="shared" si="139"/>
        <v>0</v>
      </c>
    </row>
    <row r="1738" spans="1:13" x14ac:dyDescent="0.25">
      <c r="A1738" t="s">
        <v>96</v>
      </c>
      <c r="B1738" s="108">
        <v>0.84</v>
      </c>
      <c r="E1738" s="108" t="b">
        <f t="shared" si="135"/>
        <v>0</v>
      </c>
      <c r="G1738" s="108">
        <f t="shared" si="136"/>
        <v>0.84</v>
      </c>
      <c r="I1738" s="108" t="b">
        <f t="shared" si="137"/>
        <v>0</v>
      </c>
      <c r="K1738" s="108" t="b">
        <f t="shared" si="138"/>
        <v>0</v>
      </c>
      <c r="M1738" s="108" t="b">
        <f t="shared" si="139"/>
        <v>0</v>
      </c>
    </row>
    <row r="1739" spans="1:13" x14ac:dyDescent="0.25">
      <c r="A1739" t="s">
        <v>94</v>
      </c>
      <c r="B1739" s="108">
        <v>0</v>
      </c>
      <c r="E1739" s="108" t="b">
        <f t="shared" si="135"/>
        <v>0</v>
      </c>
      <c r="G1739" s="108" t="b">
        <f t="shared" si="136"/>
        <v>0</v>
      </c>
      <c r="I1739" s="108" t="b">
        <f t="shared" si="137"/>
        <v>0</v>
      </c>
      <c r="K1739" s="108" t="b">
        <f t="shared" si="138"/>
        <v>0</v>
      </c>
      <c r="M1739" s="108" t="b">
        <f t="shared" si="139"/>
        <v>0</v>
      </c>
    </row>
    <row r="1740" spans="1:13" x14ac:dyDescent="0.25">
      <c r="A1740" t="s">
        <v>94</v>
      </c>
      <c r="B1740" s="108">
        <v>0</v>
      </c>
      <c r="E1740" s="108" t="b">
        <f t="shared" si="135"/>
        <v>0</v>
      </c>
      <c r="G1740" s="108" t="b">
        <f t="shared" si="136"/>
        <v>0</v>
      </c>
      <c r="I1740" s="108" t="b">
        <f t="shared" si="137"/>
        <v>0</v>
      </c>
      <c r="K1740" s="108" t="b">
        <f t="shared" si="138"/>
        <v>0</v>
      </c>
      <c r="M1740" s="108" t="b">
        <f t="shared" si="139"/>
        <v>0</v>
      </c>
    </row>
    <row r="1741" spans="1:13" x14ac:dyDescent="0.25">
      <c r="A1741" t="s">
        <v>95</v>
      </c>
      <c r="B1741" s="108">
        <v>1.77</v>
      </c>
      <c r="E1741" s="108" t="b">
        <f t="shared" si="135"/>
        <v>0</v>
      </c>
      <c r="G1741" s="108" t="b">
        <f t="shared" si="136"/>
        <v>0</v>
      </c>
      <c r="I1741" s="108" t="b">
        <f t="shared" si="137"/>
        <v>0</v>
      </c>
      <c r="K1741" s="108" t="b">
        <f t="shared" si="138"/>
        <v>0</v>
      </c>
      <c r="M1741" s="108">
        <f t="shared" si="139"/>
        <v>1.77</v>
      </c>
    </row>
    <row r="1742" spans="1:13" x14ac:dyDescent="0.25">
      <c r="A1742" t="s">
        <v>93</v>
      </c>
      <c r="B1742" s="108">
        <v>2.08</v>
      </c>
      <c r="E1742" s="108" t="b">
        <f t="shared" si="135"/>
        <v>0</v>
      </c>
      <c r="G1742" s="108" t="b">
        <f t="shared" si="136"/>
        <v>0</v>
      </c>
      <c r="I1742" s="108" t="b">
        <f t="shared" si="137"/>
        <v>0</v>
      </c>
      <c r="K1742" s="108">
        <f t="shared" si="138"/>
        <v>2.08</v>
      </c>
      <c r="M1742" s="108" t="b">
        <f t="shared" si="139"/>
        <v>0</v>
      </c>
    </row>
    <row r="1743" spans="1:13" x14ac:dyDescent="0.25">
      <c r="A1743" t="s">
        <v>94</v>
      </c>
      <c r="B1743" s="108">
        <v>0</v>
      </c>
      <c r="E1743" s="108" t="b">
        <f t="shared" si="135"/>
        <v>0</v>
      </c>
      <c r="G1743" s="108" t="b">
        <f t="shared" si="136"/>
        <v>0</v>
      </c>
      <c r="I1743" s="108" t="b">
        <f t="shared" si="137"/>
        <v>0</v>
      </c>
      <c r="K1743" s="108" t="b">
        <f t="shared" si="138"/>
        <v>0</v>
      </c>
      <c r="M1743" s="108" t="b">
        <f t="shared" si="139"/>
        <v>0</v>
      </c>
    </row>
    <row r="1744" spans="1:13" x14ac:dyDescent="0.25">
      <c r="A1744" t="s">
        <v>96</v>
      </c>
      <c r="B1744" s="108">
        <v>1.01</v>
      </c>
      <c r="E1744" s="108" t="b">
        <f t="shared" si="135"/>
        <v>0</v>
      </c>
      <c r="G1744" s="108">
        <f t="shared" si="136"/>
        <v>1.01</v>
      </c>
      <c r="I1744" s="108" t="b">
        <f t="shared" si="137"/>
        <v>0</v>
      </c>
      <c r="K1744" s="108" t="b">
        <f t="shared" si="138"/>
        <v>0</v>
      </c>
      <c r="M1744" s="108" t="b">
        <f t="shared" si="139"/>
        <v>0</v>
      </c>
    </row>
    <row r="1745" spans="1:13" x14ac:dyDescent="0.25">
      <c r="A1745" t="s">
        <v>91</v>
      </c>
      <c r="B1745" s="108">
        <v>0.84</v>
      </c>
      <c r="E1745" s="108" t="b">
        <f t="shared" si="135"/>
        <v>0</v>
      </c>
      <c r="G1745" s="108" t="b">
        <f t="shared" si="136"/>
        <v>0</v>
      </c>
      <c r="I1745" s="108">
        <f t="shared" si="137"/>
        <v>0.84</v>
      </c>
      <c r="K1745" s="108" t="b">
        <f t="shared" si="138"/>
        <v>0</v>
      </c>
      <c r="M1745" s="108" t="b">
        <f t="shared" si="139"/>
        <v>0</v>
      </c>
    </row>
    <row r="1746" spans="1:13" x14ac:dyDescent="0.25">
      <c r="A1746" t="s">
        <v>95</v>
      </c>
      <c r="B1746" s="108">
        <v>1.3</v>
      </c>
      <c r="E1746" s="108" t="b">
        <f t="shared" si="135"/>
        <v>0</v>
      </c>
      <c r="G1746" s="108" t="b">
        <f t="shared" si="136"/>
        <v>0</v>
      </c>
      <c r="I1746" s="108" t="b">
        <f t="shared" si="137"/>
        <v>0</v>
      </c>
      <c r="K1746" s="108" t="b">
        <f t="shared" si="138"/>
        <v>0</v>
      </c>
      <c r="M1746" s="108">
        <f t="shared" si="139"/>
        <v>1.3</v>
      </c>
    </row>
    <row r="1747" spans="1:13" x14ac:dyDescent="0.25">
      <c r="A1747" t="s">
        <v>95</v>
      </c>
      <c r="B1747" s="108">
        <v>2.4900000000000002</v>
      </c>
      <c r="E1747" s="108" t="b">
        <f t="shared" si="135"/>
        <v>0</v>
      </c>
      <c r="G1747" s="108" t="b">
        <f t="shared" si="136"/>
        <v>0</v>
      </c>
      <c r="I1747" s="108" t="b">
        <f t="shared" si="137"/>
        <v>0</v>
      </c>
      <c r="K1747" s="108" t="b">
        <f t="shared" si="138"/>
        <v>0</v>
      </c>
      <c r="M1747" s="108">
        <f t="shared" si="139"/>
        <v>2.4900000000000002</v>
      </c>
    </row>
    <row r="1748" spans="1:13" x14ac:dyDescent="0.25">
      <c r="A1748" t="s">
        <v>93</v>
      </c>
      <c r="B1748" s="108">
        <v>1.77</v>
      </c>
      <c r="E1748" s="108" t="b">
        <f t="shared" si="135"/>
        <v>0</v>
      </c>
      <c r="G1748" s="108" t="b">
        <f t="shared" si="136"/>
        <v>0</v>
      </c>
      <c r="I1748" s="108" t="b">
        <f t="shared" si="137"/>
        <v>0</v>
      </c>
      <c r="K1748" s="108">
        <f t="shared" si="138"/>
        <v>1.77</v>
      </c>
      <c r="M1748" s="108" t="b">
        <f t="shared" si="139"/>
        <v>0</v>
      </c>
    </row>
    <row r="1749" spans="1:13" x14ac:dyDescent="0.25">
      <c r="A1749" t="s">
        <v>94</v>
      </c>
      <c r="B1749" s="108">
        <v>0</v>
      </c>
      <c r="E1749" s="108" t="b">
        <f t="shared" si="135"/>
        <v>0</v>
      </c>
      <c r="G1749" s="108" t="b">
        <f t="shared" si="136"/>
        <v>0</v>
      </c>
      <c r="I1749" s="108" t="b">
        <f t="shared" si="137"/>
        <v>0</v>
      </c>
      <c r="K1749" s="108" t="b">
        <f t="shared" si="138"/>
        <v>0</v>
      </c>
      <c r="M1749" s="108" t="b">
        <f t="shared" si="139"/>
        <v>0</v>
      </c>
    </row>
    <row r="1750" spans="1:13" x14ac:dyDescent="0.25">
      <c r="A1750" t="s">
        <v>91</v>
      </c>
      <c r="B1750" s="108">
        <v>0.69</v>
      </c>
      <c r="E1750" s="108" t="b">
        <f t="shared" si="135"/>
        <v>0</v>
      </c>
      <c r="G1750" s="108" t="b">
        <f t="shared" si="136"/>
        <v>0</v>
      </c>
      <c r="I1750" s="108">
        <f t="shared" si="137"/>
        <v>0.69</v>
      </c>
      <c r="K1750" s="108" t="b">
        <f t="shared" si="138"/>
        <v>0</v>
      </c>
      <c r="M1750" s="108" t="b">
        <f t="shared" si="139"/>
        <v>0</v>
      </c>
    </row>
    <row r="1751" spans="1:13" x14ac:dyDescent="0.25">
      <c r="A1751" t="s">
        <v>95</v>
      </c>
      <c r="B1751" s="108">
        <v>1.96</v>
      </c>
      <c r="E1751" s="108" t="b">
        <f t="shared" si="135"/>
        <v>0</v>
      </c>
      <c r="G1751" s="108" t="b">
        <f t="shared" si="136"/>
        <v>0</v>
      </c>
      <c r="I1751" s="108" t="b">
        <f t="shared" si="137"/>
        <v>0</v>
      </c>
      <c r="K1751" s="108" t="b">
        <f t="shared" si="138"/>
        <v>0</v>
      </c>
      <c r="M1751" s="108">
        <f t="shared" si="139"/>
        <v>1.96</v>
      </c>
    </row>
    <row r="1752" spans="1:13" x14ac:dyDescent="0.25">
      <c r="A1752" t="s">
        <v>91</v>
      </c>
      <c r="B1752" s="108">
        <v>0.72</v>
      </c>
      <c r="E1752" s="108" t="b">
        <f t="shared" si="135"/>
        <v>0</v>
      </c>
      <c r="G1752" s="108" t="b">
        <f t="shared" si="136"/>
        <v>0</v>
      </c>
      <c r="I1752" s="108">
        <f t="shared" si="137"/>
        <v>0.72</v>
      </c>
      <c r="K1752" s="108" t="b">
        <f t="shared" si="138"/>
        <v>0</v>
      </c>
      <c r="M1752" s="108" t="b">
        <f t="shared" si="139"/>
        <v>0</v>
      </c>
    </row>
    <row r="1753" spans="1:13" x14ac:dyDescent="0.25">
      <c r="A1753" t="s">
        <v>94</v>
      </c>
      <c r="B1753" s="108">
        <v>0</v>
      </c>
      <c r="E1753" s="108" t="b">
        <f t="shared" si="135"/>
        <v>0</v>
      </c>
      <c r="G1753" s="108" t="b">
        <f t="shared" si="136"/>
        <v>0</v>
      </c>
      <c r="I1753" s="108" t="b">
        <f t="shared" si="137"/>
        <v>0</v>
      </c>
      <c r="K1753" s="108" t="b">
        <f t="shared" si="138"/>
        <v>0</v>
      </c>
      <c r="M1753" s="108" t="b">
        <f t="shared" si="139"/>
        <v>0</v>
      </c>
    </row>
    <row r="1754" spans="1:13" x14ac:dyDescent="0.25">
      <c r="A1754" t="s">
        <v>92</v>
      </c>
      <c r="B1754" s="108">
        <v>0.54</v>
      </c>
      <c r="E1754" s="108">
        <f t="shared" si="135"/>
        <v>0.54</v>
      </c>
      <c r="G1754" s="108" t="b">
        <f t="shared" si="136"/>
        <v>0</v>
      </c>
      <c r="I1754" s="108" t="b">
        <f t="shared" si="137"/>
        <v>0</v>
      </c>
      <c r="K1754" s="108" t="b">
        <f t="shared" si="138"/>
        <v>0</v>
      </c>
      <c r="M1754" s="108" t="b">
        <f t="shared" si="139"/>
        <v>0</v>
      </c>
    </row>
    <row r="1755" spans="1:13" x14ac:dyDescent="0.25">
      <c r="A1755" t="s">
        <v>95</v>
      </c>
      <c r="B1755" s="108">
        <v>2.35</v>
      </c>
      <c r="E1755" s="108" t="b">
        <f t="shared" si="135"/>
        <v>0</v>
      </c>
      <c r="G1755" s="108" t="b">
        <f t="shared" si="136"/>
        <v>0</v>
      </c>
      <c r="I1755" s="108" t="b">
        <f t="shared" si="137"/>
        <v>0</v>
      </c>
      <c r="K1755" s="108" t="b">
        <f t="shared" si="138"/>
        <v>0</v>
      </c>
      <c r="M1755" s="108">
        <f t="shared" si="139"/>
        <v>2.35</v>
      </c>
    </row>
    <row r="1756" spans="1:13" x14ac:dyDescent="0.25">
      <c r="A1756" t="s">
        <v>94</v>
      </c>
      <c r="B1756" s="108">
        <v>0</v>
      </c>
      <c r="E1756" s="108" t="b">
        <f t="shared" si="135"/>
        <v>0</v>
      </c>
      <c r="G1756" s="108" t="b">
        <f t="shared" si="136"/>
        <v>0</v>
      </c>
      <c r="I1756" s="108" t="b">
        <f t="shared" si="137"/>
        <v>0</v>
      </c>
      <c r="K1756" s="108" t="b">
        <f t="shared" si="138"/>
        <v>0</v>
      </c>
      <c r="M1756" s="108" t="b">
        <f t="shared" si="139"/>
        <v>0</v>
      </c>
    </row>
    <row r="1757" spans="1:13" x14ac:dyDescent="0.25">
      <c r="A1757" t="s">
        <v>95</v>
      </c>
      <c r="B1757" s="108">
        <v>1.04</v>
      </c>
      <c r="E1757" s="108" t="b">
        <f t="shared" si="135"/>
        <v>0</v>
      </c>
      <c r="G1757" s="108" t="b">
        <f t="shared" si="136"/>
        <v>0</v>
      </c>
      <c r="I1757" s="108" t="b">
        <f t="shared" si="137"/>
        <v>0</v>
      </c>
      <c r="K1757" s="108" t="b">
        <f t="shared" si="138"/>
        <v>0</v>
      </c>
      <c r="M1757" s="108">
        <f t="shared" si="139"/>
        <v>1.04</v>
      </c>
    </row>
    <row r="1758" spans="1:13" x14ac:dyDescent="0.25">
      <c r="A1758" t="s">
        <v>94</v>
      </c>
      <c r="B1758" s="108">
        <v>0</v>
      </c>
      <c r="E1758" s="108" t="b">
        <f t="shared" si="135"/>
        <v>0</v>
      </c>
      <c r="G1758" s="108" t="b">
        <f t="shared" si="136"/>
        <v>0</v>
      </c>
      <c r="I1758" s="108" t="b">
        <f t="shared" si="137"/>
        <v>0</v>
      </c>
      <c r="K1758" s="108" t="b">
        <f t="shared" si="138"/>
        <v>0</v>
      </c>
      <c r="M1758" s="108" t="b">
        <f t="shared" si="139"/>
        <v>0</v>
      </c>
    </row>
    <row r="1759" spans="1:13" x14ac:dyDescent="0.25">
      <c r="A1759" t="s">
        <v>91</v>
      </c>
      <c r="B1759" s="108">
        <v>0.62</v>
      </c>
      <c r="E1759" s="108" t="b">
        <f t="shared" si="135"/>
        <v>0</v>
      </c>
      <c r="G1759" s="108" t="b">
        <f t="shared" si="136"/>
        <v>0</v>
      </c>
      <c r="I1759" s="108">
        <f t="shared" si="137"/>
        <v>0.62</v>
      </c>
      <c r="K1759" s="108" t="b">
        <f t="shared" si="138"/>
        <v>0</v>
      </c>
      <c r="M1759" s="108" t="b">
        <f t="shared" si="139"/>
        <v>0</v>
      </c>
    </row>
    <row r="1760" spans="1:13" x14ac:dyDescent="0.25">
      <c r="A1760" t="s">
        <v>91</v>
      </c>
      <c r="B1760" s="108">
        <v>0.66</v>
      </c>
      <c r="E1760" s="108" t="b">
        <f t="shared" si="135"/>
        <v>0</v>
      </c>
      <c r="G1760" s="108" t="b">
        <f t="shared" si="136"/>
        <v>0</v>
      </c>
      <c r="I1760" s="108">
        <f t="shared" si="137"/>
        <v>0.66</v>
      </c>
      <c r="K1760" s="108" t="b">
        <f t="shared" si="138"/>
        <v>0</v>
      </c>
      <c r="M1760" s="108" t="b">
        <f t="shared" si="139"/>
        <v>0</v>
      </c>
    </row>
    <row r="1761" spans="1:13" x14ac:dyDescent="0.25">
      <c r="A1761" t="s">
        <v>95</v>
      </c>
      <c r="B1761" s="108">
        <v>2.36</v>
      </c>
      <c r="E1761" s="108" t="b">
        <f t="shared" si="135"/>
        <v>0</v>
      </c>
      <c r="G1761" s="108" t="b">
        <f t="shared" si="136"/>
        <v>0</v>
      </c>
      <c r="I1761" s="108" t="b">
        <f t="shared" si="137"/>
        <v>0</v>
      </c>
      <c r="K1761" s="108" t="b">
        <f t="shared" si="138"/>
        <v>0</v>
      </c>
      <c r="M1761" s="108">
        <f t="shared" si="139"/>
        <v>2.36</v>
      </c>
    </row>
    <row r="1762" spans="1:13" x14ac:dyDescent="0.25">
      <c r="A1762" t="s">
        <v>95</v>
      </c>
      <c r="B1762" s="108">
        <v>0.95</v>
      </c>
      <c r="E1762" s="108" t="b">
        <f t="shared" si="135"/>
        <v>0</v>
      </c>
      <c r="G1762" s="108" t="b">
        <f t="shared" si="136"/>
        <v>0</v>
      </c>
      <c r="I1762" s="108" t="b">
        <f t="shared" si="137"/>
        <v>0</v>
      </c>
      <c r="K1762" s="108" t="b">
        <f t="shared" si="138"/>
        <v>0</v>
      </c>
      <c r="M1762" s="108">
        <f t="shared" si="139"/>
        <v>0.95</v>
      </c>
    </row>
    <row r="1763" spans="1:13" x14ac:dyDescent="0.25">
      <c r="A1763" t="s">
        <v>96</v>
      </c>
      <c r="B1763" s="108">
        <v>2.44</v>
      </c>
      <c r="E1763" s="108" t="b">
        <f t="shared" si="135"/>
        <v>0</v>
      </c>
      <c r="G1763" s="108">
        <f t="shared" si="136"/>
        <v>2.44</v>
      </c>
      <c r="I1763" s="108" t="b">
        <f t="shared" si="137"/>
        <v>0</v>
      </c>
      <c r="K1763" s="108" t="b">
        <f t="shared" si="138"/>
        <v>0</v>
      </c>
      <c r="M1763" s="108" t="b">
        <f t="shared" si="139"/>
        <v>0</v>
      </c>
    </row>
    <row r="1764" spans="1:13" x14ac:dyDescent="0.25">
      <c r="A1764" t="s">
        <v>95</v>
      </c>
      <c r="B1764" s="108">
        <v>2.2000000000000002</v>
      </c>
      <c r="E1764" s="108" t="b">
        <f t="shared" si="135"/>
        <v>0</v>
      </c>
      <c r="G1764" s="108" t="b">
        <f t="shared" si="136"/>
        <v>0</v>
      </c>
      <c r="I1764" s="108" t="b">
        <f t="shared" si="137"/>
        <v>0</v>
      </c>
      <c r="K1764" s="108" t="b">
        <f t="shared" si="138"/>
        <v>0</v>
      </c>
      <c r="M1764" s="108">
        <f t="shared" si="139"/>
        <v>2.2000000000000002</v>
      </c>
    </row>
    <row r="1765" spans="1:13" x14ac:dyDescent="0.25">
      <c r="A1765" t="s">
        <v>94</v>
      </c>
      <c r="B1765" s="108">
        <v>0</v>
      </c>
      <c r="E1765" s="108" t="b">
        <f t="shared" si="135"/>
        <v>0</v>
      </c>
      <c r="G1765" s="108" t="b">
        <f t="shared" si="136"/>
        <v>0</v>
      </c>
      <c r="I1765" s="108" t="b">
        <f t="shared" si="137"/>
        <v>0</v>
      </c>
      <c r="K1765" s="108" t="b">
        <f t="shared" si="138"/>
        <v>0</v>
      </c>
      <c r="M1765" s="108" t="b">
        <f t="shared" si="139"/>
        <v>0</v>
      </c>
    </row>
    <row r="1766" spans="1:13" x14ac:dyDescent="0.25">
      <c r="A1766" t="s">
        <v>94</v>
      </c>
      <c r="B1766" s="108">
        <v>0</v>
      </c>
      <c r="E1766" s="108" t="b">
        <f t="shared" si="135"/>
        <v>0</v>
      </c>
      <c r="G1766" s="108" t="b">
        <f t="shared" si="136"/>
        <v>0</v>
      </c>
      <c r="I1766" s="108" t="b">
        <f t="shared" si="137"/>
        <v>0</v>
      </c>
      <c r="K1766" s="108" t="b">
        <f t="shared" si="138"/>
        <v>0</v>
      </c>
      <c r="M1766" s="108" t="b">
        <f t="shared" si="139"/>
        <v>0</v>
      </c>
    </row>
    <row r="1767" spans="1:13" x14ac:dyDescent="0.25">
      <c r="A1767" t="s">
        <v>95</v>
      </c>
      <c r="B1767" s="108">
        <v>1.57</v>
      </c>
      <c r="E1767" s="108" t="b">
        <f t="shared" si="135"/>
        <v>0</v>
      </c>
      <c r="G1767" s="108" t="b">
        <f t="shared" si="136"/>
        <v>0</v>
      </c>
      <c r="I1767" s="108" t="b">
        <f t="shared" si="137"/>
        <v>0</v>
      </c>
      <c r="K1767" s="108" t="b">
        <f t="shared" si="138"/>
        <v>0</v>
      </c>
      <c r="M1767" s="108">
        <f t="shared" si="139"/>
        <v>1.57</v>
      </c>
    </row>
    <row r="1768" spans="1:13" x14ac:dyDescent="0.25">
      <c r="A1768" t="s">
        <v>92</v>
      </c>
      <c r="B1768" s="108">
        <v>0.93</v>
      </c>
      <c r="E1768" s="108">
        <f t="shared" si="135"/>
        <v>0.93</v>
      </c>
      <c r="G1768" s="108" t="b">
        <f t="shared" si="136"/>
        <v>0</v>
      </c>
      <c r="I1768" s="108" t="b">
        <f t="shared" si="137"/>
        <v>0</v>
      </c>
      <c r="K1768" s="108" t="b">
        <f t="shared" si="138"/>
        <v>0</v>
      </c>
      <c r="M1768" s="108" t="b">
        <f t="shared" si="139"/>
        <v>0</v>
      </c>
    </row>
    <row r="1769" spans="1:13" x14ac:dyDescent="0.25">
      <c r="A1769" t="s">
        <v>94</v>
      </c>
      <c r="B1769" s="108">
        <v>0</v>
      </c>
      <c r="E1769" s="108" t="b">
        <f t="shared" si="135"/>
        <v>0</v>
      </c>
      <c r="G1769" s="108" t="b">
        <f t="shared" si="136"/>
        <v>0</v>
      </c>
      <c r="I1769" s="108" t="b">
        <f t="shared" si="137"/>
        <v>0</v>
      </c>
      <c r="K1769" s="108" t="b">
        <f t="shared" si="138"/>
        <v>0</v>
      </c>
      <c r="M1769" s="108" t="b">
        <f t="shared" si="139"/>
        <v>0</v>
      </c>
    </row>
    <row r="1770" spans="1:13" x14ac:dyDescent="0.25">
      <c r="A1770" t="s">
        <v>95</v>
      </c>
      <c r="B1770" s="108">
        <v>1.97</v>
      </c>
      <c r="E1770" s="108" t="b">
        <f t="shared" si="135"/>
        <v>0</v>
      </c>
      <c r="G1770" s="108" t="b">
        <f t="shared" si="136"/>
        <v>0</v>
      </c>
      <c r="I1770" s="108" t="b">
        <f t="shared" si="137"/>
        <v>0</v>
      </c>
      <c r="K1770" s="108" t="b">
        <f t="shared" si="138"/>
        <v>0</v>
      </c>
      <c r="M1770" s="108">
        <f t="shared" si="139"/>
        <v>1.97</v>
      </c>
    </row>
    <row r="1771" spans="1:13" x14ac:dyDescent="0.25">
      <c r="A1771" t="s">
        <v>94</v>
      </c>
      <c r="B1771" s="108">
        <v>0</v>
      </c>
      <c r="E1771" s="108" t="b">
        <f t="shared" si="135"/>
        <v>0</v>
      </c>
      <c r="G1771" s="108" t="b">
        <f t="shared" si="136"/>
        <v>0</v>
      </c>
      <c r="I1771" s="108" t="b">
        <f t="shared" si="137"/>
        <v>0</v>
      </c>
      <c r="K1771" s="108" t="b">
        <f t="shared" si="138"/>
        <v>0</v>
      </c>
      <c r="M1771" s="108" t="b">
        <f t="shared" si="139"/>
        <v>0</v>
      </c>
    </row>
    <row r="1772" spans="1:13" x14ac:dyDescent="0.25">
      <c r="A1772" t="s">
        <v>94</v>
      </c>
      <c r="B1772" s="108">
        <v>0</v>
      </c>
      <c r="E1772" s="108" t="b">
        <f t="shared" si="135"/>
        <v>0</v>
      </c>
      <c r="G1772" s="108" t="b">
        <f t="shared" si="136"/>
        <v>0</v>
      </c>
      <c r="I1772" s="108" t="b">
        <f t="shared" si="137"/>
        <v>0</v>
      </c>
      <c r="K1772" s="108" t="b">
        <f t="shared" si="138"/>
        <v>0</v>
      </c>
      <c r="M1772" s="108" t="b">
        <f t="shared" si="139"/>
        <v>0</v>
      </c>
    </row>
    <row r="1773" spans="1:13" x14ac:dyDescent="0.25">
      <c r="A1773" t="s">
        <v>94</v>
      </c>
      <c r="B1773" s="108">
        <v>0</v>
      </c>
      <c r="E1773" s="108" t="b">
        <f t="shared" si="135"/>
        <v>0</v>
      </c>
      <c r="G1773" s="108" t="b">
        <f t="shared" si="136"/>
        <v>0</v>
      </c>
      <c r="I1773" s="108" t="b">
        <f t="shared" si="137"/>
        <v>0</v>
      </c>
      <c r="K1773" s="108" t="b">
        <f t="shared" si="138"/>
        <v>0</v>
      </c>
      <c r="M1773" s="108" t="b">
        <f t="shared" si="139"/>
        <v>0</v>
      </c>
    </row>
    <row r="1774" spans="1:13" x14ac:dyDescent="0.25">
      <c r="A1774" t="s">
        <v>94</v>
      </c>
      <c r="B1774" s="108">
        <v>0</v>
      </c>
      <c r="E1774" s="108" t="b">
        <f t="shared" si="135"/>
        <v>0</v>
      </c>
      <c r="G1774" s="108" t="b">
        <f t="shared" si="136"/>
        <v>0</v>
      </c>
      <c r="I1774" s="108" t="b">
        <f t="shared" si="137"/>
        <v>0</v>
      </c>
      <c r="K1774" s="108" t="b">
        <f t="shared" si="138"/>
        <v>0</v>
      </c>
      <c r="M1774" s="108" t="b">
        <f t="shared" si="139"/>
        <v>0</v>
      </c>
    </row>
    <row r="1775" spans="1:13" x14ac:dyDescent="0.25">
      <c r="A1775" t="s">
        <v>95</v>
      </c>
      <c r="B1775" s="108">
        <v>1.25</v>
      </c>
      <c r="E1775" s="108" t="b">
        <f t="shared" si="135"/>
        <v>0</v>
      </c>
      <c r="G1775" s="108" t="b">
        <f t="shared" si="136"/>
        <v>0</v>
      </c>
      <c r="I1775" s="108" t="b">
        <f t="shared" si="137"/>
        <v>0</v>
      </c>
      <c r="K1775" s="108" t="b">
        <f t="shared" si="138"/>
        <v>0</v>
      </c>
      <c r="M1775" s="108">
        <f t="shared" si="139"/>
        <v>1.25</v>
      </c>
    </row>
    <row r="1776" spans="1:13" x14ac:dyDescent="0.25">
      <c r="A1776" t="s">
        <v>94</v>
      </c>
      <c r="B1776" s="108">
        <v>0</v>
      </c>
      <c r="E1776" s="108" t="b">
        <f t="shared" si="135"/>
        <v>0</v>
      </c>
      <c r="G1776" s="108" t="b">
        <f t="shared" si="136"/>
        <v>0</v>
      </c>
      <c r="I1776" s="108" t="b">
        <f t="shared" si="137"/>
        <v>0</v>
      </c>
      <c r="K1776" s="108" t="b">
        <f t="shared" si="138"/>
        <v>0</v>
      </c>
      <c r="M1776" s="108" t="b">
        <f t="shared" si="139"/>
        <v>0</v>
      </c>
    </row>
    <row r="1777" spans="1:13" x14ac:dyDescent="0.25">
      <c r="A1777" t="s">
        <v>91</v>
      </c>
      <c r="B1777" s="108">
        <v>0.57999999999999996</v>
      </c>
      <c r="E1777" s="108" t="b">
        <f t="shared" si="135"/>
        <v>0</v>
      </c>
      <c r="G1777" s="108" t="b">
        <f t="shared" si="136"/>
        <v>0</v>
      </c>
      <c r="I1777" s="108">
        <f t="shared" si="137"/>
        <v>0.57999999999999996</v>
      </c>
      <c r="K1777" s="108" t="b">
        <f t="shared" si="138"/>
        <v>0</v>
      </c>
      <c r="M1777" s="108" t="b">
        <f t="shared" si="139"/>
        <v>0</v>
      </c>
    </row>
    <row r="1778" spans="1:13" x14ac:dyDescent="0.25">
      <c r="A1778" t="s">
        <v>94</v>
      </c>
      <c r="B1778" s="108">
        <v>0</v>
      </c>
      <c r="E1778" s="108" t="b">
        <f t="shared" si="135"/>
        <v>0</v>
      </c>
      <c r="G1778" s="108" t="b">
        <f t="shared" si="136"/>
        <v>0</v>
      </c>
      <c r="I1778" s="108" t="b">
        <f t="shared" si="137"/>
        <v>0</v>
      </c>
      <c r="K1778" s="108" t="b">
        <f t="shared" si="138"/>
        <v>0</v>
      </c>
      <c r="M1778" s="108" t="b">
        <f t="shared" si="139"/>
        <v>0</v>
      </c>
    </row>
    <row r="1779" spans="1:13" x14ac:dyDescent="0.25">
      <c r="A1779" t="s">
        <v>94</v>
      </c>
      <c r="B1779" s="108">
        <v>0</v>
      </c>
      <c r="E1779" s="108" t="b">
        <f t="shared" si="135"/>
        <v>0</v>
      </c>
      <c r="G1779" s="108" t="b">
        <f t="shared" si="136"/>
        <v>0</v>
      </c>
      <c r="I1779" s="108" t="b">
        <f t="shared" si="137"/>
        <v>0</v>
      </c>
      <c r="K1779" s="108" t="b">
        <f t="shared" si="138"/>
        <v>0</v>
      </c>
      <c r="M1779" s="108" t="b">
        <f t="shared" si="139"/>
        <v>0</v>
      </c>
    </row>
    <row r="1780" spans="1:13" x14ac:dyDescent="0.25">
      <c r="A1780" t="s">
        <v>94</v>
      </c>
      <c r="B1780" s="108">
        <v>0</v>
      </c>
      <c r="E1780" s="108" t="b">
        <f t="shared" si="135"/>
        <v>0</v>
      </c>
      <c r="G1780" s="108" t="b">
        <f t="shared" si="136"/>
        <v>0</v>
      </c>
      <c r="I1780" s="108" t="b">
        <f t="shared" si="137"/>
        <v>0</v>
      </c>
      <c r="K1780" s="108" t="b">
        <f t="shared" si="138"/>
        <v>0</v>
      </c>
      <c r="M1780" s="108" t="b">
        <f t="shared" si="139"/>
        <v>0</v>
      </c>
    </row>
    <row r="1781" spans="1:13" x14ac:dyDescent="0.25">
      <c r="A1781" t="s">
        <v>92</v>
      </c>
      <c r="B1781" s="108">
        <v>0.7</v>
      </c>
      <c r="E1781" s="108">
        <f t="shared" si="135"/>
        <v>0.7</v>
      </c>
      <c r="G1781" s="108" t="b">
        <f t="shared" si="136"/>
        <v>0</v>
      </c>
      <c r="I1781" s="108" t="b">
        <f t="shared" si="137"/>
        <v>0</v>
      </c>
      <c r="K1781" s="108" t="b">
        <f t="shared" si="138"/>
        <v>0</v>
      </c>
      <c r="M1781" s="108" t="b">
        <f t="shared" si="139"/>
        <v>0</v>
      </c>
    </row>
    <row r="1782" spans="1:13" x14ac:dyDescent="0.25">
      <c r="A1782" t="s">
        <v>94</v>
      </c>
      <c r="B1782" s="108">
        <v>0</v>
      </c>
      <c r="E1782" s="108" t="b">
        <f t="shared" si="135"/>
        <v>0</v>
      </c>
      <c r="G1782" s="108" t="b">
        <f t="shared" si="136"/>
        <v>0</v>
      </c>
      <c r="I1782" s="108" t="b">
        <f t="shared" si="137"/>
        <v>0</v>
      </c>
      <c r="K1782" s="108" t="b">
        <f t="shared" si="138"/>
        <v>0</v>
      </c>
      <c r="M1782" s="108" t="b">
        <f t="shared" si="139"/>
        <v>0</v>
      </c>
    </row>
    <row r="1783" spans="1:13" x14ac:dyDescent="0.25">
      <c r="A1783" t="s">
        <v>94</v>
      </c>
      <c r="B1783" s="108">
        <v>0</v>
      </c>
      <c r="E1783" s="108" t="b">
        <f t="shared" si="135"/>
        <v>0</v>
      </c>
      <c r="G1783" s="108" t="b">
        <f t="shared" si="136"/>
        <v>0</v>
      </c>
      <c r="I1783" s="108" t="b">
        <f t="shared" si="137"/>
        <v>0</v>
      </c>
      <c r="K1783" s="108" t="b">
        <f t="shared" si="138"/>
        <v>0</v>
      </c>
      <c r="M1783" s="108" t="b">
        <f t="shared" si="139"/>
        <v>0</v>
      </c>
    </row>
    <row r="1784" spans="1:13" x14ac:dyDescent="0.25">
      <c r="A1784" t="s">
        <v>91</v>
      </c>
      <c r="B1784" s="108">
        <v>0.74</v>
      </c>
      <c r="E1784" s="108" t="b">
        <f t="shared" si="135"/>
        <v>0</v>
      </c>
      <c r="G1784" s="108" t="b">
        <f t="shared" si="136"/>
        <v>0</v>
      </c>
      <c r="I1784" s="108">
        <f t="shared" si="137"/>
        <v>0.74</v>
      </c>
      <c r="K1784" s="108" t="b">
        <f t="shared" si="138"/>
        <v>0</v>
      </c>
      <c r="M1784" s="108" t="b">
        <f t="shared" si="139"/>
        <v>0</v>
      </c>
    </row>
    <row r="1785" spans="1:13" x14ac:dyDescent="0.25">
      <c r="A1785" t="s">
        <v>91</v>
      </c>
      <c r="B1785" s="108">
        <v>0.96</v>
      </c>
      <c r="E1785" s="108" t="b">
        <f t="shared" si="135"/>
        <v>0</v>
      </c>
      <c r="G1785" s="108" t="b">
        <f t="shared" si="136"/>
        <v>0</v>
      </c>
      <c r="I1785" s="108">
        <f t="shared" si="137"/>
        <v>0.96</v>
      </c>
      <c r="K1785" s="108" t="b">
        <f t="shared" si="138"/>
        <v>0</v>
      </c>
      <c r="M1785" s="108" t="b">
        <f t="shared" si="139"/>
        <v>0</v>
      </c>
    </row>
    <row r="1786" spans="1:13" x14ac:dyDescent="0.25">
      <c r="A1786" t="s">
        <v>94</v>
      </c>
      <c r="B1786" s="108">
        <v>0</v>
      </c>
      <c r="E1786" s="108" t="b">
        <f t="shared" si="135"/>
        <v>0</v>
      </c>
      <c r="G1786" s="108" t="b">
        <f t="shared" si="136"/>
        <v>0</v>
      </c>
      <c r="I1786" s="108" t="b">
        <f t="shared" si="137"/>
        <v>0</v>
      </c>
      <c r="K1786" s="108" t="b">
        <f t="shared" si="138"/>
        <v>0</v>
      </c>
      <c r="M1786" s="108" t="b">
        <f t="shared" si="139"/>
        <v>0</v>
      </c>
    </row>
    <row r="1787" spans="1:13" x14ac:dyDescent="0.25">
      <c r="A1787" t="s">
        <v>91</v>
      </c>
      <c r="B1787" s="108">
        <v>0.78</v>
      </c>
      <c r="E1787" s="108" t="b">
        <f t="shared" si="135"/>
        <v>0</v>
      </c>
      <c r="G1787" s="108" t="b">
        <f t="shared" si="136"/>
        <v>0</v>
      </c>
      <c r="I1787" s="108">
        <f t="shared" si="137"/>
        <v>0.78</v>
      </c>
      <c r="K1787" s="108" t="b">
        <f t="shared" si="138"/>
        <v>0</v>
      </c>
      <c r="M1787" s="108" t="b">
        <f t="shared" si="139"/>
        <v>0</v>
      </c>
    </row>
    <row r="1788" spans="1:13" x14ac:dyDescent="0.25">
      <c r="A1788" t="s">
        <v>94</v>
      </c>
      <c r="B1788" s="108">
        <v>0</v>
      </c>
      <c r="E1788" s="108" t="b">
        <f t="shared" si="135"/>
        <v>0</v>
      </c>
      <c r="G1788" s="108" t="b">
        <f t="shared" si="136"/>
        <v>0</v>
      </c>
      <c r="I1788" s="108" t="b">
        <f t="shared" si="137"/>
        <v>0</v>
      </c>
      <c r="K1788" s="108" t="b">
        <f t="shared" si="138"/>
        <v>0</v>
      </c>
      <c r="M1788" s="108" t="b">
        <f t="shared" si="139"/>
        <v>0</v>
      </c>
    </row>
    <row r="1789" spans="1:13" x14ac:dyDescent="0.25">
      <c r="A1789" t="s">
        <v>94</v>
      </c>
      <c r="B1789" s="108">
        <v>0</v>
      </c>
      <c r="E1789" s="108" t="b">
        <f t="shared" si="135"/>
        <v>0</v>
      </c>
      <c r="G1789" s="108" t="b">
        <f t="shared" si="136"/>
        <v>0</v>
      </c>
      <c r="I1789" s="108" t="b">
        <f t="shared" si="137"/>
        <v>0</v>
      </c>
      <c r="K1789" s="108" t="b">
        <f t="shared" si="138"/>
        <v>0</v>
      </c>
      <c r="M1789" s="108" t="b">
        <f t="shared" si="139"/>
        <v>0</v>
      </c>
    </row>
    <row r="1790" spans="1:13" x14ac:dyDescent="0.25">
      <c r="A1790" t="s">
        <v>94</v>
      </c>
      <c r="B1790" s="108">
        <v>0</v>
      </c>
      <c r="E1790" s="108" t="b">
        <f t="shared" si="135"/>
        <v>0</v>
      </c>
      <c r="G1790" s="108" t="b">
        <f t="shared" si="136"/>
        <v>0</v>
      </c>
      <c r="I1790" s="108" t="b">
        <f t="shared" si="137"/>
        <v>0</v>
      </c>
      <c r="K1790" s="108" t="b">
        <f t="shared" si="138"/>
        <v>0</v>
      </c>
      <c r="M1790" s="108" t="b">
        <f t="shared" si="139"/>
        <v>0</v>
      </c>
    </row>
    <row r="1791" spans="1:13" x14ac:dyDescent="0.25">
      <c r="A1791" t="s">
        <v>94</v>
      </c>
      <c r="B1791" s="108">
        <v>0</v>
      </c>
      <c r="E1791" s="108" t="b">
        <f t="shared" si="135"/>
        <v>0</v>
      </c>
      <c r="G1791" s="108" t="b">
        <f t="shared" si="136"/>
        <v>0</v>
      </c>
      <c r="I1791" s="108" t="b">
        <f t="shared" si="137"/>
        <v>0</v>
      </c>
      <c r="K1791" s="108" t="b">
        <f t="shared" si="138"/>
        <v>0</v>
      </c>
      <c r="M1791" s="108" t="b">
        <f t="shared" si="139"/>
        <v>0</v>
      </c>
    </row>
    <row r="1792" spans="1:13" x14ac:dyDescent="0.25">
      <c r="A1792" t="s">
        <v>93</v>
      </c>
      <c r="B1792" s="108">
        <v>0.98</v>
      </c>
      <c r="E1792" s="108" t="b">
        <f t="shared" si="135"/>
        <v>0</v>
      </c>
      <c r="G1792" s="108" t="b">
        <f t="shared" si="136"/>
        <v>0</v>
      </c>
      <c r="I1792" s="108" t="b">
        <f t="shared" si="137"/>
        <v>0</v>
      </c>
      <c r="K1792" s="108">
        <f t="shared" si="138"/>
        <v>0.98</v>
      </c>
      <c r="M1792" s="108" t="b">
        <f t="shared" si="139"/>
        <v>0</v>
      </c>
    </row>
    <row r="1793" spans="1:13" x14ac:dyDescent="0.25">
      <c r="A1793" t="s">
        <v>94</v>
      </c>
      <c r="B1793" s="108">
        <v>0</v>
      </c>
      <c r="E1793" s="108" t="b">
        <f t="shared" si="135"/>
        <v>0</v>
      </c>
      <c r="G1793" s="108" t="b">
        <f t="shared" si="136"/>
        <v>0</v>
      </c>
      <c r="I1793" s="108" t="b">
        <f t="shared" si="137"/>
        <v>0</v>
      </c>
      <c r="K1793" s="108" t="b">
        <f t="shared" si="138"/>
        <v>0</v>
      </c>
      <c r="M1793" s="108" t="b">
        <f t="shared" si="139"/>
        <v>0</v>
      </c>
    </row>
    <row r="1794" spans="1:13" x14ac:dyDescent="0.25">
      <c r="A1794" t="s">
        <v>93</v>
      </c>
      <c r="B1794" s="108">
        <v>2.3199999999999998</v>
      </c>
      <c r="E1794" s="108" t="b">
        <f t="shared" si="135"/>
        <v>0</v>
      </c>
      <c r="G1794" s="108" t="b">
        <f t="shared" si="136"/>
        <v>0</v>
      </c>
      <c r="I1794" s="108" t="b">
        <f t="shared" si="137"/>
        <v>0</v>
      </c>
      <c r="K1794" s="108">
        <f t="shared" si="138"/>
        <v>2.3199999999999998</v>
      </c>
      <c r="M1794" s="108" t="b">
        <f t="shared" si="139"/>
        <v>0</v>
      </c>
    </row>
    <row r="1795" spans="1:13" x14ac:dyDescent="0.25">
      <c r="A1795" t="s">
        <v>94</v>
      </c>
      <c r="B1795" s="108">
        <v>0</v>
      </c>
      <c r="E1795" s="108" t="b">
        <f t="shared" ref="E1795:E1858" si="140">IF(A1795="Coffee Only", B1795)</f>
        <v>0</v>
      </c>
      <c r="G1795" s="108" t="b">
        <f t="shared" ref="G1795:G1858" si="141">IF(A1795="Food Only", B1795)</f>
        <v>0</v>
      </c>
      <c r="I1795" s="108" t="b">
        <f t="shared" ref="I1795:I1858" si="142">IF(A1795="Specialty Drink Only", B1795)</f>
        <v>0</v>
      </c>
      <c r="K1795" s="108" t="b">
        <f t="shared" ref="K1795:K1858" si="143">IF(A1795="Food + Coffee", B1795)</f>
        <v>0</v>
      </c>
      <c r="M1795" s="108" t="b">
        <f t="shared" ref="M1795:M1858" si="144">IF(A1795="Food + Specialty Drink", B1795)</f>
        <v>0</v>
      </c>
    </row>
    <row r="1796" spans="1:13" x14ac:dyDescent="0.25">
      <c r="A1796" t="s">
        <v>94</v>
      </c>
      <c r="B1796" s="108">
        <v>0</v>
      </c>
      <c r="E1796" s="108" t="b">
        <f t="shared" si="140"/>
        <v>0</v>
      </c>
      <c r="G1796" s="108" t="b">
        <f t="shared" si="141"/>
        <v>0</v>
      </c>
      <c r="I1796" s="108" t="b">
        <f t="shared" si="142"/>
        <v>0</v>
      </c>
      <c r="K1796" s="108" t="b">
        <f t="shared" si="143"/>
        <v>0</v>
      </c>
      <c r="M1796" s="108" t="b">
        <f t="shared" si="144"/>
        <v>0</v>
      </c>
    </row>
    <row r="1797" spans="1:13" x14ac:dyDescent="0.25">
      <c r="A1797" t="s">
        <v>93</v>
      </c>
      <c r="B1797" s="108">
        <v>1.21</v>
      </c>
      <c r="E1797" s="108" t="b">
        <f t="shared" si="140"/>
        <v>0</v>
      </c>
      <c r="G1797" s="108" t="b">
        <f t="shared" si="141"/>
        <v>0</v>
      </c>
      <c r="I1797" s="108" t="b">
        <f t="shared" si="142"/>
        <v>0</v>
      </c>
      <c r="K1797" s="108">
        <f t="shared" si="143"/>
        <v>1.21</v>
      </c>
      <c r="M1797" s="108" t="b">
        <f t="shared" si="144"/>
        <v>0</v>
      </c>
    </row>
    <row r="1798" spans="1:13" x14ac:dyDescent="0.25">
      <c r="A1798" t="s">
        <v>94</v>
      </c>
      <c r="B1798" s="108">
        <v>0</v>
      </c>
      <c r="E1798" s="108" t="b">
        <f t="shared" si="140"/>
        <v>0</v>
      </c>
      <c r="G1798" s="108" t="b">
        <f t="shared" si="141"/>
        <v>0</v>
      </c>
      <c r="I1798" s="108" t="b">
        <f t="shared" si="142"/>
        <v>0</v>
      </c>
      <c r="K1798" s="108" t="b">
        <f t="shared" si="143"/>
        <v>0</v>
      </c>
      <c r="M1798" s="108" t="b">
        <f t="shared" si="144"/>
        <v>0</v>
      </c>
    </row>
    <row r="1799" spans="1:13" x14ac:dyDescent="0.25">
      <c r="A1799" t="s">
        <v>94</v>
      </c>
      <c r="B1799" s="108">
        <v>0</v>
      </c>
      <c r="E1799" s="108" t="b">
        <f t="shared" si="140"/>
        <v>0</v>
      </c>
      <c r="G1799" s="108" t="b">
        <f t="shared" si="141"/>
        <v>0</v>
      </c>
      <c r="I1799" s="108" t="b">
        <f t="shared" si="142"/>
        <v>0</v>
      </c>
      <c r="K1799" s="108" t="b">
        <f t="shared" si="143"/>
        <v>0</v>
      </c>
      <c r="M1799" s="108" t="b">
        <f t="shared" si="144"/>
        <v>0</v>
      </c>
    </row>
    <row r="1800" spans="1:13" x14ac:dyDescent="0.25">
      <c r="A1800" t="s">
        <v>94</v>
      </c>
      <c r="B1800" s="108">
        <v>0</v>
      </c>
      <c r="E1800" s="108" t="b">
        <f t="shared" si="140"/>
        <v>0</v>
      </c>
      <c r="G1800" s="108" t="b">
        <f t="shared" si="141"/>
        <v>0</v>
      </c>
      <c r="I1800" s="108" t="b">
        <f t="shared" si="142"/>
        <v>0</v>
      </c>
      <c r="K1800" s="108" t="b">
        <f t="shared" si="143"/>
        <v>0</v>
      </c>
      <c r="M1800" s="108" t="b">
        <f t="shared" si="144"/>
        <v>0</v>
      </c>
    </row>
    <row r="1801" spans="1:13" x14ac:dyDescent="0.25">
      <c r="A1801" t="s">
        <v>95</v>
      </c>
      <c r="B1801" s="108">
        <v>1.08</v>
      </c>
      <c r="E1801" s="108" t="b">
        <f t="shared" si="140"/>
        <v>0</v>
      </c>
      <c r="G1801" s="108" t="b">
        <f t="shared" si="141"/>
        <v>0</v>
      </c>
      <c r="I1801" s="108" t="b">
        <f t="shared" si="142"/>
        <v>0</v>
      </c>
      <c r="K1801" s="108" t="b">
        <f t="shared" si="143"/>
        <v>0</v>
      </c>
      <c r="M1801" s="108">
        <f t="shared" si="144"/>
        <v>1.08</v>
      </c>
    </row>
    <row r="1802" spans="1:13" x14ac:dyDescent="0.25">
      <c r="A1802" t="s">
        <v>94</v>
      </c>
      <c r="B1802" s="108">
        <v>0</v>
      </c>
      <c r="E1802" s="108" t="b">
        <f t="shared" si="140"/>
        <v>0</v>
      </c>
      <c r="G1802" s="108" t="b">
        <f t="shared" si="141"/>
        <v>0</v>
      </c>
      <c r="I1802" s="108" t="b">
        <f t="shared" si="142"/>
        <v>0</v>
      </c>
      <c r="K1802" s="108" t="b">
        <f t="shared" si="143"/>
        <v>0</v>
      </c>
      <c r="M1802" s="108" t="b">
        <f t="shared" si="144"/>
        <v>0</v>
      </c>
    </row>
    <row r="1803" spans="1:13" x14ac:dyDescent="0.25">
      <c r="A1803" t="s">
        <v>94</v>
      </c>
      <c r="B1803" s="108">
        <v>0</v>
      </c>
      <c r="E1803" s="108" t="b">
        <f t="shared" si="140"/>
        <v>0</v>
      </c>
      <c r="G1803" s="108" t="b">
        <f t="shared" si="141"/>
        <v>0</v>
      </c>
      <c r="I1803" s="108" t="b">
        <f t="shared" si="142"/>
        <v>0</v>
      </c>
      <c r="K1803" s="108" t="b">
        <f t="shared" si="143"/>
        <v>0</v>
      </c>
      <c r="M1803" s="108" t="b">
        <f t="shared" si="144"/>
        <v>0</v>
      </c>
    </row>
    <row r="1804" spans="1:13" x14ac:dyDescent="0.25">
      <c r="A1804" t="s">
        <v>94</v>
      </c>
      <c r="B1804" s="108">
        <v>0</v>
      </c>
      <c r="E1804" s="108" t="b">
        <f t="shared" si="140"/>
        <v>0</v>
      </c>
      <c r="G1804" s="108" t="b">
        <f t="shared" si="141"/>
        <v>0</v>
      </c>
      <c r="I1804" s="108" t="b">
        <f t="shared" si="142"/>
        <v>0</v>
      </c>
      <c r="K1804" s="108" t="b">
        <f t="shared" si="143"/>
        <v>0</v>
      </c>
      <c r="M1804" s="108" t="b">
        <f t="shared" si="144"/>
        <v>0</v>
      </c>
    </row>
    <row r="1805" spans="1:13" x14ac:dyDescent="0.25">
      <c r="A1805" t="s">
        <v>94</v>
      </c>
      <c r="B1805" s="108">
        <v>0</v>
      </c>
      <c r="E1805" s="108" t="b">
        <f t="shared" si="140"/>
        <v>0</v>
      </c>
      <c r="G1805" s="108" t="b">
        <f t="shared" si="141"/>
        <v>0</v>
      </c>
      <c r="I1805" s="108" t="b">
        <f t="shared" si="142"/>
        <v>0</v>
      </c>
      <c r="K1805" s="108" t="b">
        <f t="shared" si="143"/>
        <v>0</v>
      </c>
      <c r="M1805" s="108" t="b">
        <f t="shared" si="144"/>
        <v>0</v>
      </c>
    </row>
    <row r="1806" spans="1:13" x14ac:dyDescent="0.25">
      <c r="A1806" t="s">
        <v>94</v>
      </c>
      <c r="B1806" s="108">
        <v>0</v>
      </c>
      <c r="E1806" s="108" t="b">
        <f t="shared" si="140"/>
        <v>0</v>
      </c>
      <c r="G1806" s="108" t="b">
        <f t="shared" si="141"/>
        <v>0</v>
      </c>
      <c r="I1806" s="108" t="b">
        <f t="shared" si="142"/>
        <v>0</v>
      </c>
      <c r="K1806" s="108" t="b">
        <f t="shared" si="143"/>
        <v>0</v>
      </c>
      <c r="M1806" s="108" t="b">
        <f t="shared" si="144"/>
        <v>0</v>
      </c>
    </row>
    <row r="1807" spans="1:13" x14ac:dyDescent="0.25">
      <c r="A1807" t="s">
        <v>94</v>
      </c>
      <c r="B1807" s="108">
        <v>0</v>
      </c>
      <c r="E1807" s="108" t="b">
        <f t="shared" si="140"/>
        <v>0</v>
      </c>
      <c r="G1807" s="108" t="b">
        <f t="shared" si="141"/>
        <v>0</v>
      </c>
      <c r="I1807" s="108" t="b">
        <f t="shared" si="142"/>
        <v>0</v>
      </c>
      <c r="K1807" s="108" t="b">
        <f t="shared" si="143"/>
        <v>0</v>
      </c>
      <c r="M1807" s="108" t="b">
        <f t="shared" si="144"/>
        <v>0</v>
      </c>
    </row>
    <row r="1808" spans="1:13" x14ac:dyDescent="0.25">
      <c r="A1808" t="s">
        <v>94</v>
      </c>
      <c r="B1808" s="108">
        <v>0</v>
      </c>
      <c r="E1808" s="108" t="b">
        <f t="shared" si="140"/>
        <v>0</v>
      </c>
      <c r="G1808" s="108" t="b">
        <f t="shared" si="141"/>
        <v>0</v>
      </c>
      <c r="I1808" s="108" t="b">
        <f t="shared" si="142"/>
        <v>0</v>
      </c>
      <c r="K1808" s="108" t="b">
        <f t="shared" si="143"/>
        <v>0</v>
      </c>
      <c r="M1808" s="108" t="b">
        <f t="shared" si="144"/>
        <v>0</v>
      </c>
    </row>
    <row r="1809" spans="1:13" x14ac:dyDescent="0.25">
      <c r="A1809" t="s">
        <v>94</v>
      </c>
      <c r="B1809" s="108">
        <v>0</v>
      </c>
      <c r="E1809" s="108" t="b">
        <f t="shared" si="140"/>
        <v>0</v>
      </c>
      <c r="G1809" s="108" t="b">
        <f t="shared" si="141"/>
        <v>0</v>
      </c>
      <c r="I1809" s="108" t="b">
        <f t="shared" si="142"/>
        <v>0</v>
      </c>
      <c r="K1809" s="108" t="b">
        <f t="shared" si="143"/>
        <v>0</v>
      </c>
      <c r="M1809" s="108" t="b">
        <f t="shared" si="144"/>
        <v>0</v>
      </c>
    </row>
    <row r="1810" spans="1:13" x14ac:dyDescent="0.25">
      <c r="A1810" t="s">
        <v>94</v>
      </c>
      <c r="B1810" s="108">
        <v>0</v>
      </c>
      <c r="E1810" s="108" t="b">
        <f t="shared" si="140"/>
        <v>0</v>
      </c>
      <c r="G1810" s="108" t="b">
        <f t="shared" si="141"/>
        <v>0</v>
      </c>
      <c r="I1810" s="108" t="b">
        <f t="shared" si="142"/>
        <v>0</v>
      </c>
      <c r="K1810" s="108" t="b">
        <f t="shared" si="143"/>
        <v>0</v>
      </c>
      <c r="M1810" s="108" t="b">
        <f t="shared" si="144"/>
        <v>0</v>
      </c>
    </row>
    <row r="1811" spans="1:13" x14ac:dyDescent="0.25">
      <c r="A1811" t="s">
        <v>94</v>
      </c>
      <c r="B1811" s="108">
        <v>0</v>
      </c>
      <c r="E1811" s="108" t="b">
        <f t="shared" si="140"/>
        <v>0</v>
      </c>
      <c r="G1811" s="108" t="b">
        <f t="shared" si="141"/>
        <v>0</v>
      </c>
      <c r="I1811" s="108" t="b">
        <f t="shared" si="142"/>
        <v>0</v>
      </c>
      <c r="K1811" s="108" t="b">
        <f t="shared" si="143"/>
        <v>0</v>
      </c>
      <c r="M1811" s="108" t="b">
        <f t="shared" si="144"/>
        <v>0</v>
      </c>
    </row>
    <row r="1812" spans="1:13" x14ac:dyDescent="0.25">
      <c r="A1812" t="s">
        <v>94</v>
      </c>
      <c r="B1812" s="108">
        <v>0</v>
      </c>
      <c r="E1812" s="108" t="b">
        <f t="shared" si="140"/>
        <v>0</v>
      </c>
      <c r="G1812" s="108" t="b">
        <f t="shared" si="141"/>
        <v>0</v>
      </c>
      <c r="I1812" s="108" t="b">
        <f t="shared" si="142"/>
        <v>0</v>
      </c>
      <c r="K1812" s="108" t="b">
        <f t="shared" si="143"/>
        <v>0</v>
      </c>
      <c r="M1812" s="108" t="b">
        <f t="shared" si="144"/>
        <v>0</v>
      </c>
    </row>
    <row r="1813" spans="1:13" x14ac:dyDescent="0.25">
      <c r="A1813" t="s">
        <v>94</v>
      </c>
      <c r="B1813" s="108">
        <v>0</v>
      </c>
      <c r="E1813" s="108" t="b">
        <f t="shared" si="140"/>
        <v>0</v>
      </c>
      <c r="G1813" s="108" t="b">
        <f t="shared" si="141"/>
        <v>0</v>
      </c>
      <c r="I1813" s="108" t="b">
        <f t="shared" si="142"/>
        <v>0</v>
      </c>
      <c r="K1813" s="108" t="b">
        <f t="shared" si="143"/>
        <v>0</v>
      </c>
      <c r="M1813" s="108" t="b">
        <f t="shared" si="144"/>
        <v>0</v>
      </c>
    </row>
    <row r="1814" spans="1:13" x14ac:dyDescent="0.25">
      <c r="A1814" t="s">
        <v>94</v>
      </c>
      <c r="B1814" s="108">
        <v>0</v>
      </c>
      <c r="E1814" s="108" t="b">
        <f t="shared" si="140"/>
        <v>0</v>
      </c>
      <c r="G1814" s="108" t="b">
        <f t="shared" si="141"/>
        <v>0</v>
      </c>
      <c r="I1814" s="108" t="b">
        <f t="shared" si="142"/>
        <v>0</v>
      </c>
      <c r="K1814" s="108" t="b">
        <f t="shared" si="143"/>
        <v>0</v>
      </c>
      <c r="M1814" s="108" t="b">
        <f t="shared" si="144"/>
        <v>0</v>
      </c>
    </row>
    <row r="1815" spans="1:13" x14ac:dyDescent="0.25">
      <c r="A1815" t="s">
        <v>94</v>
      </c>
      <c r="B1815" s="108">
        <v>0</v>
      </c>
      <c r="E1815" s="108" t="b">
        <f t="shared" si="140"/>
        <v>0</v>
      </c>
      <c r="G1815" s="108" t="b">
        <f t="shared" si="141"/>
        <v>0</v>
      </c>
      <c r="I1815" s="108" t="b">
        <f t="shared" si="142"/>
        <v>0</v>
      </c>
      <c r="K1815" s="108" t="b">
        <f t="shared" si="143"/>
        <v>0</v>
      </c>
      <c r="M1815" s="108" t="b">
        <f t="shared" si="144"/>
        <v>0</v>
      </c>
    </row>
    <row r="1816" spans="1:13" x14ac:dyDescent="0.25">
      <c r="A1816" t="s">
        <v>94</v>
      </c>
      <c r="B1816" s="108">
        <v>0</v>
      </c>
      <c r="E1816" s="108" t="b">
        <f t="shared" si="140"/>
        <v>0</v>
      </c>
      <c r="G1816" s="108" t="b">
        <f t="shared" si="141"/>
        <v>0</v>
      </c>
      <c r="I1816" s="108" t="b">
        <f t="shared" si="142"/>
        <v>0</v>
      </c>
      <c r="K1816" s="108" t="b">
        <f t="shared" si="143"/>
        <v>0</v>
      </c>
      <c r="M1816" s="108" t="b">
        <f t="shared" si="144"/>
        <v>0</v>
      </c>
    </row>
    <row r="1817" spans="1:13" x14ac:dyDescent="0.25">
      <c r="A1817" t="s">
        <v>94</v>
      </c>
      <c r="B1817" s="108">
        <v>0</v>
      </c>
      <c r="E1817" s="108" t="b">
        <f t="shared" si="140"/>
        <v>0</v>
      </c>
      <c r="G1817" s="108" t="b">
        <f t="shared" si="141"/>
        <v>0</v>
      </c>
      <c r="I1817" s="108" t="b">
        <f t="shared" si="142"/>
        <v>0</v>
      </c>
      <c r="K1817" s="108" t="b">
        <f t="shared" si="143"/>
        <v>0</v>
      </c>
      <c r="M1817" s="108" t="b">
        <f t="shared" si="144"/>
        <v>0</v>
      </c>
    </row>
    <row r="1818" spans="1:13" x14ac:dyDescent="0.25">
      <c r="A1818" t="s">
        <v>94</v>
      </c>
      <c r="B1818" s="108">
        <v>0</v>
      </c>
      <c r="E1818" s="108" t="b">
        <f t="shared" si="140"/>
        <v>0</v>
      </c>
      <c r="G1818" s="108" t="b">
        <f t="shared" si="141"/>
        <v>0</v>
      </c>
      <c r="I1818" s="108" t="b">
        <f t="shared" si="142"/>
        <v>0</v>
      </c>
      <c r="K1818" s="108" t="b">
        <f t="shared" si="143"/>
        <v>0</v>
      </c>
      <c r="M1818" s="108" t="b">
        <f t="shared" si="144"/>
        <v>0</v>
      </c>
    </row>
    <row r="1819" spans="1:13" x14ac:dyDescent="0.25">
      <c r="A1819" t="s">
        <v>94</v>
      </c>
      <c r="B1819" s="108">
        <v>0</v>
      </c>
      <c r="E1819" s="108" t="b">
        <f t="shared" si="140"/>
        <v>0</v>
      </c>
      <c r="G1819" s="108" t="b">
        <f t="shared" si="141"/>
        <v>0</v>
      </c>
      <c r="I1819" s="108" t="b">
        <f t="shared" si="142"/>
        <v>0</v>
      </c>
      <c r="K1819" s="108" t="b">
        <f t="shared" si="143"/>
        <v>0</v>
      </c>
      <c r="M1819" s="108" t="b">
        <f t="shared" si="144"/>
        <v>0</v>
      </c>
    </row>
    <row r="1820" spans="1:13" x14ac:dyDescent="0.25">
      <c r="A1820" t="s">
        <v>94</v>
      </c>
      <c r="B1820" s="108">
        <v>0</v>
      </c>
      <c r="E1820" s="108" t="b">
        <f t="shared" si="140"/>
        <v>0</v>
      </c>
      <c r="G1820" s="108" t="b">
        <f t="shared" si="141"/>
        <v>0</v>
      </c>
      <c r="I1820" s="108" t="b">
        <f t="shared" si="142"/>
        <v>0</v>
      </c>
      <c r="K1820" s="108" t="b">
        <f t="shared" si="143"/>
        <v>0</v>
      </c>
      <c r="M1820" s="108" t="b">
        <f t="shared" si="144"/>
        <v>0</v>
      </c>
    </row>
    <row r="1821" spans="1:13" x14ac:dyDescent="0.25">
      <c r="A1821" t="s">
        <v>94</v>
      </c>
      <c r="B1821" s="108">
        <v>0</v>
      </c>
      <c r="E1821" s="108" t="b">
        <f t="shared" si="140"/>
        <v>0</v>
      </c>
      <c r="G1821" s="108" t="b">
        <f t="shared" si="141"/>
        <v>0</v>
      </c>
      <c r="I1821" s="108" t="b">
        <f t="shared" si="142"/>
        <v>0</v>
      </c>
      <c r="K1821" s="108" t="b">
        <f t="shared" si="143"/>
        <v>0</v>
      </c>
      <c r="M1821" s="108" t="b">
        <f t="shared" si="144"/>
        <v>0</v>
      </c>
    </row>
    <row r="1822" spans="1:13" x14ac:dyDescent="0.25">
      <c r="A1822" t="s">
        <v>94</v>
      </c>
      <c r="B1822" s="108">
        <v>0</v>
      </c>
      <c r="E1822" s="108" t="b">
        <f t="shared" si="140"/>
        <v>0</v>
      </c>
      <c r="G1822" s="108" t="b">
        <f t="shared" si="141"/>
        <v>0</v>
      </c>
      <c r="I1822" s="108" t="b">
        <f t="shared" si="142"/>
        <v>0</v>
      </c>
      <c r="K1822" s="108" t="b">
        <f t="shared" si="143"/>
        <v>0</v>
      </c>
      <c r="M1822" s="108" t="b">
        <f t="shared" si="144"/>
        <v>0</v>
      </c>
    </row>
    <row r="1823" spans="1:13" x14ac:dyDescent="0.25">
      <c r="A1823" t="s">
        <v>94</v>
      </c>
      <c r="B1823" s="108">
        <v>0</v>
      </c>
      <c r="E1823" s="108" t="b">
        <f t="shared" si="140"/>
        <v>0</v>
      </c>
      <c r="G1823" s="108" t="b">
        <f t="shared" si="141"/>
        <v>0</v>
      </c>
      <c r="I1823" s="108" t="b">
        <f t="shared" si="142"/>
        <v>0</v>
      </c>
      <c r="K1823" s="108" t="b">
        <f t="shared" si="143"/>
        <v>0</v>
      </c>
      <c r="M1823" s="108" t="b">
        <f t="shared" si="144"/>
        <v>0</v>
      </c>
    </row>
    <row r="1824" spans="1:13" x14ac:dyDescent="0.25">
      <c r="A1824" t="s">
        <v>94</v>
      </c>
      <c r="B1824" s="108">
        <v>0</v>
      </c>
      <c r="E1824" s="108" t="b">
        <f t="shared" si="140"/>
        <v>0</v>
      </c>
      <c r="G1824" s="108" t="b">
        <f t="shared" si="141"/>
        <v>0</v>
      </c>
      <c r="I1824" s="108" t="b">
        <f t="shared" si="142"/>
        <v>0</v>
      </c>
      <c r="K1824" s="108" t="b">
        <f t="shared" si="143"/>
        <v>0</v>
      </c>
      <c r="M1824" s="108" t="b">
        <f t="shared" si="144"/>
        <v>0</v>
      </c>
    </row>
    <row r="1825" spans="1:13" x14ac:dyDescent="0.25">
      <c r="A1825" t="s">
        <v>94</v>
      </c>
      <c r="B1825" s="108">
        <v>0</v>
      </c>
      <c r="E1825" s="108" t="b">
        <f t="shared" si="140"/>
        <v>0</v>
      </c>
      <c r="G1825" s="108" t="b">
        <f t="shared" si="141"/>
        <v>0</v>
      </c>
      <c r="I1825" s="108" t="b">
        <f t="shared" si="142"/>
        <v>0</v>
      </c>
      <c r="K1825" s="108" t="b">
        <f t="shared" si="143"/>
        <v>0</v>
      </c>
      <c r="M1825" s="108" t="b">
        <f t="shared" si="144"/>
        <v>0</v>
      </c>
    </row>
    <row r="1826" spans="1:13" x14ac:dyDescent="0.25">
      <c r="A1826" t="s">
        <v>94</v>
      </c>
      <c r="B1826" s="108">
        <v>0</v>
      </c>
      <c r="E1826" s="108" t="b">
        <f t="shared" si="140"/>
        <v>0</v>
      </c>
      <c r="G1826" s="108" t="b">
        <f t="shared" si="141"/>
        <v>0</v>
      </c>
      <c r="I1826" s="108" t="b">
        <f t="shared" si="142"/>
        <v>0</v>
      </c>
      <c r="K1826" s="108" t="b">
        <f t="shared" si="143"/>
        <v>0</v>
      </c>
      <c r="M1826" s="108" t="b">
        <f t="shared" si="144"/>
        <v>0</v>
      </c>
    </row>
    <row r="1827" spans="1:13" x14ac:dyDescent="0.25">
      <c r="A1827" t="s">
        <v>94</v>
      </c>
      <c r="B1827" s="108">
        <v>0</v>
      </c>
      <c r="E1827" s="108" t="b">
        <f t="shared" si="140"/>
        <v>0</v>
      </c>
      <c r="G1827" s="108" t="b">
        <f t="shared" si="141"/>
        <v>0</v>
      </c>
      <c r="I1827" s="108" t="b">
        <f t="shared" si="142"/>
        <v>0</v>
      </c>
      <c r="K1827" s="108" t="b">
        <f t="shared" si="143"/>
        <v>0</v>
      </c>
      <c r="M1827" s="108" t="b">
        <f t="shared" si="144"/>
        <v>0</v>
      </c>
    </row>
    <row r="1828" spans="1:13" x14ac:dyDescent="0.25">
      <c r="A1828" t="s">
        <v>94</v>
      </c>
      <c r="B1828" s="108">
        <v>0</v>
      </c>
      <c r="E1828" s="108" t="b">
        <f t="shared" si="140"/>
        <v>0</v>
      </c>
      <c r="G1828" s="108" t="b">
        <f t="shared" si="141"/>
        <v>0</v>
      </c>
      <c r="I1828" s="108" t="b">
        <f t="shared" si="142"/>
        <v>0</v>
      </c>
      <c r="K1828" s="108" t="b">
        <f t="shared" si="143"/>
        <v>0</v>
      </c>
      <c r="M1828" s="108" t="b">
        <f t="shared" si="144"/>
        <v>0</v>
      </c>
    </row>
    <row r="1829" spans="1:13" x14ac:dyDescent="0.25">
      <c r="A1829" t="s">
        <v>94</v>
      </c>
      <c r="B1829" s="108">
        <v>0</v>
      </c>
      <c r="E1829" s="108" t="b">
        <f t="shared" si="140"/>
        <v>0</v>
      </c>
      <c r="G1829" s="108" t="b">
        <f t="shared" si="141"/>
        <v>0</v>
      </c>
      <c r="I1829" s="108" t="b">
        <f t="shared" si="142"/>
        <v>0</v>
      </c>
      <c r="K1829" s="108" t="b">
        <f t="shared" si="143"/>
        <v>0</v>
      </c>
      <c r="M1829" s="108" t="b">
        <f t="shared" si="144"/>
        <v>0</v>
      </c>
    </row>
    <row r="1830" spans="1:13" x14ac:dyDescent="0.25">
      <c r="A1830" t="s">
        <v>91</v>
      </c>
      <c r="B1830" s="108">
        <v>0.62</v>
      </c>
      <c r="E1830" s="108" t="b">
        <f t="shared" si="140"/>
        <v>0</v>
      </c>
      <c r="G1830" s="108" t="b">
        <f t="shared" si="141"/>
        <v>0</v>
      </c>
      <c r="I1830" s="108">
        <f t="shared" si="142"/>
        <v>0.62</v>
      </c>
      <c r="K1830" s="108" t="b">
        <f t="shared" si="143"/>
        <v>0</v>
      </c>
      <c r="M1830" s="108" t="b">
        <f t="shared" si="144"/>
        <v>0</v>
      </c>
    </row>
    <row r="1831" spans="1:13" x14ac:dyDescent="0.25">
      <c r="A1831" t="s">
        <v>94</v>
      </c>
      <c r="B1831" s="108">
        <v>0</v>
      </c>
      <c r="E1831" s="108" t="b">
        <f t="shared" si="140"/>
        <v>0</v>
      </c>
      <c r="G1831" s="108" t="b">
        <f t="shared" si="141"/>
        <v>0</v>
      </c>
      <c r="I1831" s="108" t="b">
        <f t="shared" si="142"/>
        <v>0</v>
      </c>
      <c r="K1831" s="108" t="b">
        <f t="shared" si="143"/>
        <v>0</v>
      </c>
      <c r="M1831" s="108" t="b">
        <f t="shared" si="144"/>
        <v>0</v>
      </c>
    </row>
    <row r="1832" spans="1:13" x14ac:dyDescent="0.25">
      <c r="A1832" t="s">
        <v>94</v>
      </c>
      <c r="B1832" s="108">
        <v>0</v>
      </c>
      <c r="E1832" s="108" t="b">
        <f t="shared" si="140"/>
        <v>0</v>
      </c>
      <c r="G1832" s="108" t="b">
        <f t="shared" si="141"/>
        <v>0</v>
      </c>
      <c r="I1832" s="108" t="b">
        <f t="shared" si="142"/>
        <v>0</v>
      </c>
      <c r="K1832" s="108" t="b">
        <f t="shared" si="143"/>
        <v>0</v>
      </c>
      <c r="M1832" s="108" t="b">
        <f t="shared" si="144"/>
        <v>0</v>
      </c>
    </row>
    <row r="1833" spans="1:13" x14ac:dyDescent="0.25">
      <c r="A1833" t="s">
        <v>94</v>
      </c>
      <c r="B1833" s="108">
        <v>0</v>
      </c>
      <c r="E1833" s="108" t="b">
        <f t="shared" si="140"/>
        <v>0</v>
      </c>
      <c r="G1833" s="108" t="b">
        <f t="shared" si="141"/>
        <v>0</v>
      </c>
      <c r="I1833" s="108" t="b">
        <f t="shared" si="142"/>
        <v>0</v>
      </c>
      <c r="K1833" s="108" t="b">
        <f t="shared" si="143"/>
        <v>0</v>
      </c>
      <c r="M1833" s="108" t="b">
        <f t="shared" si="144"/>
        <v>0</v>
      </c>
    </row>
    <row r="1834" spans="1:13" x14ac:dyDescent="0.25">
      <c r="A1834" t="s">
        <v>94</v>
      </c>
      <c r="B1834" s="108">
        <v>0</v>
      </c>
      <c r="E1834" s="108" t="b">
        <f t="shared" si="140"/>
        <v>0</v>
      </c>
      <c r="G1834" s="108" t="b">
        <f t="shared" si="141"/>
        <v>0</v>
      </c>
      <c r="I1834" s="108" t="b">
        <f t="shared" si="142"/>
        <v>0</v>
      </c>
      <c r="K1834" s="108" t="b">
        <f t="shared" si="143"/>
        <v>0</v>
      </c>
      <c r="M1834" s="108" t="b">
        <f t="shared" si="144"/>
        <v>0</v>
      </c>
    </row>
    <row r="1835" spans="1:13" x14ac:dyDescent="0.25">
      <c r="A1835" t="s">
        <v>94</v>
      </c>
      <c r="B1835" s="108">
        <v>0</v>
      </c>
      <c r="E1835" s="108" t="b">
        <f t="shared" si="140"/>
        <v>0</v>
      </c>
      <c r="G1835" s="108" t="b">
        <f t="shared" si="141"/>
        <v>0</v>
      </c>
      <c r="I1835" s="108" t="b">
        <f t="shared" si="142"/>
        <v>0</v>
      </c>
      <c r="K1835" s="108" t="b">
        <f t="shared" si="143"/>
        <v>0</v>
      </c>
      <c r="M1835" s="108" t="b">
        <f t="shared" si="144"/>
        <v>0</v>
      </c>
    </row>
    <row r="1836" spans="1:13" x14ac:dyDescent="0.25">
      <c r="A1836" t="s">
        <v>94</v>
      </c>
      <c r="B1836" s="108">
        <v>0</v>
      </c>
      <c r="E1836" s="108" t="b">
        <f t="shared" si="140"/>
        <v>0</v>
      </c>
      <c r="G1836" s="108" t="b">
        <f t="shared" si="141"/>
        <v>0</v>
      </c>
      <c r="I1836" s="108" t="b">
        <f t="shared" si="142"/>
        <v>0</v>
      </c>
      <c r="K1836" s="108" t="b">
        <f t="shared" si="143"/>
        <v>0</v>
      </c>
      <c r="M1836" s="108" t="b">
        <f t="shared" si="144"/>
        <v>0</v>
      </c>
    </row>
    <row r="1837" spans="1:13" x14ac:dyDescent="0.25">
      <c r="A1837" t="s">
        <v>94</v>
      </c>
      <c r="B1837" s="108">
        <v>0</v>
      </c>
      <c r="E1837" s="108" t="b">
        <f t="shared" si="140"/>
        <v>0</v>
      </c>
      <c r="G1837" s="108" t="b">
        <f t="shared" si="141"/>
        <v>0</v>
      </c>
      <c r="I1837" s="108" t="b">
        <f t="shared" si="142"/>
        <v>0</v>
      </c>
      <c r="K1837" s="108" t="b">
        <f t="shared" si="143"/>
        <v>0</v>
      </c>
      <c r="M1837" s="108" t="b">
        <f t="shared" si="144"/>
        <v>0</v>
      </c>
    </row>
    <row r="1838" spans="1:13" x14ac:dyDescent="0.25">
      <c r="A1838" t="s">
        <v>95</v>
      </c>
      <c r="B1838" s="108">
        <v>1.99</v>
      </c>
      <c r="E1838" s="108" t="b">
        <f t="shared" si="140"/>
        <v>0</v>
      </c>
      <c r="G1838" s="108" t="b">
        <f t="shared" si="141"/>
        <v>0</v>
      </c>
      <c r="I1838" s="108" t="b">
        <f t="shared" si="142"/>
        <v>0</v>
      </c>
      <c r="K1838" s="108" t="b">
        <f t="shared" si="143"/>
        <v>0</v>
      </c>
      <c r="M1838" s="108">
        <f t="shared" si="144"/>
        <v>1.99</v>
      </c>
    </row>
    <row r="1839" spans="1:13" x14ac:dyDescent="0.25">
      <c r="A1839" t="s">
        <v>92</v>
      </c>
      <c r="B1839" s="108">
        <v>0.75</v>
      </c>
      <c r="E1839" s="108">
        <f t="shared" si="140"/>
        <v>0.75</v>
      </c>
      <c r="G1839" s="108" t="b">
        <f t="shared" si="141"/>
        <v>0</v>
      </c>
      <c r="I1839" s="108" t="b">
        <f t="shared" si="142"/>
        <v>0</v>
      </c>
      <c r="K1839" s="108" t="b">
        <f t="shared" si="143"/>
        <v>0</v>
      </c>
      <c r="M1839" s="108" t="b">
        <f t="shared" si="144"/>
        <v>0</v>
      </c>
    </row>
    <row r="1840" spans="1:13" x14ac:dyDescent="0.25">
      <c r="A1840" t="s">
        <v>92</v>
      </c>
      <c r="B1840" s="108">
        <v>0.51</v>
      </c>
      <c r="E1840" s="108">
        <f t="shared" si="140"/>
        <v>0.51</v>
      </c>
      <c r="G1840" s="108" t="b">
        <f t="shared" si="141"/>
        <v>0</v>
      </c>
      <c r="I1840" s="108" t="b">
        <f t="shared" si="142"/>
        <v>0</v>
      </c>
      <c r="K1840" s="108" t="b">
        <f t="shared" si="143"/>
        <v>0</v>
      </c>
      <c r="M1840" s="108" t="b">
        <f t="shared" si="144"/>
        <v>0</v>
      </c>
    </row>
    <row r="1841" spans="1:13" x14ac:dyDescent="0.25">
      <c r="A1841" t="s">
        <v>91</v>
      </c>
      <c r="B1841" s="108">
        <v>0.56999999999999995</v>
      </c>
      <c r="E1841" s="108" t="b">
        <f t="shared" si="140"/>
        <v>0</v>
      </c>
      <c r="G1841" s="108" t="b">
        <f t="shared" si="141"/>
        <v>0</v>
      </c>
      <c r="I1841" s="108">
        <f t="shared" si="142"/>
        <v>0.56999999999999995</v>
      </c>
      <c r="K1841" s="108" t="b">
        <f t="shared" si="143"/>
        <v>0</v>
      </c>
      <c r="M1841" s="108" t="b">
        <f t="shared" si="144"/>
        <v>0</v>
      </c>
    </row>
    <row r="1842" spans="1:13" x14ac:dyDescent="0.25">
      <c r="A1842" t="s">
        <v>96</v>
      </c>
      <c r="B1842" s="108">
        <v>0.85</v>
      </c>
      <c r="E1842" s="108" t="b">
        <f t="shared" si="140"/>
        <v>0</v>
      </c>
      <c r="G1842" s="108">
        <f t="shared" si="141"/>
        <v>0.85</v>
      </c>
      <c r="I1842" s="108" t="b">
        <f t="shared" si="142"/>
        <v>0</v>
      </c>
      <c r="K1842" s="108" t="b">
        <f t="shared" si="143"/>
        <v>0</v>
      </c>
      <c r="M1842" s="108" t="b">
        <f t="shared" si="144"/>
        <v>0</v>
      </c>
    </row>
    <row r="1843" spans="1:13" x14ac:dyDescent="0.25">
      <c r="A1843" t="s">
        <v>96</v>
      </c>
      <c r="B1843" s="108">
        <v>1.43</v>
      </c>
      <c r="E1843" s="108" t="b">
        <f t="shared" si="140"/>
        <v>0</v>
      </c>
      <c r="G1843" s="108">
        <f t="shared" si="141"/>
        <v>1.43</v>
      </c>
      <c r="I1843" s="108" t="b">
        <f t="shared" si="142"/>
        <v>0</v>
      </c>
      <c r="K1843" s="108" t="b">
        <f t="shared" si="143"/>
        <v>0</v>
      </c>
      <c r="M1843" s="108" t="b">
        <f t="shared" si="144"/>
        <v>0</v>
      </c>
    </row>
    <row r="1844" spans="1:13" x14ac:dyDescent="0.25">
      <c r="A1844" t="s">
        <v>95</v>
      </c>
      <c r="B1844" s="108">
        <v>1.78</v>
      </c>
      <c r="E1844" s="108" t="b">
        <f t="shared" si="140"/>
        <v>0</v>
      </c>
      <c r="G1844" s="108" t="b">
        <f t="shared" si="141"/>
        <v>0</v>
      </c>
      <c r="I1844" s="108" t="b">
        <f t="shared" si="142"/>
        <v>0</v>
      </c>
      <c r="K1844" s="108" t="b">
        <f t="shared" si="143"/>
        <v>0</v>
      </c>
      <c r="M1844" s="108">
        <f t="shared" si="144"/>
        <v>1.78</v>
      </c>
    </row>
    <row r="1845" spans="1:13" x14ac:dyDescent="0.25">
      <c r="A1845" t="s">
        <v>93</v>
      </c>
      <c r="B1845" s="108">
        <v>2.4700000000000002</v>
      </c>
      <c r="E1845" s="108" t="b">
        <f t="shared" si="140"/>
        <v>0</v>
      </c>
      <c r="G1845" s="108" t="b">
        <f t="shared" si="141"/>
        <v>0</v>
      </c>
      <c r="I1845" s="108" t="b">
        <f t="shared" si="142"/>
        <v>0</v>
      </c>
      <c r="K1845" s="108">
        <f t="shared" si="143"/>
        <v>2.4700000000000002</v>
      </c>
      <c r="M1845" s="108" t="b">
        <f t="shared" si="144"/>
        <v>0</v>
      </c>
    </row>
    <row r="1846" spans="1:13" x14ac:dyDescent="0.25">
      <c r="A1846" t="s">
        <v>91</v>
      </c>
      <c r="B1846" s="108">
        <v>0.83</v>
      </c>
      <c r="E1846" s="108" t="b">
        <f t="shared" si="140"/>
        <v>0</v>
      </c>
      <c r="G1846" s="108" t="b">
        <f t="shared" si="141"/>
        <v>0</v>
      </c>
      <c r="I1846" s="108">
        <f t="shared" si="142"/>
        <v>0.83</v>
      </c>
      <c r="K1846" s="108" t="b">
        <f t="shared" si="143"/>
        <v>0</v>
      </c>
      <c r="M1846" s="108" t="b">
        <f t="shared" si="144"/>
        <v>0</v>
      </c>
    </row>
    <row r="1847" spans="1:13" x14ac:dyDescent="0.25">
      <c r="A1847" t="s">
        <v>91</v>
      </c>
      <c r="B1847" s="108">
        <v>0.64</v>
      </c>
      <c r="E1847" s="108" t="b">
        <f t="shared" si="140"/>
        <v>0</v>
      </c>
      <c r="G1847" s="108" t="b">
        <f t="shared" si="141"/>
        <v>0</v>
      </c>
      <c r="I1847" s="108">
        <f t="shared" si="142"/>
        <v>0.64</v>
      </c>
      <c r="K1847" s="108" t="b">
        <f t="shared" si="143"/>
        <v>0</v>
      </c>
      <c r="M1847" s="108" t="b">
        <f t="shared" si="144"/>
        <v>0</v>
      </c>
    </row>
    <row r="1848" spans="1:13" x14ac:dyDescent="0.25">
      <c r="A1848" t="s">
        <v>91</v>
      </c>
      <c r="B1848" s="108">
        <v>0.5</v>
      </c>
      <c r="E1848" s="108" t="b">
        <f t="shared" si="140"/>
        <v>0</v>
      </c>
      <c r="G1848" s="108" t="b">
        <f t="shared" si="141"/>
        <v>0</v>
      </c>
      <c r="I1848" s="108">
        <f t="shared" si="142"/>
        <v>0.5</v>
      </c>
      <c r="K1848" s="108" t="b">
        <f t="shared" si="143"/>
        <v>0</v>
      </c>
      <c r="M1848" s="108" t="b">
        <f t="shared" si="144"/>
        <v>0</v>
      </c>
    </row>
    <row r="1849" spans="1:13" x14ac:dyDescent="0.25">
      <c r="A1849" t="s">
        <v>91</v>
      </c>
      <c r="B1849" s="108">
        <v>0.52</v>
      </c>
      <c r="E1849" s="108" t="b">
        <f t="shared" si="140"/>
        <v>0</v>
      </c>
      <c r="G1849" s="108" t="b">
        <f t="shared" si="141"/>
        <v>0</v>
      </c>
      <c r="I1849" s="108">
        <f t="shared" si="142"/>
        <v>0.52</v>
      </c>
      <c r="K1849" s="108" t="b">
        <f t="shared" si="143"/>
        <v>0</v>
      </c>
      <c r="M1849" s="108" t="b">
        <f t="shared" si="144"/>
        <v>0</v>
      </c>
    </row>
    <row r="1850" spans="1:13" x14ac:dyDescent="0.25">
      <c r="A1850" t="s">
        <v>95</v>
      </c>
      <c r="B1850" s="108">
        <v>1.6</v>
      </c>
      <c r="E1850" s="108" t="b">
        <f t="shared" si="140"/>
        <v>0</v>
      </c>
      <c r="G1850" s="108" t="b">
        <f t="shared" si="141"/>
        <v>0</v>
      </c>
      <c r="I1850" s="108" t="b">
        <f t="shared" si="142"/>
        <v>0</v>
      </c>
      <c r="K1850" s="108" t="b">
        <f t="shared" si="143"/>
        <v>0</v>
      </c>
      <c r="M1850" s="108">
        <f t="shared" si="144"/>
        <v>1.6</v>
      </c>
    </row>
    <row r="1851" spans="1:13" x14ac:dyDescent="0.25">
      <c r="A1851" t="s">
        <v>95</v>
      </c>
      <c r="B1851" s="108">
        <v>1.44</v>
      </c>
      <c r="E1851" s="108" t="b">
        <f t="shared" si="140"/>
        <v>0</v>
      </c>
      <c r="G1851" s="108" t="b">
        <f t="shared" si="141"/>
        <v>0</v>
      </c>
      <c r="I1851" s="108" t="b">
        <f t="shared" si="142"/>
        <v>0</v>
      </c>
      <c r="K1851" s="108" t="b">
        <f t="shared" si="143"/>
        <v>0</v>
      </c>
      <c r="M1851" s="108">
        <f t="shared" si="144"/>
        <v>1.44</v>
      </c>
    </row>
    <row r="1852" spans="1:13" x14ac:dyDescent="0.25">
      <c r="A1852" t="s">
        <v>93</v>
      </c>
      <c r="B1852" s="108">
        <v>1.46</v>
      </c>
      <c r="E1852" s="108" t="b">
        <f t="shared" si="140"/>
        <v>0</v>
      </c>
      <c r="G1852" s="108" t="b">
        <f t="shared" si="141"/>
        <v>0</v>
      </c>
      <c r="I1852" s="108" t="b">
        <f t="shared" si="142"/>
        <v>0</v>
      </c>
      <c r="K1852" s="108">
        <f t="shared" si="143"/>
        <v>1.46</v>
      </c>
      <c r="M1852" s="108" t="b">
        <f t="shared" si="144"/>
        <v>0</v>
      </c>
    </row>
    <row r="1853" spans="1:13" x14ac:dyDescent="0.25">
      <c r="A1853" t="s">
        <v>92</v>
      </c>
      <c r="B1853" s="108">
        <v>0.91</v>
      </c>
      <c r="E1853" s="108">
        <f t="shared" si="140"/>
        <v>0.91</v>
      </c>
      <c r="G1853" s="108" t="b">
        <f t="shared" si="141"/>
        <v>0</v>
      </c>
      <c r="I1853" s="108" t="b">
        <f t="shared" si="142"/>
        <v>0</v>
      </c>
      <c r="K1853" s="108" t="b">
        <f t="shared" si="143"/>
        <v>0</v>
      </c>
      <c r="M1853" s="108" t="b">
        <f t="shared" si="144"/>
        <v>0</v>
      </c>
    </row>
    <row r="1854" spans="1:13" x14ac:dyDescent="0.25">
      <c r="A1854" t="s">
        <v>93</v>
      </c>
      <c r="B1854" s="108">
        <v>1.24</v>
      </c>
      <c r="E1854" s="108" t="b">
        <f t="shared" si="140"/>
        <v>0</v>
      </c>
      <c r="G1854" s="108" t="b">
        <f t="shared" si="141"/>
        <v>0</v>
      </c>
      <c r="I1854" s="108" t="b">
        <f t="shared" si="142"/>
        <v>0</v>
      </c>
      <c r="K1854" s="108">
        <f t="shared" si="143"/>
        <v>1.24</v>
      </c>
      <c r="M1854" s="108" t="b">
        <f t="shared" si="144"/>
        <v>0</v>
      </c>
    </row>
    <row r="1855" spans="1:13" x14ac:dyDescent="0.25">
      <c r="A1855" t="s">
        <v>96</v>
      </c>
      <c r="B1855" s="108">
        <v>2.25</v>
      </c>
      <c r="E1855" s="108" t="b">
        <f t="shared" si="140"/>
        <v>0</v>
      </c>
      <c r="G1855" s="108">
        <f t="shared" si="141"/>
        <v>2.25</v>
      </c>
      <c r="I1855" s="108" t="b">
        <f t="shared" si="142"/>
        <v>0</v>
      </c>
      <c r="K1855" s="108" t="b">
        <f t="shared" si="143"/>
        <v>0</v>
      </c>
      <c r="M1855" s="108" t="b">
        <f t="shared" si="144"/>
        <v>0</v>
      </c>
    </row>
    <row r="1856" spans="1:13" x14ac:dyDescent="0.25">
      <c r="A1856" t="s">
        <v>91</v>
      </c>
      <c r="B1856" s="108">
        <v>0.81</v>
      </c>
      <c r="E1856" s="108" t="b">
        <f t="shared" si="140"/>
        <v>0</v>
      </c>
      <c r="G1856" s="108" t="b">
        <f t="shared" si="141"/>
        <v>0</v>
      </c>
      <c r="I1856" s="108">
        <f t="shared" si="142"/>
        <v>0.81</v>
      </c>
      <c r="K1856" s="108" t="b">
        <f t="shared" si="143"/>
        <v>0</v>
      </c>
      <c r="M1856" s="108" t="b">
        <f t="shared" si="144"/>
        <v>0</v>
      </c>
    </row>
    <row r="1857" spans="1:13" x14ac:dyDescent="0.25">
      <c r="A1857" t="s">
        <v>91</v>
      </c>
      <c r="B1857" s="108">
        <v>0.57999999999999996</v>
      </c>
      <c r="E1857" s="108" t="b">
        <f t="shared" si="140"/>
        <v>0</v>
      </c>
      <c r="G1857" s="108" t="b">
        <f t="shared" si="141"/>
        <v>0</v>
      </c>
      <c r="I1857" s="108">
        <f t="shared" si="142"/>
        <v>0.57999999999999996</v>
      </c>
      <c r="K1857" s="108" t="b">
        <f t="shared" si="143"/>
        <v>0</v>
      </c>
      <c r="M1857" s="108" t="b">
        <f t="shared" si="144"/>
        <v>0</v>
      </c>
    </row>
    <row r="1858" spans="1:13" x14ac:dyDescent="0.25">
      <c r="A1858" t="s">
        <v>91</v>
      </c>
      <c r="B1858" s="108">
        <v>0.57999999999999996</v>
      </c>
      <c r="E1858" s="108" t="b">
        <f t="shared" si="140"/>
        <v>0</v>
      </c>
      <c r="G1858" s="108" t="b">
        <f t="shared" si="141"/>
        <v>0</v>
      </c>
      <c r="I1858" s="108">
        <f t="shared" si="142"/>
        <v>0.57999999999999996</v>
      </c>
      <c r="K1858" s="108" t="b">
        <f t="shared" si="143"/>
        <v>0</v>
      </c>
      <c r="M1858" s="108" t="b">
        <f t="shared" si="144"/>
        <v>0</v>
      </c>
    </row>
    <row r="1859" spans="1:13" x14ac:dyDescent="0.25">
      <c r="A1859" t="s">
        <v>93</v>
      </c>
      <c r="B1859" s="108">
        <v>1.02</v>
      </c>
      <c r="E1859" s="108" t="b">
        <f t="shared" ref="E1859:E1922" si="145">IF(A1859="Coffee Only", B1859)</f>
        <v>0</v>
      </c>
      <c r="G1859" s="108" t="b">
        <f t="shared" ref="G1859:G1922" si="146">IF(A1859="Food Only", B1859)</f>
        <v>0</v>
      </c>
      <c r="I1859" s="108" t="b">
        <f t="shared" ref="I1859:I1922" si="147">IF(A1859="Specialty Drink Only", B1859)</f>
        <v>0</v>
      </c>
      <c r="K1859" s="108">
        <f t="shared" ref="K1859:K1922" si="148">IF(A1859="Food + Coffee", B1859)</f>
        <v>1.02</v>
      </c>
      <c r="M1859" s="108" t="b">
        <f t="shared" ref="M1859:M1922" si="149">IF(A1859="Food + Specialty Drink", B1859)</f>
        <v>0</v>
      </c>
    </row>
    <row r="1860" spans="1:13" x14ac:dyDescent="0.25">
      <c r="A1860" t="s">
        <v>91</v>
      </c>
      <c r="B1860" s="108">
        <v>0.94</v>
      </c>
      <c r="E1860" s="108" t="b">
        <f t="shared" si="145"/>
        <v>0</v>
      </c>
      <c r="G1860" s="108" t="b">
        <f t="shared" si="146"/>
        <v>0</v>
      </c>
      <c r="I1860" s="108">
        <f t="shared" si="147"/>
        <v>0.94</v>
      </c>
      <c r="K1860" s="108" t="b">
        <f t="shared" si="148"/>
        <v>0</v>
      </c>
      <c r="M1860" s="108" t="b">
        <f t="shared" si="149"/>
        <v>0</v>
      </c>
    </row>
    <row r="1861" spans="1:13" x14ac:dyDescent="0.25">
      <c r="A1861" t="s">
        <v>95</v>
      </c>
      <c r="B1861" s="108">
        <v>2.15</v>
      </c>
      <c r="E1861" s="108" t="b">
        <f t="shared" si="145"/>
        <v>0</v>
      </c>
      <c r="G1861" s="108" t="b">
        <f t="shared" si="146"/>
        <v>0</v>
      </c>
      <c r="I1861" s="108" t="b">
        <f t="shared" si="147"/>
        <v>0</v>
      </c>
      <c r="K1861" s="108" t="b">
        <f t="shared" si="148"/>
        <v>0</v>
      </c>
      <c r="M1861" s="108">
        <f t="shared" si="149"/>
        <v>2.15</v>
      </c>
    </row>
    <row r="1862" spans="1:13" x14ac:dyDescent="0.25">
      <c r="A1862" t="s">
        <v>92</v>
      </c>
      <c r="B1862" s="108">
        <v>0.66</v>
      </c>
      <c r="E1862" s="108">
        <f t="shared" si="145"/>
        <v>0.66</v>
      </c>
      <c r="G1862" s="108" t="b">
        <f t="shared" si="146"/>
        <v>0</v>
      </c>
      <c r="I1862" s="108" t="b">
        <f t="shared" si="147"/>
        <v>0</v>
      </c>
      <c r="K1862" s="108" t="b">
        <f t="shared" si="148"/>
        <v>0</v>
      </c>
      <c r="M1862" s="108" t="b">
        <f t="shared" si="149"/>
        <v>0</v>
      </c>
    </row>
    <row r="1863" spans="1:13" x14ac:dyDescent="0.25">
      <c r="A1863" t="s">
        <v>95</v>
      </c>
      <c r="B1863" s="108">
        <v>2.04</v>
      </c>
      <c r="E1863" s="108" t="b">
        <f t="shared" si="145"/>
        <v>0</v>
      </c>
      <c r="G1863" s="108" t="b">
        <f t="shared" si="146"/>
        <v>0</v>
      </c>
      <c r="I1863" s="108" t="b">
        <f t="shared" si="147"/>
        <v>0</v>
      </c>
      <c r="K1863" s="108" t="b">
        <f t="shared" si="148"/>
        <v>0</v>
      </c>
      <c r="M1863" s="108">
        <f t="shared" si="149"/>
        <v>2.04</v>
      </c>
    </row>
    <row r="1864" spans="1:13" x14ac:dyDescent="0.25">
      <c r="A1864" t="s">
        <v>93</v>
      </c>
      <c r="B1864" s="108">
        <v>1</v>
      </c>
      <c r="E1864" s="108" t="b">
        <f t="shared" si="145"/>
        <v>0</v>
      </c>
      <c r="G1864" s="108" t="b">
        <f t="shared" si="146"/>
        <v>0</v>
      </c>
      <c r="I1864" s="108" t="b">
        <f t="shared" si="147"/>
        <v>0</v>
      </c>
      <c r="K1864" s="108">
        <f t="shared" si="148"/>
        <v>1</v>
      </c>
      <c r="M1864" s="108" t="b">
        <f t="shared" si="149"/>
        <v>0</v>
      </c>
    </row>
    <row r="1865" spans="1:13" x14ac:dyDescent="0.25">
      <c r="A1865" t="s">
        <v>95</v>
      </c>
      <c r="B1865" s="108">
        <v>1.0900000000000001</v>
      </c>
      <c r="E1865" s="108" t="b">
        <f t="shared" si="145"/>
        <v>0</v>
      </c>
      <c r="G1865" s="108" t="b">
        <f t="shared" si="146"/>
        <v>0</v>
      </c>
      <c r="I1865" s="108" t="b">
        <f t="shared" si="147"/>
        <v>0</v>
      </c>
      <c r="K1865" s="108" t="b">
        <f t="shared" si="148"/>
        <v>0</v>
      </c>
      <c r="M1865" s="108">
        <f t="shared" si="149"/>
        <v>1.0900000000000001</v>
      </c>
    </row>
    <row r="1866" spans="1:13" x14ac:dyDescent="0.25">
      <c r="A1866" t="s">
        <v>91</v>
      </c>
      <c r="B1866" s="108">
        <v>0.51</v>
      </c>
      <c r="E1866" s="108" t="b">
        <f t="shared" si="145"/>
        <v>0</v>
      </c>
      <c r="G1866" s="108" t="b">
        <f t="shared" si="146"/>
        <v>0</v>
      </c>
      <c r="I1866" s="108">
        <f t="shared" si="147"/>
        <v>0.51</v>
      </c>
      <c r="K1866" s="108" t="b">
        <f t="shared" si="148"/>
        <v>0</v>
      </c>
      <c r="M1866" s="108" t="b">
        <f t="shared" si="149"/>
        <v>0</v>
      </c>
    </row>
    <row r="1867" spans="1:13" x14ac:dyDescent="0.25">
      <c r="A1867" t="s">
        <v>92</v>
      </c>
      <c r="B1867" s="108">
        <v>0.96</v>
      </c>
      <c r="E1867" s="108">
        <f t="shared" si="145"/>
        <v>0.96</v>
      </c>
      <c r="G1867" s="108" t="b">
        <f t="shared" si="146"/>
        <v>0</v>
      </c>
      <c r="I1867" s="108" t="b">
        <f t="shared" si="147"/>
        <v>0</v>
      </c>
      <c r="K1867" s="108" t="b">
        <f t="shared" si="148"/>
        <v>0</v>
      </c>
      <c r="M1867" s="108" t="b">
        <f t="shared" si="149"/>
        <v>0</v>
      </c>
    </row>
    <row r="1868" spans="1:13" x14ac:dyDescent="0.25">
      <c r="A1868" t="s">
        <v>96</v>
      </c>
      <c r="B1868" s="108">
        <v>1.61</v>
      </c>
      <c r="E1868" s="108" t="b">
        <f t="shared" si="145"/>
        <v>0</v>
      </c>
      <c r="G1868" s="108">
        <f t="shared" si="146"/>
        <v>1.61</v>
      </c>
      <c r="I1868" s="108" t="b">
        <f t="shared" si="147"/>
        <v>0</v>
      </c>
      <c r="K1868" s="108" t="b">
        <f t="shared" si="148"/>
        <v>0</v>
      </c>
      <c r="M1868" s="108" t="b">
        <f t="shared" si="149"/>
        <v>0</v>
      </c>
    </row>
    <row r="1869" spans="1:13" x14ac:dyDescent="0.25">
      <c r="A1869" t="s">
        <v>96</v>
      </c>
      <c r="B1869" s="108">
        <v>1.18</v>
      </c>
      <c r="E1869" s="108" t="b">
        <f t="shared" si="145"/>
        <v>0</v>
      </c>
      <c r="G1869" s="108">
        <f t="shared" si="146"/>
        <v>1.18</v>
      </c>
      <c r="I1869" s="108" t="b">
        <f t="shared" si="147"/>
        <v>0</v>
      </c>
      <c r="K1869" s="108" t="b">
        <f t="shared" si="148"/>
        <v>0</v>
      </c>
      <c r="M1869" s="108" t="b">
        <f t="shared" si="149"/>
        <v>0</v>
      </c>
    </row>
    <row r="1870" spans="1:13" x14ac:dyDescent="0.25">
      <c r="A1870" t="s">
        <v>93</v>
      </c>
      <c r="B1870" s="108">
        <v>1.04</v>
      </c>
      <c r="E1870" s="108" t="b">
        <f t="shared" si="145"/>
        <v>0</v>
      </c>
      <c r="G1870" s="108" t="b">
        <f t="shared" si="146"/>
        <v>0</v>
      </c>
      <c r="I1870" s="108" t="b">
        <f t="shared" si="147"/>
        <v>0</v>
      </c>
      <c r="K1870" s="108">
        <f t="shared" si="148"/>
        <v>1.04</v>
      </c>
      <c r="M1870" s="108" t="b">
        <f t="shared" si="149"/>
        <v>0</v>
      </c>
    </row>
    <row r="1871" spans="1:13" x14ac:dyDescent="0.25">
      <c r="A1871" t="s">
        <v>95</v>
      </c>
      <c r="B1871" s="108">
        <v>1.32</v>
      </c>
      <c r="E1871" s="108" t="b">
        <f t="shared" si="145"/>
        <v>0</v>
      </c>
      <c r="G1871" s="108" t="b">
        <f t="shared" si="146"/>
        <v>0</v>
      </c>
      <c r="I1871" s="108" t="b">
        <f t="shared" si="147"/>
        <v>0</v>
      </c>
      <c r="K1871" s="108" t="b">
        <f t="shared" si="148"/>
        <v>0</v>
      </c>
      <c r="M1871" s="108">
        <f t="shared" si="149"/>
        <v>1.32</v>
      </c>
    </row>
    <row r="1872" spans="1:13" x14ac:dyDescent="0.25">
      <c r="A1872" t="s">
        <v>92</v>
      </c>
      <c r="B1872" s="108">
        <v>0.89</v>
      </c>
      <c r="E1872" s="108">
        <f t="shared" si="145"/>
        <v>0.89</v>
      </c>
      <c r="G1872" s="108" t="b">
        <f t="shared" si="146"/>
        <v>0</v>
      </c>
      <c r="I1872" s="108" t="b">
        <f t="shared" si="147"/>
        <v>0</v>
      </c>
      <c r="K1872" s="108" t="b">
        <f t="shared" si="148"/>
        <v>0</v>
      </c>
      <c r="M1872" s="108" t="b">
        <f t="shared" si="149"/>
        <v>0</v>
      </c>
    </row>
    <row r="1873" spans="1:13" x14ac:dyDescent="0.25">
      <c r="A1873" t="s">
        <v>92</v>
      </c>
      <c r="B1873" s="108">
        <v>0.86</v>
      </c>
      <c r="E1873" s="108">
        <f t="shared" si="145"/>
        <v>0.86</v>
      </c>
      <c r="G1873" s="108" t="b">
        <f t="shared" si="146"/>
        <v>0</v>
      </c>
      <c r="I1873" s="108" t="b">
        <f t="shared" si="147"/>
        <v>0</v>
      </c>
      <c r="K1873" s="108" t="b">
        <f t="shared" si="148"/>
        <v>0</v>
      </c>
      <c r="M1873" s="108" t="b">
        <f t="shared" si="149"/>
        <v>0</v>
      </c>
    </row>
    <row r="1874" spans="1:13" x14ac:dyDescent="0.25">
      <c r="A1874" t="s">
        <v>93</v>
      </c>
      <c r="B1874" s="108">
        <v>1.56</v>
      </c>
      <c r="E1874" s="108" t="b">
        <f t="shared" si="145"/>
        <v>0</v>
      </c>
      <c r="G1874" s="108" t="b">
        <f t="shared" si="146"/>
        <v>0</v>
      </c>
      <c r="I1874" s="108" t="b">
        <f t="shared" si="147"/>
        <v>0</v>
      </c>
      <c r="K1874" s="108">
        <f t="shared" si="148"/>
        <v>1.56</v>
      </c>
      <c r="M1874" s="108" t="b">
        <f t="shared" si="149"/>
        <v>0</v>
      </c>
    </row>
    <row r="1875" spans="1:13" x14ac:dyDescent="0.25">
      <c r="A1875" t="s">
        <v>91</v>
      </c>
      <c r="B1875" s="108">
        <v>0.56000000000000005</v>
      </c>
      <c r="E1875" s="108" t="b">
        <f t="shared" si="145"/>
        <v>0</v>
      </c>
      <c r="G1875" s="108" t="b">
        <f t="shared" si="146"/>
        <v>0</v>
      </c>
      <c r="I1875" s="108">
        <f t="shared" si="147"/>
        <v>0.56000000000000005</v>
      </c>
      <c r="K1875" s="108" t="b">
        <f t="shared" si="148"/>
        <v>0</v>
      </c>
      <c r="M1875" s="108" t="b">
        <f t="shared" si="149"/>
        <v>0</v>
      </c>
    </row>
    <row r="1876" spans="1:13" x14ac:dyDescent="0.25">
      <c r="A1876" t="s">
        <v>95</v>
      </c>
      <c r="B1876" s="108">
        <v>1.03</v>
      </c>
      <c r="E1876" s="108" t="b">
        <f t="shared" si="145"/>
        <v>0</v>
      </c>
      <c r="G1876" s="108" t="b">
        <f t="shared" si="146"/>
        <v>0</v>
      </c>
      <c r="I1876" s="108" t="b">
        <f t="shared" si="147"/>
        <v>0</v>
      </c>
      <c r="K1876" s="108" t="b">
        <f t="shared" si="148"/>
        <v>0</v>
      </c>
      <c r="M1876" s="108">
        <f t="shared" si="149"/>
        <v>1.03</v>
      </c>
    </row>
    <row r="1877" spans="1:13" x14ac:dyDescent="0.25">
      <c r="A1877" t="s">
        <v>94</v>
      </c>
      <c r="B1877" s="108">
        <v>0</v>
      </c>
      <c r="E1877" s="108" t="b">
        <f t="shared" si="145"/>
        <v>0</v>
      </c>
      <c r="G1877" s="108" t="b">
        <f t="shared" si="146"/>
        <v>0</v>
      </c>
      <c r="I1877" s="108" t="b">
        <f t="shared" si="147"/>
        <v>0</v>
      </c>
      <c r="K1877" s="108" t="b">
        <f t="shared" si="148"/>
        <v>0</v>
      </c>
      <c r="M1877" s="108" t="b">
        <f t="shared" si="149"/>
        <v>0</v>
      </c>
    </row>
    <row r="1878" spans="1:13" x14ac:dyDescent="0.25">
      <c r="A1878" t="s">
        <v>96</v>
      </c>
      <c r="B1878" s="108">
        <v>2.34</v>
      </c>
      <c r="E1878" s="108" t="b">
        <f t="shared" si="145"/>
        <v>0</v>
      </c>
      <c r="G1878" s="108">
        <f t="shared" si="146"/>
        <v>2.34</v>
      </c>
      <c r="I1878" s="108" t="b">
        <f t="shared" si="147"/>
        <v>0</v>
      </c>
      <c r="K1878" s="108" t="b">
        <f t="shared" si="148"/>
        <v>0</v>
      </c>
      <c r="M1878" s="108" t="b">
        <f t="shared" si="149"/>
        <v>0</v>
      </c>
    </row>
    <row r="1879" spans="1:13" x14ac:dyDescent="0.25">
      <c r="A1879" t="s">
        <v>92</v>
      </c>
      <c r="B1879" s="108">
        <v>0.87</v>
      </c>
      <c r="E1879" s="108">
        <f t="shared" si="145"/>
        <v>0.87</v>
      </c>
      <c r="G1879" s="108" t="b">
        <f t="shared" si="146"/>
        <v>0</v>
      </c>
      <c r="I1879" s="108" t="b">
        <f t="shared" si="147"/>
        <v>0</v>
      </c>
      <c r="K1879" s="108" t="b">
        <f t="shared" si="148"/>
        <v>0</v>
      </c>
      <c r="M1879" s="108" t="b">
        <f t="shared" si="149"/>
        <v>0</v>
      </c>
    </row>
    <row r="1880" spans="1:13" x14ac:dyDescent="0.25">
      <c r="A1880" t="s">
        <v>93</v>
      </c>
      <c r="B1880" s="108">
        <v>1.51</v>
      </c>
      <c r="E1880" s="108" t="b">
        <f t="shared" si="145"/>
        <v>0</v>
      </c>
      <c r="G1880" s="108" t="b">
        <f t="shared" si="146"/>
        <v>0</v>
      </c>
      <c r="I1880" s="108" t="b">
        <f t="shared" si="147"/>
        <v>0</v>
      </c>
      <c r="K1880" s="108">
        <f t="shared" si="148"/>
        <v>1.51</v>
      </c>
      <c r="M1880" s="108" t="b">
        <f t="shared" si="149"/>
        <v>0</v>
      </c>
    </row>
    <row r="1881" spans="1:13" x14ac:dyDescent="0.25">
      <c r="A1881" t="s">
        <v>96</v>
      </c>
      <c r="B1881" s="108">
        <v>1.79</v>
      </c>
      <c r="E1881" s="108" t="b">
        <f t="shared" si="145"/>
        <v>0</v>
      </c>
      <c r="G1881" s="108">
        <f t="shared" si="146"/>
        <v>1.79</v>
      </c>
      <c r="I1881" s="108" t="b">
        <f t="shared" si="147"/>
        <v>0</v>
      </c>
      <c r="K1881" s="108" t="b">
        <f t="shared" si="148"/>
        <v>0</v>
      </c>
      <c r="M1881" s="108" t="b">
        <f t="shared" si="149"/>
        <v>0</v>
      </c>
    </row>
    <row r="1882" spans="1:13" x14ac:dyDescent="0.25">
      <c r="A1882" t="s">
        <v>96</v>
      </c>
      <c r="B1882" s="108">
        <v>1.21</v>
      </c>
      <c r="E1882" s="108" t="b">
        <f t="shared" si="145"/>
        <v>0</v>
      </c>
      <c r="G1882" s="108">
        <f t="shared" si="146"/>
        <v>1.21</v>
      </c>
      <c r="I1882" s="108" t="b">
        <f t="shared" si="147"/>
        <v>0</v>
      </c>
      <c r="K1882" s="108" t="b">
        <f t="shared" si="148"/>
        <v>0</v>
      </c>
      <c r="M1882" s="108" t="b">
        <f t="shared" si="149"/>
        <v>0</v>
      </c>
    </row>
    <row r="1883" spans="1:13" x14ac:dyDescent="0.25">
      <c r="A1883" t="s">
        <v>96</v>
      </c>
      <c r="B1883" s="108">
        <v>1.72</v>
      </c>
      <c r="E1883" s="108" t="b">
        <f t="shared" si="145"/>
        <v>0</v>
      </c>
      <c r="G1883" s="108">
        <f t="shared" si="146"/>
        <v>1.72</v>
      </c>
      <c r="I1883" s="108" t="b">
        <f t="shared" si="147"/>
        <v>0</v>
      </c>
      <c r="K1883" s="108" t="b">
        <f t="shared" si="148"/>
        <v>0</v>
      </c>
      <c r="M1883" s="108" t="b">
        <f t="shared" si="149"/>
        <v>0</v>
      </c>
    </row>
    <row r="1884" spans="1:13" x14ac:dyDescent="0.25">
      <c r="A1884" t="s">
        <v>95</v>
      </c>
      <c r="B1884" s="108">
        <v>1.49</v>
      </c>
      <c r="E1884" s="108" t="b">
        <f t="shared" si="145"/>
        <v>0</v>
      </c>
      <c r="G1884" s="108" t="b">
        <f t="shared" si="146"/>
        <v>0</v>
      </c>
      <c r="I1884" s="108" t="b">
        <f t="shared" si="147"/>
        <v>0</v>
      </c>
      <c r="K1884" s="108" t="b">
        <f t="shared" si="148"/>
        <v>0</v>
      </c>
      <c r="M1884" s="108">
        <f t="shared" si="149"/>
        <v>1.49</v>
      </c>
    </row>
    <row r="1885" spans="1:13" x14ac:dyDescent="0.25">
      <c r="A1885" t="s">
        <v>95</v>
      </c>
      <c r="B1885" s="108">
        <v>1.65</v>
      </c>
      <c r="E1885" s="108" t="b">
        <f t="shared" si="145"/>
        <v>0</v>
      </c>
      <c r="G1885" s="108" t="b">
        <f t="shared" si="146"/>
        <v>0</v>
      </c>
      <c r="I1885" s="108" t="b">
        <f t="shared" si="147"/>
        <v>0</v>
      </c>
      <c r="K1885" s="108" t="b">
        <f t="shared" si="148"/>
        <v>0</v>
      </c>
      <c r="M1885" s="108">
        <f t="shared" si="149"/>
        <v>1.65</v>
      </c>
    </row>
    <row r="1886" spans="1:13" x14ac:dyDescent="0.25">
      <c r="A1886" t="s">
        <v>94</v>
      </c>
      <c r="B1886" s="108">
        <v>0</v>
      </c>
      <c r="E1886" s="108" t="b">
        <f t="shared" si="145"/>
        <v>0</v>
      </c>
      <c r="G1886" s="108" t="b">
        <f t="shared" si="146"/>
        <v>0</v>
      </c>
      <c r="I1886" s="108" t="b">
        <f t="shared" si="147"/>
        <v>0</v>
      </c>
      <c r="K1886" s="108" t="b">
        <f t="shared" si="148"/>
        <v>0</v>
      </c>
      <c r="M1886" s="108" t="b">
        <f t="shared" si="149"/>
        <v>0</v>
      </c>
    </row>
    <row r="1887" spans="1:13" x14ac:dyDescent="0.25">
      <c r="A1887" t="s">
        <v>92</v>
      </c>
      <c r="B1887" s="108">
        <v>0.62</v>
      </c>
      <c r="E1887" s="108">
        <f t="shared" si="145"/>
        <v>0.62</v>
      </c>
      <c r="G1887" s="108" t="b">
        <f t="shared" si="146"/>
        <v>0</v>
      </c>
      <c r="I1887" s="108" t="b">
        <f t="shared" si="147"/>
        <v>0</v>
      </c>
      <c r="K1887" s="108" t="b">
        <f t="shared" si="148"/>
        <v>0</v>
      </c>
      <c r="M1887" s="108" t="b">
        <f t="shared" si="149"/>
        <v>0</v>
      </c>
    </row>
    <row r="1888" spans="1:13" x14ac:dyDescent="0.25">
      <c r="A1888" t="s">
        <v>95</v>
      </c>
      <c r="B1888" s="108">
        <v>2.2599999999999998</v>
      </c>
      <c r="E1888" s="108" t="b">
        <f t="shared" si="145"/>
        <v>0</v>
      </c>
      <c r="G1888" s="108" t="b">
        <f t="shared" si="146"/>
        <v>0</v>
      </c>
      <c r="I1888" s="108" t="b">
        <f t="shared" si="147"/>
        <v>0</v>
      </c>
      <c r="K1888" s="108" t="b">
        <f t="shared" si="148"/>
        <v>0</v>
      </c>
      <c r="M1888" s="108">
        <f t="shared" si="149"/>
        <v>2.2599999999999998</v>
      </c>
    </row>
    <row r="1889" spans="1:13" x14ac:dyDescent="0.25">
      <c r="A1889" t="s">
        <v>92</v>
      </c>
      <c r="B1889" s="108">
        <v>0.78</v>
      </c>
      <c r="E1889" s="108">
        <f t="shared" si="145"/>
        <v>0.78</v>
      </c>
      <c r="G1889" s="108" t="b">
        <f t="shared" si="146"/>
        <v>0</v>
      </c>
      <c r="I1889" s="108" t="b">
        <f t="shared" si="147"/>
        <v>0</v>
      </c>
      <c r="K1889" s="108" t="b">
        <f t="shared" si="148"/>
        <v>0</v>
      </c>
      <c r="M1889" s="108" t="b">
        <f t="shared" si="149"/>
        <v>0</v>
      </c>
    </row>
    <row r="1890" spans="1:13" x14ac:dyDescent="0.25">
      <c r="A1890" t="s">
        <v>92</v>
      </c>
      <c r="B1890" s="108">
        <v>0.67</v>
      </c>
      <c r="E1890" s="108">
        <f t="shared" si="145"/>
        <v>0.67</v>
      </c>
      <c r="G1890" s="108" t="b">
        <f t="shared" si="146"/>
        <v>0</v>
      </c>
      <c r="I1890" s="108" t="b">
        <f t="shared" si="147"/>
        <v>0</v>
      </c>
      <c r="K1890" s="108" t="b">
        <f t="shared" si="148"/>
        <v>0</v>
      </c>
      <c r="M1890" s="108" t="b">
        <f t="shared" si="149"/>
        <v>0</v>
      </c>
    </row>
    <row r="1891" spans="1:13" x14ac:dyDescent="0.25">
      <c r="A1891" t="s">
        <v>94</v>
      </c>
      <c r="B1891" s="108">
        <v>0</v>
      </c>
      <c r="E1891" s="108" t="b">
        <f t="shared" si="145"/>
        <v>0</v>
      </c>
      <c r="G1891" s="108" t="b">
        <f t="shared" si="146"/>
        <v>0</v>
      </c>
      <c r="I1891" s="108" t="b">
        <f t="shared" si="147"/>
        <v>0</v>
      </c>
      <c r="K1891" s="108" t="b">
        <f t="shared" si="148"/>
        <v>0</v>
      </c>
      <c r="M1891" s="108" t="b">
        <f t="shared" si="149"/>
        <v>0</v>
      </c>
    </row>
    <row r="1892" spans="1:13" x14ac:dyDescent="0.25">
      <c r="A1892" t="s">
        <v>96</v>
      </c>
      <c r="B1892" s="108">
        <v>0.94</v>
      </c>
      <c r="E1892" s="108" t="b">
        <f t="shared" si="145"/>
        <v>0</v>
      </c>
      <c r="G1892" s="108">
        <f t="shared" si="146"/>
        <v>0.94</v>
      </c>
      <c r="I1892" s="108" t="b">
        <f t="shared" si="147"/>
        <v>0</v>
      </c>
      <c r="K1892" s="108" t="b">
        <f t="shared" si="148"/>
        <v>0</v>
      </c>
      <c r="M1892" s="108" t="b">
        <f t="shared" si="149"/>
        <v>0</v>
      </c>
    </row>
    <row r="1893" spans="1:13" x14ac:dyDescent="0.25">
      <c r="A1893" t="s">
        <v>94</v>
      </c>
      <c r="B1893" s="108">
        <v>0</v>
      </c>
      <c r="E1893" s="108" t="b">
        <f t="shared" si="145"/>
        <v>0</v>
      </c>
      <c r="G1893" s="108" t="b">
        <f t="shared" si="146"/>
        <v>0</v>
      </c>
      <c r="I1893" s="108" t="b">
        <f t="shared" si="147"/>
        <v>0</v>
      </c>
      <c r="K1893" s="108" t="b">
        <f t="shared" si="148"/>
        <v>0</v>
      </c>
      <c r="M1893" s="108" t="b">
        <f t="shared" si="149"/>
        <v>0</v>
      </c>
    </row>
    <row r="1894" spans="1:13" x14ac:dyDescent="0.25">
      <c r="A1894" t="s">
        <v>95</v>
      </c>
      <c r="B1894" s="108">
        <v>2.12</v>
      </c>
      <c r="E1894" s="108" t="b">
        <f t="shared" si="145"/>
        <v>0</v>
      </c>
      <c r="G1894" s="108" t="b">
        <f t="shared" si="146"/>
        <v>0</v>
      </c>
      <c r="I1894" s="108" t="b">
        <f t="shared" si="147"/>
        <v>0</v>
      </c>
      <c r="K1894" s="108" t="b">
        <f t="shared" si="148"/>
        <v>0</v>
      </c>
      <c r="M1894" s="108">
        <f t="shared" si="149"/>
        <v>2.12</v>
      </c>
    </row>
    <row r="1895" spans="1:13" x14ac:dyDescent="0.25">
      <c r="A1895" t="s">
        <v>93</v>
      </c>
      <c r="B1895" s="108">
        <v>1.0900000000000001</v>
      </c>
      <c r="E1895" s="108" t="b">
        <f t="shared" si="145"/>
        <v>0</v>
      </c>
      <c r="G1895" s="108" t="b">
        <f t="shared" si="146"/>
        <v>0</v>
      </c>
      <c r="I1895" s="108" t="b">
        <f t="shared" si="147"/>
        <v>0</v>
      </c>
      <c r="K1895" s="108">
        <f t="shared" si="148"/>
        <v>1.0900000000000001</v>
      </c>
      <c r="M1895" s="108" t="b">
        <f t="shared" si="149"/>
        <v>0</v>
      </c>
    </row>
    <row r="1896" spans="1:13" x14ac:dyDescent="0.25">
      <c r="A1896" t="s">
        <v>92</v>
      </c>
      <c r="B1896" s="108">
        <v>0.93</v>
      </c>
      <c r="E1896" s="108">
        <f t="shared" si="145"/>
        <v>0.93</v>
      </c>
      <c r="G1896" s="108" t="b">
        <f t="shared" si="146"/>
        <v>0</v>
      </c>
      <c r="I1896" s="108" t="b">
        <f t="shared" si="147"/>
        <v>0</v>
      </c>
      <c r="K1896" s="108" t="b">
        <f t="shared" si="148"/>
        <v>0</v>
      </c>
      <c r="M1896" s="108" t="b">
        <f t="shared" si="149"/>
        <v>0</v>
      </c>
    </row>
    <row r="1897" spans="1:13" x14ac:dyDescent="0.25">
      <c r="A1897" t="s">
        <v>95</v>
      </c>
      <c r="B1897" s="108">
        <v>2.12</v>
      </c>
      <c r="E1897" s="108" t="b">
        <f t="shared" si="145"/>
        <v>0</v>
      </c>
      <c r="G1897" s="108" t="b">
        <f t="shared" si="146"/>
        <v>0</v>
      </c>
      <c r="I1897" s="108" t="b">
        <f t="shared" si="147"/>
        <v>0</v>
      </c>
      <c r="K1897" s="108" t="b">
        <f t="shared" si="148"/>
        <v>0</v>
      </c>
      <c r="M1897" s="108">
        <f t="shared" si="149"/>
        <v>2.12</v>
      </c>
    </row>
    <row r="1898" spans="1:13" x14ac:dyDescent="0.25">
      <c r="A1898" t="s">
        <v>96</v>
      </c>
      <c r="B1898" s="108">
        <v>2.16</v>
      </c>
      <c r="E1898" s="108" t="b">
        <f t="shared" si="145"/>
        <v>0</v>
      </c>
      <c r="G1898" s="108">
        <f t="shared" si="146"/>
        <v>2.16</v>
      </c>
      <c r="I1898" s="108" t="b">
        <f t="shared" si="147"/>
        <v>0</v>
      </c>
      <c r="K1898" s="108" t="b">
        <f t="shared" si="148"/>
        <v>0</v>
      </c>
      <c r="M1898" s="108" t="b">
        <f t="shared" si="149"/>
        <v>0</v>
      </c>
    </row>
    <row r="1899" spans="1:13" x14ac:dyDescent="0.25">
      <c r="A1899" t="s">
        <v>95</v>
      </c>
      <c r="B1899" s="108">
        <v>1.53</v>
      </c>
      <c r="E1899" s="108" t="b">
        <f t="shared" si="145"/>
        <v>0</v>
      </c>
      <c r="G1899" s="108" t="b">
        <f t="shared" si="146"/>
        <v>0</v>
      </c>
      <c r="I1899" s="108" t="b">
        <f t="shared" si="147"/>
        <v>0</v>
      </c>
      <c r="K1899" s="108" t="b">
        <f t="shared" si="148"/>
        <v>0</v>
      </c>
      <c r="M1899" s="108">
        <f t="shared" si="149"/>
        <v>1.53</v>
      </c>
    </row>
    <row r="1900" spans="1:13" x14ac:dyDescent="0.25">
      <c r="A1900" t="s">
        <v>93</v>
      </c>
      <c r="B1900" s="108">
        <v>1.69</v>
      </c>
      <c r="E1900" s="108" t="b">
        <f t="shared" si="145"/>
        <v>0</v>
      </c>
      <c r="G1900" s="108" t="b">
        <f t="shared" si="146"/>
        <v>0</v>
      </c>
      <c r="I1900" s="108" t="b">
        <f t="shared" si="147"/>
        <v>0</v>
      </c>
      <c r="K1900" s="108">
        <f t="shared" si="148"/>
        <v>1.69</v>
      </c>
      <c r="M1900" s="108" t="b">
        <f t="shared" si="149"/>
        <v>0</v>
      </c>
    </row>
    <row r="1901" spans="1:13" x14ac:dyDescent="0.25">
      <c r="A1901" t="s">
        <v>94</v>
      </c>
      <c r="B1901" s="108">
        <v>0</v>
      </c>
      <c r="E1901" s="108" t="b">
        <f t="shared" si="145"/>
        <v>0</v>
      </c>
      <c r="G1901" s="108" t="b">
        <f t="shared" si="146"/>
        <v>0</v>
      </c>
      <c r="I1901" s="108" t="b">
        <f t="shared" si="147"/>
        <v>0</v>
      </c>
      <c r="K1901" s="108" t="b">
        <f t="shared" si="148"/>
        <v>0</v>
      </c>
      <c r="M1901" s="108" t="b">
        <f t="shared" si="149"/>
        <v>0</v>
      </c>
    </row>
    <row r="1902" spans="1:13" x14ac:dyDescent="0.25">
      <c r="A1902" t="s">
        <v>94</v>
      </c>
      <c r="B1902" s="108">
        <v>0</v>
      </c>
      <c r="E1902" s="108" t="b">
        <f t="shared" si="145"/>
        <v>0</v>
      </c>
      <c r="G1902" s="108" t="b">
        <f t="shared" si="146"/>
        <v>0</v>
      </c>
      <c r="I1902" s="108" t="b">
        <f t="shared" si="147"/>
        <v>0</v>
      </c>
      <c r="K1902" s="108" t="b">
        <f t="shared" si="148"/>
        <v>0</v>
      </c>
      <c r="M1902" s="108" t="b">
        <f t="shared" si="149"/>
        <v>0</v>
      </c>
    </row>
    <row r="1903" spans="1:13" x14ac:dyDescent="0.25">
      <c r="A1903" t="s">
        <v>93</v>
      </c>
      <c r="B1903" s="108">
        <v>1.58</v>
      </c>
      <c r="E1903" s="108" t="b">
        <f t="shared" si="145"/>
        <v>0</v>
      </c>
      <c r="G1903" s="108" t="b">
        <f t="shared" si="146"/>
        <v>0</v>
      </c>
      <c r="I1903" s="108" t="b">
        <f t="shared" si="147"/>
        <v>0</v>
      </c>
      <c r="K1903" s="108">
        <f t="shared" si="148"/>
        <v>1.58</v>
      </c>
      <c r="M1903" s="108" t="b">
        <f t="shared" si="149"/>
        <v>0</v>
      </c>
    </row>
    <row r="1904" spans="1:13" x14ac:dyDescent="0.25">
      <c r="A1904" t="s">
        <v>95</v>
      </c>
      <c r="B1904" s="108">
        <v>1.49</v>
      </c>
      <c r="E1904" s="108" t="b">
        <f t="shared" si="145"/>
        <v>0</v>
      </c>
      <c r="G1904" s="108" t="b">
        <f t="shared" si="146"/>
        <v>0</v>
      </c>
      <c r="I1904" s="108" t="b">
        <f t="shared" si="147"/>
        <v>0</v>
      </c>
      <c r="K1904" s="108" t="b">
        <f t="shared" si="148"/>
        <v>0</v>
      </c>
      <c r="M1904" s="108">
        <f t="shared" si="149"/>
        <v>1.49</v>
      </c>
    </row>
    <row r="1905" spans="1:13" x14ac:dyDescent="0.25">
      <c r="A1905" t="s">
        <v>92</v>
      </c>
      <c r="B1905" s="108">
        <v>0.99</v>
      </c>
      <c r="E1905" s="108">
        <f t="shared" si="145"/>
        <v>0.99</v>
      </c>
      <c r="G1905" s="108" t="b">
        <f t="shared" si="146"/>
        <v>0</v>
      </c>
      <c r="I1905" s="108" t="b">
        <f t="shared" si="147"/>
        <v>0</v>
      </c>
      <c r="K1905" s="108" t="b">
        <f t="shared" si="148"/>
        <v>0</v>
      </c>
      <c r="M1905" s="108" t="b">
        <f t="shared" si="149"/>
        <v>0</v>
      </c>
    </row>
    <row r="1906" spans="1:13" x14ac:dyDescent="0.25">
      <c r="A1906" t="s">
        <v>91</v>
      </c>
      <c r="B1906" s="108">
        <v>0.66</v>
      </c>
      <c r="E1906" s="108" t="b">
        <f t="shared" si="145"/>
        <v>0</v>
      </c>
      <c r="G1906" s="108" t="b">
        <f t="shared" si="146"/>
        <v>0</v>
      </c>
      <c r="I1906" s="108">
        <f t="shared" si="147"/>
        <v>0.66</v>
      </c>
      <c r="K1906" s="108" t="b">
        <f t="shared" si="148"/>
        <v>0</v>
      </c>
      <c r="M1906" s="108" t="b">
        <f t="shared" si="149"/>
        <v>0</v>
      </c>
    </row>
    <row r="1907" spans="1:13" x14ac:dyDescent="0.25">
      <c r="A1907" t="s">
        <v>91</v>
      </c>
      <c r="B1907" s="108">
        <v>0.55000000000000004</v>
      </c>
      <c r="E1907" s="108" t="b">
        <f t="shared" si="145"/>
        <v>0</v>
      </c>
      <c r="G1907" s="108" t="b">
        <f t="shared" si="146"/>
        <v>0</v>
      </c>
      <c r="I1907" s="108">
        <f t="shared" si="147"/>
        <v>0.55000000000000004</v>
      </c>
      <c r="K1907" s="108" t="b">
        <f t="shared" si="148"/>
        <v>0</v>
      </c>
      <c r="M1907" s="108" t="b">
        <f t="shared" si="149"/>
        <v>0</v>
      </c>
    </row>
    <row r="1908" spans="1:13" x14ac:dyDescent="0.25">
      <c r="A1908" t="s">
        <v>95</v>
      </c>
      <c r="B1908" s="108">
        <v>1.92</v>
      </c>
      <c r="E1908" s="108" t="b">
        <f t="shared" si="145"/>
        <v>0</v>
      </c>
      <c r="G1908" s="108" t="b">
        <f t="shared" si="146"/>
        <v>0</v>
      </c>
      <c r="I1908" s="108" t="b">
        <f t="shared" si="147"/>
        <v>0</v>
      </c>
      <c r="K1908" s="108" t="b">
        <f t="shared" si="148"/>
        <v>0</v>
      </c>
      <c r="M1908" s="108">
        <f t="shared" si="149"/>
        <v>1.92</v>
      </c>
    </row>
    <row r="1909" spans="1:13" x14ac:dyDescent="0.25">
      <c r="A1909" t="s">
        <v>92</v>
      </c>
      <c r="B1909" s="108">
        <v>0.75</v>
      </c>
      <c r="E1909" s="108">
        <f t="shared" si="145"/>
        <v>0.75</v>
      </c>
      <c r="G1909" s="108" t="b">
        <f t="shared" si="146"/>
        <v>0</v>
      </c>
      <c r="I1909" s="108" t="b">
        <f t="shared" si="147"/>
        <v>0</v>
      </c>
      <c r="K1909" s="108" t="b">
        <f t="shared" si="148"/>
        <v>0</v>
      </c>
      <c r="M1909" s="108" t="b">
        <f t="shared" si="149"/>
        <v>0</v>
      </c>
    </row>
    <row r="1910" spans="1:13" x14ac:dyDescent="0.25">
      <c r="A1910" t="s">
        <v>91</v>
      </c>
      <c r="B1910" s="108">
        <v>0.86</v>
      </c>
      <c r="E1910" s="108" t="b">
        <f t="shared" si="145"/>
        <v>0</v>
      </c>
      <c r="G1910" s="108" t="b">
        <f t="shared" si="146"/>
        <v>0</v>
      </c>
      <c r="I1910" s="108">
        <f t="shared" si="147"/>
        <v>0.86</v>
      </c>
      <c r="K1910" s="108" t="b">
        <f t="shared" si="148"/>
        <v>0</v>
      </c>
      <c r="M1910" s="108" t="b">
        <f t="shared" si="149"/>
        <v>0</v>
      </c>
    </row>
    <row r="1911" spans="1:13" x14ac:dyDescent="0.25">
      <c r="A1911" t="s">
        <v>91</v>
      </c>
      <c r="B1911" s="108">
        <v>0.92</v>
      </c>
      <c r="E1911" s="108" t="b">
        <f t="shared" si="145"/>
        <v>0</v>
      </c>
      <c r="G1911" s="108" t="b">
        <f t="shared" si="146"/>
        <v>0</v>
      </c>
      <c r="I1911" s="108">
        <f t="shared" si="147"/>
        <v>0.92</v>
      </c>
      <c r="K1911" s="108" t="b">
        <f t="shared" si="148"/>
        <v>0</v>
      </c>
      <c r="M1911" s="108" t="b">
        <f t="shared" si="149"/>
        <v>0</v>
      </c>
    </row>
    <row r="1912" spans="1:13" x14ac:dyDescent="0.25">
      <c r="A1912" t="s">
        <v>95</v>
      </c>
      <c r="B1912" s="108">
        <v>0.76</v>
      </c>
      <c r="E1912" s="108" t="b">
        <f t="shared" si="145"/>
        <v>0</v>
      </c>
      <c r="G1912" s="108" t="b">
        <f t="shared" si="146"/>
        <v>0</v>
      </c>
      <c r="I1912" s="108" t="b">
        <f t="shared" si="147"/>
        <v>0</v>
      </c>
      <c r="K1912" s="108" t="b">
        <f t="shared" si="148"/>
        <v>0</v>
      </c>
      <c r="M1912" s="108">
        <f t="shared" si="149"/>
        <v>0.76</v>
      </c>
    </row>
    <row r="1913" spans="1:13" x14ac:dyDescent="0.25">
      <c r="A1913" t="s">
        <v>91</v>
      </c>
      <c r="B1913" s="108">
        <v>0.55000000000000004</v>
      </c>
      <c r="E1913" s="108" t="b">
        <f t="shared" si="145"/>
        <v>0</v>
      </c>
      <c r="G1913" s="108" t="b">
        <f t="shared" si="146"/>
        <v>0</v>
      </c>
      <c r="I1913" s="108">
        <f t="shared" si="147"/>
        <v>0.55000000000000004</v>
      </c>
      <c r="K1913" s="108" t="b">
        <f t="shared" si="148"/>
        <v>0</v>
      </c>
      <c r="M1913" s="108" t="b">
        <f t="shared" si="149"/>
        <v>0</v>
      </c>
    </row>
    <row r="1914" spans="1:13" x14ac:dyDescent="0.25">
      <c r="A1914" t="s">
        <v>95</v>
      </c>
      <c r="B1914" s="108">
        <v>0.78</v>
      </c>
      <c r="E1914" s="108" t="b">
        <f t="shared" si="145"/>
        <v>0</v>
      </c>
      <c r="G1914" s="108" t="b">
        <f t="shared" si="146"/>
        <v>0</v>
      </c>
      <c r="I1914" s="108" t="b">
        <f t="shared" si="147"/>
        <v>0</v>
      </c>
      <c r="K1914" s="108" t="b">
        <f t="shared" si="148"/>
        <v>0</v>
      </c>
      <c r="M1914" s="108">
        <f t="shared" si="149"/>
        <v>0.78</v>
      </c>
    </row>
    <row r="1915" spans="1:13" x14ac:dyDescent="0.25">
      <c r="A1915" t="s">
        <v>94</v>
      </c>
      <c r="B1915" s="108">
        <v>0</v>
      </c>
      <c r="E1915" s="108" t="b">
        <f t="shared" si="145"/>
        <v>0</v>
      </c>
      <c r="G1915" s="108" t="b">
        <f t="shared" si="146"/>
        <v>0</v>
      </c>
      <c r="I1915" s="108" t="b">
        <f t="shared" si="147"/>
        <v>0</v>
      </c>
      <c r="K1915" s="108" t="b">
        <f t="shared" si="148"/>
        <v>0</v>
      </c>
      <c r="M1915" s="108" t="b">
        <f t="shared" si="149"/>
        <v>0</v>
      </c>
    </row>
    <row r="1916" spans="1:13" x14ac:dyDescent="0.25">
      <c r="A1916" t="s">
        <v>94</v>
      </c>
      <c r="B1916" s="108">
        <v>0</v>
      </c>
      <c r="E1916" s="108" t="b">
        <f t="shared" si="145"/>
        <v>0</v>
      </c>
      <c r="G1916" s="108" t="b">
        <f t="shared" si="146"/>
        <v>0</v>
      </c>
      <c r="I1916" s="108" t="b">
        <f t="shared" si="147"/>
        <v>0</v>
      </c>
      <c r="K1916" s="108" t="b">
        <f t="shared" si="148"/>
        <v>0</v>
      </c>
      <c r="M1916" s="108" t="b">
        <f t="shared" si="149"/>
        <v>0</v>
      </c>
    </row>
    <row r="1917" spans="1:13" x14ac:dyDescent="0.25">
      <c r="A1917" t="s">
        <v>95</v>
      </c>
      <c r="B1917" s="108">
        <v>1.5</v>
      </c>
      <c r="E1917" s="108" t="b">
        <f t="shared" si="145"/>
        <v>0</v>
      </c>
      <c r="G1917" s="108" t="b">
        <f t="shared" si="146"/>
        <v>0</v>
      </c>
      <c r="I1917" s="108" t="b">
        <f t="shared" si="147"/>
        <v>0</v>
      </c>
      <c r="K1917" s="108" t="b">
        <f t="shared" si="148"/>
        <v>0</v>
      </c>
      <c r="M1917" s="108">
        <f t="shared" si="149"/>
        <v>1.5</v>
      </c>
    </row>
    <row r="1918" spans="1:13" x14ac:dyDescent="0.25">
      <c r="A1918" t="s">
        <v>94</v>
      </c>
      <c r="B1918" s="108">
        <v>0</v>
      </c>
      <c r="E1918" s="108" t="b">
        <f t="shared" si="145"/>
        <v>0</v>
      </c>
      <c r="G1918" s="108" t="b">
        <f t="shared" si="146"/>
        <v>0</v>
      </c>
      <c r="I1918" s="108" t="b">
        <f t="shared" si="147"/>
        <v>0</v>
      </c>
      <c r="K1918" s="108" t="b">
        <f t="shared" si="148"/>
        <v>0</v>
      </c>
      <c r="M1918" s="108" t="b">
        <f t="shared" si="149"/>
        <v>0</v>
      </c>
    </row>
    <row r="1919" spans="1:13" x14ac:dyDescent="0.25">
      <c r="A1919" t="s">
        <v>95</v>
      </c>
      <c r="B1919" s="108">
        <v>1.96</v>
      </c>
      <c r="E1919" s="108" t="b">
        <f t="shared" si="145"/>
        <v>0</v>
      </c>
      <c r="G1919" s="108" t="b">
        <f t="shared" si="146"/>
        <v>0</v>
      </c>
      <c r="I1919" s="108" t="b">
        <f t="shared" si="147"/>
        <v>0</v>
      </c>
      <c r="K1919" s="108" t="b">
        <f t="shared" si="148"/>
        <v>0</v>
      </c>
      <c r="M1919" s="108">
        <f t="shared" si="149"/>
        <v>1.96</v>
      </c>
    </row>
    <row r="1920" spans="1:13" x14ac:dyDescent="0.25">
      <c r="A1920" t="s">
        <v>93</v>
      </c>
      <c r="B1920" s="108">
        <v>1.8</v>
      </c>
      <c r="E1920" s="108" t="b">
        <f t="shared" si="145"/>
        <v>0</v>
      </c>
      <c r="G1920" s="108" t="b">
        <f t="shared" si="146"/>
        <v>0</v>
      </c>
      <c r="I1920" s="108" t="b">
        <f t="shared" si="147"/>
        <v>0</v>
      </c>
      <c r="K1920" s="108">
        <f t="shared" si="148"/>
        <v>1.8</v>
      </c>
      <c r="M1920" s="108" t="b">
        <f t="shared" si="149"/>
        <v>0</v>
      </c>
    </row>
    <row r="1921" spans="1:13" x14ac:dyDescent="0.25">
      <c r="A1921" t="s">
        <v>94</v>
      </c>
      <c r="B1921" s="108">
        <v>0</v>
      </c>
      <c r="E1921" s="108" t="b">
        <f t="shared" si="145"/>
        <v>0</v>
      </c>
      <c r="G1921" s="108" t="b">
        <f t="shared" si="146"/>
        <v>0</v>
      </c>
      <c r="I1921" s="108" t="b">
        <f t="shared" si="147"/>
        <v>0</v>
      </c>
      <c r="K1921" s="108" t="b">
        <f t="shared" si="148"/>
        <v>0</v>
      </c>
      <c r="M1921" s="108" t="b">
        <f t="shared" si="149"/>
        <v>0</v>
      </c>
    </row>
    <row r="1922" spans="1:13" x14ac:dyDescent="0.25">
      <c r="A1922" t="s">
        <v>94</v>
      </c>
      <c r="B1922" s="108">
        <v>0</v>
      </c>
      <c r="E1922" s="108" t="b">
        <f t="shared" si="145"/>
        <v>0</v>
      </c>
      <c r="G1922" s="108" t="b">
        <f t="shared" si="146"/>
        <v>0</v>
      </c>
      <c r="I1922" s="108" t="b">
        <f t="shared" si="147"/>
        <v>0</v>
      </c>
      <c r="K1922" s="108" t="b">
        <f t="shared" si="148"/>
        <v>0</v>
      </c>
      <c r="M1922" s="108" t="b">
        <f t="shared" si="149"/>
        <v>0</v>
      </c>
    </row>
    <row r="1923" spans="1:13" x14ac:dyDescent="0.25">
      <c r="A1923" t="s">
        <v>91</v>
      </c>
      <c r="B1923" s="108">
        <v>0.62</v>
      </c>
      <c r="E1923" s="108" t="b">
        <f t="shared" ref="E1923:E1986" si="150">IF(A1923="Coffee Only", B1923)</f>
        <v>0</v>
      </c>
      <c r="G1923" s="108" t="b">
        <f t="shared" ref="G1923:G1986" si="151">IF(A1923="Food Only", B1923)</f>
        <v>0</v>
      </c>
      <c r="I1923" s="108">
        <f t="shared" ref="I1923:I1986" si="152">IF(A1923="Specialty Drink Only", B1923)</f>
        <v>0.62</v>
      </c>
      <c r="K1923" s="108" t="b">
        <f t="shared" ref="K1923:K1986" si="153">IF(A1923="Food + Coffee", B1923)</f>
        <v>0</v>
      </c>
      <c r="M1923" s="108" t="b">
        <f t="shared" ref="M1923:M1986" si="154">IF(A1923="Food + Specialty Drink", B1923)</f>
        <v>0</v>
      </c>
    </row>
    <row r="1924" spans="1:13" x14ac:dyDescent="0.25">
      <c r="A1924" t="s">
        <v>91</v>
      </c>
      <c r="B1924" s="108">
        <v>0.55000000000000004</v>
      </c>
      <c r="E1924" s="108" t="b">
        <f t="shared" si="150"/>
        <v>0</v>
      </c>
      <c r="G1924" s="108" t="b">
        <f t="shared" si="151"/>
        <v>0</v>
      </c>
      <c r="I1924" s="108">
        <f t="shared" si="152"/>
        <v>0.55000000000000004</v>
      </c>
      <c r="K1924" s="108" t="b">
        <f t="shared" si="153"/>
        <v>0</v>
      </c>
      <c r="M1924" s="108" t="b">
        <f t="shared" si="154"/>
        <v>0</v>
      </c>
    </row>
    <row r="1925" spans="1:13" x14ac:dyDescent="0.25">
      <c r="A1925" t="s">
        <v>91</v>
      </c>
      <c r="B1925" s="108">
        <v>0.92</v>
      </c>
      <c r="E1925" s="108" t="b">
        <f t="shared" si="150"/>
        <v>0</v>
      </c>
      <c r="G1925" s="108" t="b">
        <f t="shared" si="151"/>
        <v>0</v>
      </c>
      <c r="I1925" s="108">
        <f t="shared" si="152"/>
        <v>0.92</v>
      </c>
      <c r="K1925" s="108" t="b">
        <f t="shared" si="153"/>
        <v>0</v>
      </c>
      <c r="M1925" s="108" t="b">
        <f t="shared" si="154"/>
        <v>0</v>
      </c>
    </row>
    <row r="1926" spans="1:13" x14ac:dyDescent="0.25">
      <c r="A1926" t="s">
        <v>94</v>
      </c>
      <c r="B1926" s="108">
        <v>0</v>
      </c>
      <c r="E1926" s="108" t="b">
        <f t="shared" si="150"/>
        <v>0</v>
      </c>
      <c r="G1926" s="108" t="b">
        <f t="shared" si="151"/>
        <v>0</v>
      </c>
      <c r="I1926" s="108" t="b">
        <f t="shared" si="152"/>
        <v>0</v>
      </c>
      <c r="K1926" s="108" t="b">
        <f t="shared" si="153"/>
        <v>0</v>
      </c>
      <c r="M1926" s="108" t="b">
        <f t="shared" si="154"/>
        <v>0</v>
      </c>
    </row>
    <row r="1927" spans="1:13" x14ac:dyDescent="0.25">
      <c r="A1927" t="s">
        <v>91</v>
      </c>
      <c r="B1927" s="108">
        <v>0.93</v>
      </c>
      <c r="E1927" s="108" t="b">
        <f t="shared" si="150"/>
        <v>0</v>
      </c>
      <c r="G1927" s="108" t="b">
        <f t="shared" si="151"/>
        <v>0</v>
      </c>
      <c r="I1927" s="108">
        <f t="shared" si="152"/>
        <v>0.93</v>
      </c>
      <c r="K1927" s="108" t="b">
        <f t="shared" si="153"/>
        <v>0</v>
      </c>
      <c r="M1927" s="108" t="b">
        <f t="shared" si="154"/>
        <v>0</v>
      </c>
    </row>
    <row r="1928" spans="1:13" x14ac:dyDescent="0.25">
      <c r="A1928" t="s">
        <v>94</v>
      </c>
      <c r="B1928" s="108">
        <v>0</v>
      </c>
      <c r="E1928" s="108" t="b">
        <f t="shared" si="150"/>
        <v>0</v>
      </c>
      <c r="G1928" s="108" t="b">
        <f t="shared" si="151"/>
        <v>0</v>
      </c>
      <c r="I1928" s="108" t="b">
        <f t="shared" si="152"/>
        <v>0</v>
      </c>
      <c r="K1928" s="108" t="b">
        <f t="shared" si="153"/>
        <v>0</v>
      </c>
      <c r="M1928" s="108" t="b">
        <f t="shared" si="154"/>
        <v>0</v>
      </c>
    </row>
    <row r="1929" spans="1:13" x14ac:dyDescent="0.25">
      <c r="A1929" t="s">
        <v>94</v>
      </c>
      <c r="B1929" s="108">
        <v>0</v>
      </c>
      <c r="E1929" s="108" t="b">
        <f t="shared" si="150"/>
        <v>0</v>
      </c>
      <c r="G1929" s="108" t="b">
        <f t="shared" si="151"/>
        <v>0</v>
      </c>
      <c r="I1929" s="108" t="b">
        <f t="shared" si="152"/>
        <v>0</v>
      </c>
      <c r="K1929" s="108" t="b">
        <f t="shared" si="153"/>
        <v>0</v>
      </c>
      <c r="M1929" s="108" t="b">
        <f t="shared" si="154"/>
        <v>0</v>
      </c>
    </row>
    <row r="1930" spans="1:13" x14ac:dyDescent="0.25">
      <c r="A1930" t="s">
        <v>94</v>
      </c>
      <c r="B1930" s="108">
        <v>0</v>
      </c>
      <c r="E1930" s="108" t="b">
        <f t="shared" si="150"/>
        <v>0</v>
      </c>
      <c r="G1930" s="108" t="b">
        <f t="shared" si="151"/>
        <v>0</v>
      </c>
      <c r="I1930" s="108" t="b">
        <f t="shared" si="152"/>
        <v>0</v>
      </c>
      <c r="K1930" s="108" t="b">
        <f t="shared" si="153"/>
        <v>0</v>
      </c>
      <c r="M1930" s="108" t="b">
        <f t="shared" si="154"/>
        <v>0</v>
      </c>
    </row>
    <row r="1931" spans="1:13" x14ac:dyDescent="0.25">
      <c r="A1931" t="s">
        <v>94</v>
      </c>
      <c r="B1931" s="108">
        <v>0</v>
      </c>
      <c r="E1931" s="108" t="b">
        <f t="shared" si="150"/>
        <v>0</v>
      </c>
      <c r="G1931" s="108" t="b">
        <f t="shared" si="151"/>
        <v>0</v>
      </c>
      <c r="I1931" s="108" t="b">
        <f t="shared" si="152"/>
        <v>0</v>
      </c>
      <c r="K1931" s="108" t="b">
        <f t="shared" si="153"/>
        <v>0</v>
      </c>
      <c r="M1931" s="108" t="b">
        <f t="shared" si="154"/>
        <v>0</v>
      </c>
    </row>
    <row r="1932" spans="1:13" x14ac:dyDescent="0.25">
      <c r="A1932" t="s">
        <v>94</v>
      </c>
      <c r="B1932" s="108">
        <v>0</v>
      </c>
      <c r="E1932" s="108" t="b">
        <f t="shared" si="150"/>
        <v>0</v>
      </c>
      <c r="G1932" s="108" t="b">
        <f t="shared" si="151"/>
        <v>0</v>
      </c>
      <c r="I1932" s="108" t="b">
        <f t="shared" si="152"/>
        <v>0</v>
      </c>
      <c r="K1932" s="108" t="b">
        <f t="shared" si="153"/>
        <v>0</v>
      </c>
      <c r="M1932" s="108" t="b">
        <f t="shared" si="154"/>
        <v>0</v>
      </c>
    </row>
    <row r="1933" spans="1:13" x14ac:dyDescent="0.25">
      <c r="A1933" t="s">
        <v>94</v>
      </c>
      <c r="B1933" s="108">
        <v>0</v>
      </c>
      <c r="E1933" s="108" t="b">
        <f t="shared" si="150"/>
        <v>0</v>
      </c>
      <c r="G1933" s="108" t="b">
        <f t="shared" si="151"/>
        <v>0</v>
      </c>
      <c r="I1933" s="108" t="b">
        <f t="shared" si="152"/>
        <v>0</v>
      </c>
      <c r="K1933" s="108" t="b">
        <f t="shared" si="153"/>
        <v>0</v>
      </c>
      <c r="M1933" s="108" t="b">
        <f t="shared" si="154"/>
        <v>0</v>
      </c>
    </row>
    <row r="1934" spans="1:13" x14ac:dyDescent="0.25">
      <c r="A1934" t="s">
        <v>94</v>
      </c>
      <c r="B1934" s="108">
        <v>0</v>
      </c>
      <c r="E1934" s="108" t="b">
        <f t="shared" si="150"/>
        <v>0</v>
      </c>
      <c r="G1934" s="108" t="b">
        <f t="shared" si="151"/>
        <v>0</v>
      </c>
      <c r="I1934" s="108" t="b">
        <f t="shared" si="152"/>
        <v>0</v>
      </c>
      <c r="K1934" s="108" t="b">
        <f t="shared" si="153"/>
        <v>0</v>
      </c>
      <c r="M1934" s="108" t="b">
        <f t="shared" si="154"/>
        <v>0</v>
      </c>
    </row>
    <row r="1935" spans="1:13" x14ac:dyDescent="0.25">
      <c r="A1935" t="s">
        <v>94</v>
      </c>
      <c r="B1935" s="108">
        <v>0</v>
      </c>
      <c r="E1935" s="108" t="b">
        <f t="shared" si="150"/>
        <v>0</v>
      </c>
      <c r="G1935" s="108" t="b">
        <f t="shared" si="151"/>
        <v>0</v>
      </c>
      <c r="I1935" s="108" t="b">
        <f t="shared" si="152"/>
        <v>0</v>
      </c>
      <c r="K1935" s="108" t="b">
        <f t="shared" si="153"/>
        <v>0</v>
      </c>
      <c r="M1935" s="108" t="b">
        <f t="shared" si="154"/>
        <v>0</v>
      </c>
    </row>
    <row r="1936" spans="1:13" x14ac:dyDescent="0.25">
      <c r="A1936" t="s">
        <v>94</v>
      </c>
      <c r="B1936" s="108">
        <v>0</v>
      </c>
      <c r="E1936" s="108" t="b">
        <f t="shared" si="150"/>
        <v>0</v>
      </c>
      <c r="G1936" s="108" t="b">
        <f t="shared" si="151"/>
        <v>0</v>
      </c>
      <c r="I1936" s="108" t="b">
        <f t="shared" si="152"/>
        <v>0</v>
      </c>
      <c r="K1936" s="108" t="b">
        <f t="shared" si="153"/>
        <v>0</v>
      </c>
      <c r="M1936" s="108" t="b">
        <f t="shared" si="154"/>
        <v>0</v>
      </c>
    </row>
    <row r="1937" spans="1:13" x14ac:dyDescent="0.25">
      <c r="A1937" t="s">
        <v>94</v>
      </c>
      <c r="B1937" s="108">
        <v>0</v>
      </c>
      <c r="E1937" s="108" t="b">
        <f t="shared" si="150"/>
        <v>0</v>
      </c>
      <c r="G1937" s="108" t="b">
        <f t="shared" si="151"/>
        <v>0</v>
      </c>
      <c r="I1937" s="108" t="b">
        <f t="shared" si="152"/>
        <v>0</v>
      </c>
      <c r="K1937" s="108" t="b">
        <f t="shared" si="153"/>
        <v>0</v>
      </c>
      <c r="M1937" s="108" t="b">
        <f t="shared" si="154"/>
        <v>0</v>
      </c>
    </row>
    <row r="1938" spans="1:13" x14ac:dyDescent="0.25">
      <c r="A1938" t="s">
        <v>94</v>
      </c>
      <c r="B1938" s="108">
        <v>0</v>
      </c>
      <c r="E1938" s="108" t="b">
        <f t="shared" si="150"/>
        <v>0</v>
      </c>
      <c r="G1938" s="108" t="b">
        <f t="shared" si="151"/>
        <v>0</v>
      </c>
      <c r="I1938" s="108" t="b">
        <f t="shared" si="152"/>
        <v>0</v>
      </c>
      <c r="K1938" s="108" t="b">
        <f t="shared" si="153"/>
        <v>0</v>
      </c>
      <c r="M1938" s="108" t="b">
        <f t="shared" si="154"/>
        <v>0</v>
      </c>
    </row>
    <row r="1939" spans="1:13" x14ac:dyDescent="0.25">
      <c r="A1939" t="s">
        <v>94</v>
      </c>
      <c r="B1939" s="108">
        <v>0</v>
      </c>
      <c r="E1939" s="108" t="b">
        <f t="shared" si="150"/>
        <v>0</v>
      </c>
      <c r="G1939" s="108" t="b">
        <f t="shared" si="151"/>
        <v>0</v>
      </c>
      <c r="I1939" s="108" t="b">
        <f t="shared" si="152"/>
        <v>0</v>
      </c>
      <c r="K1939" s="108" t="b">
        <f t="shared" si="153"/>
        <v>0</v>
      </c>
      <c r="M1939" s="108" t="b">
        <f t="shared" si="154"/>
        <v>0</v>
      </c>
    </row>
    <row r="1940" spans="1:13" x14ac:dyDescent="0.25">
      <c r="A1940" t="s">
        <v>91</v>
      </c>
      <c r="B1940" s="108">
        <v>0.67</v>
      </c>
      <c r="E1940" s="108" t="b">
        <f t="shared" si="150"/>
        <v>0</v>
      </c>
      <c r="G1940" s="108" t="b">
        <f t="shared" si="151"/>
        <v>0</v>
      </c>
      <c r="I1940" s="108">
        <f t="shared" si="152"/>
        <v>0.67</v>
      </c>
      <c r="K1940" s="108" t="b">
        <f t="shared" si="153"/>
        <v>0</v>
      </c>
      <c r="M1940" s="108" t="b">
        <f t="shared" si="154"/>
        <v>0</v>
      </c>
    </row>
    <row r="1941" spans="1:13" x14ac:dyDescent="0.25">
      <c r="A1941" t="s">
        <v>94</v>
      </c>
      <c r="B1941" s="108">
        <v>0</v>
      </c>
      <c r="E1941" s="108" t="b">
        <f t="shared" si="150"/>
        <v>0</v>
      </c>
      <c r="G1941" s="108" t="b">
        <f t="shared" si="151"/>
        <v>0</v>
      </c>
      <c r="I1941" s="108" t="b">
        <f t="shared" si="152"/>
        <v>0</v>
      </c>
      <c r="K1941" s="108" t="b">
        <f t="shared" si="153"/>
        <v>0</v>
      </c>
      <c r="M1941" s="108" t="b">
        <f t="shared" si="154"/>
        <v>0</v>
      </c>
    </row>
    <row r="1942" spans="1:13" x14ac:dyDescent="0.25">
      <c r="A1942" t="s">
        <v>94</v>
      </c>
      <c r="B1942" s="108">
        <v>0</v>
      </c>
      <c r="E1942" s="108" t="b">
        <f t="shared" si="150"/>
        <v>0</v>
      </c>
      <c r="G1942" s="108" t="b">
        <f t="shared" si="151"/>
        <v>0</v>
      </c>
      <c r="I1942" s="108" t="b">
        <f t="shared" si="152"/>
        <v>0</v>
      </c>
      <c r="K1942" s="108" t="b">
        <f t="shared" si="153"/>
        <v>0</v>
      </c>
      <c r="M1942" s="108" t="b">
        <f t="shared" si="154"/>
        <v>0</v>
      </c>
    </row>
    <row r="1943" spans="1:13" x14ac:dyDescent="0.25">
      <c r="A1943" t="s">
        <v>94</v>
      </c>
      <c r="B1943" s="108">
        <v>0</v>
      </c>
      <c r="E1943" s="108" t="b">
        <f t="shared" si="150"/>
        <v>0</v>
      </c>
      <c r="G1943" s="108" t="b">
        <f t="shared" si="151"/>
        <v>0</v>
      </c>
      <c r="I1943" s="108" t="b">
        <f t="shared" si="152"/>
        <v>0</v>
      </c>
      <c r="K1943" s="108" t="b">
        <f t="shared" si="153"/>
        <v>0</v>
      </c>
      <c r="M1943" s="108" t="b">
        <f t="shared" si="154"/>
        <v>0</v>
      </c>
    </row>
    <row r="1944" spans="1:13" x14ac:dyDescent="0.25">
      <c r="A1944" t="s">
        <v>94</v>
      </c>
      <c r="B1944" s="108">
        <v>0</v>
      </c>
      <c r="E1944" s="108" t="b">
        <f t="shared" si="150"/>
        <v>0</v>
      </c>
      <c r="G1944" s="108" t="b">
        <f t="shared" si="151"/>
        <v>0</v>
      </c>
      <c r="I1944" s="108" t="b">
        <f t="shared" si="152"/>
        <v>0</v>
      </c>
      <c r="K1944" s="108" t="b">
        <f t="shared" si="153"/>
        <v>0</v>
      </c>
      <c r="M1944" s="108" t="b">
        <f t="shared" si="154"/>
        <v>0</v>
      </c>
    </row>
    <row r="1945" spans="1:13" x14ac:dyDescent="0.25">
      <c r="A1945" t="s">
        <v>94</v>
      </c>
      <c r="B1945" s="108">
        <v>0</v>
      </c>
      <c r="E1945" s="108" t="b">
        <f t="shared" si="150"/>
        <v>0</v>
      </c>
      <c r="G1945" s="108" t="b">
        <f t="shared" si="151"/>
        <v>0</v>
      </c>
      <c r="I1945" s="108" t="b">
        <f t="shared" si="152"/>
        <v>0</v>
      </c>
      <c r="K1945" s="108" t="b">
        <f t="shared" si="153"/>
        <v>0</v>
      </c>
      <c r="M1945" s="108" t="b">
        <f t="shared" si="154"/>
        <v>0</v>
      </c>
    </row>
    <row r="1946" spans="1:13" x14ac:dyDescent="0.25">
      <c r="A1946" t="s">
        <v>94</v>
      </c>
      <c r="B1946" s="108">
        <v>0</v>
      </c>
      <c r="E1946" s="108" t="b">
        <f t="shared" si="150"/>
        <v>0</v>
      </c>
      <c r="G1946" s="108" t="b">
        <f t="shared" si="151"/>
        <v>0</v>
      </c>
      <c r="I1946" s="108" t="b">
        <f t="shared" si="152"/>
        <v>0</v>
      </c>
      <c r="K1946" s="108" t="b">
        <f t="shared" si="153"/>
        <v>0</v>
      </c>
      <c r="M1946" s="108" t="b">
        <f t="shared" si="154"/>
        <v>0</v>
      </c>
    </row>
    <row r="1947" spans="1:13" x14ac:dyDescent="0.25">
      <c r="A1947" t="s">
        <v>94</v>
      </c>
      <c r="B1947" s="108">
        <v>0</v>
      </c>
      <c r="E1947" s="108" t="b">
        <f t="shared" si="150"/>
        <v>0</v>
      </c>
      <c r="G1947" s="108" t="b">
        <f t="shared" si="151"/>
        <v>0</v>
      </c>
      <c r="I1947" s="108" t="b">
        <f t="shared" si="152"/>
        <v>0</v>
      </c>
      <c r="K1947" s="108" t="b">
        <f t="shared" si="153"/>
        <v>0</v>
      </c>
      <c r="M1947" s="108" t="b">
        <f t="shared" si="154"/>
        <v>0</v>
      </c>
    </row>
    <row r="1948" spans="1:13" x14ac:dyDescent="0.25">
      <c r="A1948" t="s">
        <v>94</v>
      </c>
      <c r="B1948" s="108">
        <v>0</v>
      </c>
      <c r="E1948" s="108" t="b">
        <f t="shared" si="150"/>
        <v>0</v>
      </c>
      <c r="G1948" s="108" t="b">
        <f t="shared" si="151"/>
        <v>0</v>
      </c>
      <c r="I1948" s="108" t="b">
        <f t="shared" si="152"/>
        <v>0</v>
      </c>
      <c r="K1948" s="108" t="b">
        <f t="shared" si="153"/>
        <v>0</v>
      </c>
      <c r="M1948" s="108" t="b">
        <f t="shared" si="154"/>
        <v>0</v>
      </c>
    </row>
    <row r="1949" spans="1:13" x14ac:dyDescent="0.25">
      <c r="A1949" t="s">
        <v>92</v>
      </c>
      <c r="B1949" s="108">
        <v>0.67</v>
      </c>
      <c r="E1949" s="108">
        <f t="shared" si="150"/>
        <v>0.67</v>
      </c>
      <c r="G1949" s="108" t="b">
        <f t="shared" si="151"/>
        <v>0</v>
      </c>
      <c r="I1949" s="108" t="b">
        <f t="shared" si="152"/>
        <v>0</v>
      </c>
      <c r="K1949" s="108" t="b">
        <f t="shared" si="153"/>
        <v>0</v>
      </c>
      <c r="M1949" s="108" t="b">
        <f t="shared" si="154"/>
        <v>0</v>
      </c>
    </row>
    <row r="1950" spans="1:13" x14ac:dyDescent="0.25">
      <c r="A1950" t="s">
        <v>94</v>
      </c>
      <c r="B1950" s="108">
        <v>0</v>
      </c>
      <c r="E1950" s="108" t="b">
        <f t="shared" si="150"/>
        <v>0</v>
      </c>
      <c r="G1950" s="108" t="b">
        <f t="shared" si="151"/>
        <v>0</v>
      </c>
      <c r="I1950" s="108" t="b">
        <f t="shared" si="152"/>
        <v>0</v>
      </c>
      <c r="K1950" s="108" t="b">
        <f t="shared" si="153"/>
        <v>0</v>
      </c>
      <c r="M1950" s="108" t="b">
        <f t="shared" si="154"/>
        <v>0</v>
      </c>
    </row>
    <row r="1951" spans="1:13" x14ac:dyDescent="0.25">
      <c r="A1951" t="s">
        <v>95</v>
      </c>
      <c r="B1951" s="108">
        <v>1.6</v>
      </c>
      <c r="E1951" s="108" t="b">
        <f t="shared" si="150"/>
        <v>0</v>
      </c>
      <c r="G1951" s="108" t="b">
        <f t="shared" si="151"/>
        <v>0</v>
      </c>
      <c r="I1951" s="108" t="b">
        <f t="shared" si="152"/>
        <v>0</v>
      </c>
      <c r="K1951" s="108" t="b">
        <f t="shared" si="153"/>
        <v>0</v>
      </c>
      <c r="M1951" s="108">
        <f t="shared" si="154"/>
        <v>1.6</v>
      </c>
    </row>
    <row r="1952" spans="1:13" x14ac:dyDescent="0.25">
      <c r="A1952" t="s">
        <v>94</v>
      </c>
      <c r="B1952" s="108">
        <v>0</v>
      </c>
      <c r="E1952" s="108" t="b">
        <f t="shared" si="150"/>
        <v>0</v>
      </c>
      <c r="G1952" s="108" t="b">
        <f t="shared" si="151"/>
        <v>0</v>
      </c>
      <c r="I1952" s="108" t="b">
        <f t="shared" si="152"/>
        <v>0</v>
      </c>
      <c r="K1952" s="108" t="b">
        <f t="shared" si="153"/>
        <v>0</v>
      </c>
      <c r="M1952" s="108" t="b">
        <f t="shared" si="154"/>
        <v>0</v>
      </c>
    </row>
    <row r="1953" spans="1:13" x14ac:dyDescent="0.25">
      <c r="A1953" t="s">
        <v>94</v>
      </c>
      <c r="B1953" s="108">
        <v>0</v>
      </c>
      <c r="E1953" s="108" t="b">
        <f t="shared" si="150"/>
        <v>0</v>
      </c>
      <c r="G1953" s="108" t="b">
        <f t="shared" si="151"/>
        <v>0</v>
      </c>
      <c r="I1953" s="108" t="b">
        <f t="shared" si="152"/>
        <v>0</v>
      </c>
      <c r="K1953" s="108" t="b">
        <f t="shared" si="153"/>
        <v>0</v>
      </c>
      <c r="M1953" s="108" t="b">
        <f t="shared" si="154"/>
        <v>0</v>
      </c>
    </row>
    <row r="1954" spans="1:13" x14ac:dyDescent="0.25">
      <c r="A1954" t="s">
        <v>96</v>
      </c>
      <c r="B1954" s="108">
        <v>1.54</v>
      </c>
      <c r="E1954" s="108" t="b">
        <f t="shared" si="150"/>
        <v>0</v>
      </c>
      <c r="G1954" s="108">
        <f t="shared" si="151"/>
        <v>1.54</v>
      </c>
      <c r="I1954" s="108" t="b">
        <f t="shared" si="152"/>
        <v>0</v>
      </c>
      <c r="K1954" s="108" t="b">
        <f t="shared" si="153"/>
        <v>0</v>
      </c>
      <c r="M1954" s="108" t="b">
        <f t="shared" si="154"/>
        <v>0</v>
      </c>
    </row>
    <row r="1955" spans="1:13" x14ac:dyDescent="0.25">
      <c r="A1955" t="s">
        <v>94</v>
      </c>
      <c r="B1955" s="108">
        <v>0</v>
      </c>
      <c r="E1955" s="108" t="b">
        <f t="shared" si="150"/>
        <v>0</v>
      </c>
      <c r="G1955" s="108" t="b">
        <f t="shared" si="151"/>
        <v>0</v>
      </c>
      <c r="I1955" s="108" t="b">
        <f t="shared" si="152"/>
        <v>0</v>
      </c>
      <c r="K1955" s="108" t="b">
        <f t="shared" si="153"/>
        <v>0</v>
      </c>
      <c r="M1955" s="108" t="b">
        <f t="shared" si="154"/>
        <v>0</v>
      </c>
    </row>
    <row r="1956" spans="1:13" x14ac:dyDescent="0.25">
      <c r="A1956" t="s">
        <v>96</v>
      </c>
      <c r="B1956" s="108">
        <v>1.01</v>
      </c>
      <c r="E1956" s="108" t="b">
        <f t="shared" si="150"/>
        <v>0</v>
      </c>
      <c r="G1956" s="108">
        <f t="shared" si="151"/>
        <v>1.01</v>
      </c>
      <c r="I1956" s="108" t="b">
        <f t="shared" si="152"/>
        <v>0</v>
      </c>
      <c r="K1956" s="108" t="b">
        <f t="shared" si="153"/>
        <v>0</v>
      </c>
      <c r="M1956" s="108" t="b">
        <f t="shared" si="154"/>
        <v>0</v>
      </c>
    </row>
    <row r="1957" spans="1:13" x14ac:dyDescent="0.25">
      <c r="A1957" t="s">
        <v>91</v>
      </c>
      <c r="B1957" s="108">
        <v>0.52</v>
      </c>
      <c r="E1957" s="108" t="b">
        <f t="shared" si="150"/>
        <v>0</v>
      </c>
      <c r="G1957" s="108" t="b">
        <f t="shared" si="151"/>
        <v>0</v>
      </c>
      <c r="I1957" s="108">
        <f t="shared" si="152"/>
        <v>0.52</v>
      </c>
      <c r="K1957" s="108" t="b">
        <f t="shared" si="153"/>
        <v>0</v>
      </c>
      <c r="M1957" s="108" t="b">
        <f t="shared" si="154"/>
        <v>0</v>
      </c>
    </row>
    <row r="1958" spans="1:13" x14ac:dyDescent="0.25">
      <c r="A1958" t="s">
        <v>95</v>
      </c>
      <c r="B1958" s="108">
        <v>0.95</v>
      </c>
      <c r="E1958" s="108" t="b">
        <f t="shared" si="150"/>
        <v>0</v>
      </c>
      <c r="G1958" s="108" t="b">
        <f t="shared" si="151"/>
        <v>0</v>
      </c>
      <c r="I1958" s="108" t="b">
        <f t="shared" si="152"/>
        <v>0</v>
      </c>
      <c r="K1958" s="108" t="b">
        <f t="shared" si="153"/>
        <v>0</v>
      </c>
      <c r="M1958" s="108">
        <f t="shared" si="154"/>
        <v>0.95</v>
      </c>
    </row>
    <row r="1959" spans="1:13" x14ac:dyDescent="0.25">
      <c r="A1959" t="s">
        <v>94</v>
      </c>
      <c r="B1959" s="108">
        <v>0</v>
      </c>
      <c r="E1959" s="108" t="b">
        <f t="shared" si="150"/>
        <v>0</v>
      </c>
      <c r="G1959" s="108" t="b">
        <f t="shared" si="151"/>
        <v>0</v>
      </c>
      <c r="I1959" s="108" t="b">
        <f t="shared" si="152"/>
        <v>0</v>
      </c>
      <c r="K1959" s="108" t="b">
        <f t="shared" si="153"/>
        <v>0</v>
      </c>
      <c r="M1959" s="108" t="b">
        <f t="shared" si="154"/>
        <v>0</v>
      </c>
    </row>
    <row r="1960" spans="1:13" x14ac:dyDescent="0.25">
      <c r="A1960" t="s">
        <v>94</v>
      </c>
      <c r="B1960" s="108">
        <v>0</v>
      </c>
      <c r="E1960" s="108" t="b">
        <f t="shared" si="150"/>
        <v>0</v>
      </c>
      <c r="G1960" s="108" t="b">
        <f t="shared" si="151"/>
        <v>0</v>
      </c>
      <c r="I1960" s="108" t="b">
        <f t="shared" si="152"/>
        <v>0</v>
      </c>
      <c r="K1960" s="108" t="b">
        <f t="shared" si="153"/>
        <v>0</v>
      </c>
      <c r="M1960" s="108" t="b">
        <f t="shared" si="154"/>
        <v>0</v>
      </c>
    </row>
    <row r="1961" spans="1:13" x14ac:dyDescent="0.25">
      <c r="A1961" t="s">
        <v>91</v>
      </c>
      <c r="B1961" s="108">
        <v>0.79</v>
      </c>
      <c r="E1961" s="108" t="b">
        <f t="shared" si="150"/>
        <v>0</v>
      </c>
      <c r="G1961" s="108" t="b">
        <f t="shared" si="151"/>
        <v>0</v>
      </c>
      <c r="I1961" s="108">
        <f t="shared" si="152"/>
        <v>0.79</v>
      </c>
      <c r="K1961" s="108" t="b">
        <f t="shared" si="153"/>
        <v>0</v>
      </c>
      <c r="M1961" s="108" t="b">
        <f t="shared" si="154"/>
        <v>0</v>
      </c>
    </row>
    <row r="1962" spans="1:13" x14ac:dyDescent="0.25">
      <c r="A1962" t="s">
        <v>94</v>
      </c>
      <c r="B1962" s="108">
        <v>0</v>
      </c>
      <c r="E1962" s="108" t="b">
        <f t="shared" si="150"/>
        <v>0</v>
      </c>
      <c r="G1962" s="108" t="b">
        <f t="shared" si="151"/>
        <v>0</v>
      </c>
      <c r="I1962" s="108" t="b">
        <f t="shared" si="152"/>
        <v>0</v>
      </c>
      <c r="K1962" s="108" t="b">
        <f t="shared" si="153"/>
        <v>0</v>
      </c>
      <c r="M1962" s="108" t="b">
        <f t="shared" si="154"/>
        <v>0</v>
      </c>
    </row>
    <row r="1963" spans="1:13" x14ac:dyDescent="0.25">
      <c r="A1963" t="s">
        <v>92</v>
      </c>
      <c r="B1963" s="108">
        <v>0.73</v>
      </c>
      <c r="E1963" s="108">
        <f t="shared" si="150"/>
        <v>0.73</v>
      </c>
      <c r="G1963" s="108" t="b">
        <f t="shared" si="151"/>
        <v>0</v>
      </c>
      <c r="I1963" s="108" t="b">
        <f t="shared" si="152"/>
        <v>0</v>
      </c>
      <c r="K1963" s="108" t="b">
        <f t="shared" si="153"/>
        <v>0</v>
      </c>
      <c r="M1963" s="108" t="b">
        <f t="shared" si="154"/>
        <v>0</v>
      </c>
    </row>
    <row r="1964" spans="1:13" x14ac:dyDescent="0.25">
      <c r="A1964" t="s">
        <v>91</v>
      </c>
      <c r="B1964" s="108">
        <v>0.8</v>
      </c>
      <c r="E1964" s="108" t="b">
        <f t="shared" si="150"/>
        <v>0</v>
      </c>
      <c r="G1964" s="108" t="b">
        <f t="shared" si="151"/>
        <v>0</v>
      </c>
      <c r="I1964" s="108">
        <f t="shared" si="152"/>
        <v>0.8</v>
      </c>
      <c r="K1964" s="108" t="b">
        <f t="shared" si="153"/>
        <v>0</v>
      </c>
      <c r="M1964" s="108" t="b">
        <f t="shared" si="154"/>
        <v>0</v>
      </c>
    </row>
    <row r="1965" spans="1:13" x14ac:dyDescent="0.25">
      <c r="A1965" t="s">
        <v>94</v>
      </c>
      <c r="B1965" s="108">
        <v>0</v>
      </c>
      <c r="E1965" s="108" t="b">
        <f t="shared" si="150"/>
        <v>0</v>
      </c>
      <c r="G1965" s="108" t="b">
        <f t="shared" si="151"/>
        <v>0</v>
      </c>
      <c r="I1965" s="108" t="b">
        <f t="shared" si="152"/>
        <v>0</v>
      </c>
      <c r="K1965" s="108" t="b">
        <f t="shared" si="153"/>
        <v>0</v>
      </c>
      <c r="M1965" s="108" t="b">
        <f t="shared" si="154"/>
        <v>0</v>
      </c>
    </row>
    <row r="1966" spans="1:13" x14ac:dyDescent="0.25">
      <c r="A1966" t="s">
        <v>94</v>
      </c>
      <c r="B1966" s="108">
        <v>0</v>
      </c>
      <c r="E1966" s="108" t="b">
        <f t="shared" si="150"/>
        <v>0</v>
      </c>
      <c r="G1966" s="108" t="b">
        <f t="shared" si="151"/>
        <v>0</v>
      </c>
      <c r="I1966" s="108" t="b">
        <f t="shared" si="152"/>
        <v>0</v>
      </c>
      <c r="K1966" s="108" t="b">
        <f t="shared" si="153"/>
        <v>0</v>
      </c>
      <c r="M1966" s="108" t="b">
        <f t="shared" si="154"/>
        <v>0</v>
      </c>
    </row>
    <row r="1967" spans="1:13" x14ac:dyDescent="0.25">
      <c r="A1967" t="s">
        <v>94</v>
      </c>
      <c r="B1967" s="108">
        <v>0</v>
      </c>
      <c r="E1967" s="108" t="b">
        <f t="shared" si="150"/>
        <v>0</v>
      </c>
      <c r="G1967" s="108" t="b">
        <f t="shared" si="151"/>
        <v>0</v>
      </c>
      <c r="I1967" s="108" t="b">
        <f t="shared" si="152"/>
        <v>0</v>
      </c>
      <c r="K1967" s="108" t="b">
        <f t="shared" si="153"/>
        <v>0</v>
      </c>
      <c r="M1967" s="108" t="b">
        <f t="shared" si="154"/>
        <v>0</v>
      </c>
    </row>
    <row r="1968" spans="1:13" x14ac:dyDescent="0.25">
      <c r="A1968" t="s">
        <v>94</v>
      </c>
      <c r="B1968" s="108">
        <v>0</v>
      </c>
      <c r="E1968" s="108" t="b">
        <f t="shared" si="150"/>
        <v>0</v>
      </c>
      <c r="G1968" s="108" t="b">
        <f t="shared" si="151"/>
        <v>0</v>
      </c>
      <c r="I1968" s="108" t="b">
        <f t="shared" si="152"/>
        <v>0</v>
      </c>
      <c r="K1968" s="108" t="b">
        <f t="shared" si="153"/>
        <v>0</v>
      </c>
      <c r="M1968" s="108" t="b">
        <f t="shared" si="154"/>
        <v>0</v>
      </c>
    </row>
    <row r="1969" spans="1:13" x14ac:dyDescent="0.25">
      <c r="A1969" t="s">
        <v>94</v>
      </c>
      <c r="B1969" s="108">
        <v>0</v>
      </c>
      <c r="E1969" s="108" t="b">
        <f t="shared" si="150"/>
        <v>0</v>
      </c>
      <c r="G1969" s="108" t="b">
        <f t="shared" si="151"/>
        <v>0</v>
      </c>
      <c r="I1969" s="108" t="b">
        <f t="shared" si="152"/>
        <v>0</v>
      </c>
      <c r="K1969" s="108" t="b">
        <f t="shared" si="153"/>
        <v>0</v>
      </c>
      <c r="M1969" s="108" t="b">
        <f t="shared" si="154"/>
        <v>0</v>
      </c>
    </row>
    <row r="1970" spans="1:13" x14ac:dyDescent="0.25">
      <c r="A1970" t="s">
        <v>94</v>
      </c>
      <c r="B1970" s="108">
        <v>0</v>
      </c>
      <c r="E1970" s="108" t="b">
        <f t="shared" si="150"/>
        <v>0</v>
      </c>
      <c r="G1970" s="108" t="b">
        <f t="shared" si="151"/>
        <v>0</v>
      </c>
      <c r="I1970" s="108" t="b">
        <f t="shared" si="152"/>
        <v>0</v>
      </c>
      <c r="K1970" s="108" t="b">
        <f t="shared" si="153"/>
        <v>0</v>
      </c>
      <c r="M1970" s="108" t="b">
        <f t="shared" si="154"/>
        <v>0</v>
      </c>
    </row>
    <row r="1971" spans="1:13" x14ac:dyDescent="0.25">
      <c r="A1971" t="s">
        <v>91</v>
      </c>
      <c r="B1971" s="108">
        <v>0.53</v>
      </c>
      <c r="E1971" s="108" t="b">
        <f t="shared" si="150"/>
        <v>0</v>
      </c>
      <c r="G1971" s="108" t="b">
        <f t="shared" si="151"/>
        <v>0</v>
      </c>
      <c r="I1971" s="108">
        <f t="shared" si="152"/>
        <v>0.53</v>
      </c>
      <c r="K1971" s="108" t="b">
        <f t="shared" si="153"/>
        <v>0</v>
      </c>
      <c r="M1971" s="108" t="b">
        <f t="shared" si="154"/>
        <v>0</v>
      </c>
    </row>
    <row r="1972" spans="1:13" x14ac:dyDescent="0.25">
      <c r="A1972" t="s">
        <v>94</v>
      </c>
      <c r="B1972" s="108">
        <v>0</v>
      </c>
      <c r="E1972" s="108" t="b">
        <f t="shared" si="150"/>
        <v>0</v>
      </c>
      <c r="G1972" s="108" t="b">
        <f t="shared" si="151"/>
        <v>0</v>
      </c>
      <c r="I1972" s="108" t="b">
        <f t="shared" si="152"/>
        <v>0</v>
      </c>
      <c r="K1972" s="108" t="b">
        <f t="shared" si="153"/>
        <v>0</v>
      </c>
      <c r="M1972" s="108" t="b">
        <f t="shared" si="154"/>
        <v>0</v>
      </c>
    </row>
    <row r="1973" spans="1:13" x14ac:dyDescent="0.25">
      <c r="A1973" t="s">
        <v>94</v>
      </c>
      <c r="B1973" s="108">
        <v>0</v>
      </c>
      <c r="E1973" s="108" t="b">
        <f t="shared" si="150"/>
        <v>0</v>
      </c>
      <c r="G1973" s="108" t="b">
        <f t="shared" si="151"/>
        <v>0</v>
      </c>
      <c r="I1973" s="108" t="b">
        <f t="shared" si="152"/>
        <v>0</v>
      </c>
      <c r="K1973" s="108" t="b">
        <f t="shared" si="153"/>
        <v>0</v>
      </c>
      <c r="M1973" s="108" t="b">
        <f t="shared" si="154"/>
        <v>0</v>
      </c>
    </row>
    <row r="1974" spans="1:13" x14ac:dyDescent="0.25">
      <c r="A1974" t="s">
        <v>94</v>
      </c>
      <c r="B1974" s="108">
        <v>0</v>
      </c>
      <c r="E1974" s="108" t="b">
        <f t="shared" si="150"/>
        <v>0</v>
      </c>
      <c r="G1974" s="108" t="b">
        <f t="shared" si="151"/>
        <v>0</v>
      </c>
      <c r="I1974" s="108" t="b">
        <f t="shared" si="152"/>
        <v>0</v>
      </c>
      <c r="K1974" s="108" t="b">
        <f t="shared" si="153"/>
        <v>0</v>
      </c>
      <c r="M1974" s="108" t="b">
        <f t="shared" si="154"/>
        <v>0</v>
      </c>
    </row>
    <row r="1975" spans="1:13" x14ac:dyDescent="0.25">
      <c r="A1975" t="s">
        <v>94</v>
      </c>
      <c r="B1975" s="108">
        <v>0</v>
      </c>
      <c r="E1975" s="108" t="b">
        <f t="shared" si="150"/>
        <v>0</v>
      </c>
      <c r="G1975" s="108" t="b">
        <f t="shared" si="151"/>
        <v>0</v>
      </c>
      <c r="I1975" s="108" t="b">
        <f t="shared" si="152"/>
        <v>0</v>
      </c>
      <c r="K1975" s="108" t="b">
        <f t="shared" si="153"/>
        <v>0</v>
      </c>
      <c r="M1975" s="108" t="b">
        <f t="shared" si="154"/>
        <v>0</v>
      </c>
    </row>
    <row r="1976" spans="1:13" x14ac:dyDescent="0.25">
      <c r="A1976" t="s">
        <v>94</v>
      </c>
      <c r="B1976" s="108">
        <v>0</v>
      </c>
      <c r="E1976" s="108" t="b">
        <f t="shared" si="150"/>
        <v>0</v>
      </c>
      <c r="G1976" s="108" t="b">
        <f t="shared" si="151"/>
        <v>0</v>
      </c>
      <c r="I1976" s="108" t="b">
        <f t="shared" si="152"/>
        <v>0</v>
      </c>
      <c r="K1976" s="108" t="b">
        <f t="shared" si="153"/>
        <v>0</v>
      </c>
      <c r="M1976" s="108" t="b">
        <f t="shared" si="154"/>
        <v>0</v>
      </c>
    </row>
    <row r="1977" spans="1:13" x14ac:dyDescent="0.25">
      <c r="A1977" t="s">
        <v>94</v>
      </c>
      <c r="B1977" s="108">
        <v>0</v>
      </c>
      <c r="E1977" s="108" t="b">
        <f t="shared" si="150"/>
        <v>0</v>
      </c>
      <c r="G1977" s="108" t="b">
        <f t="shared" si="151"/>
        <v>0</v>
      </c>
      <c r="I1977" s="108" t="b">
        <f t="shared" si="152"/>
        <v>0</v>
      </c>
      <c r="K1977" s="108" t="b">
        <f t="shared" si="153"/>
        <v>0</v>
      </c>
      <c r="M1977" s="108" t="b">
        <f t="shared" si="154"/>
        <v>0</v>
      </c>
    </row>
    <row r="1978" spans="1:13" x14ac:dyDescent="0.25">
      <c r="A1978" t="s">
        <v>94</v>
      </c>
      <c r="B1978" s="108">
        <v>0</v>
      </c>
      <c r="E1978" s="108" t="b">
        <f t="shared" si="150"/>
        <v>0</v>
      </c>
      <c r="G1978" s="108" t="b">
        <f t="shared" si="151"/>
        <v>0</v>
      </c>
      <c r="I1978" s="108" t="b">
        <f t="shared" si="152"/>
        <v>0</v>
      </c>
      <c r="K1978" s="108" t="b">
        <f t="shared" si="153"/>
        <v>0</v>
      </c>
      <c r="M1978" s="108" t="b">
        <f t="shared" si="154"/>
        <v>0</v>
      </c>
    </row>
    <row r="1979" spans="1:13" x14ac:dyDescent="0.25">
      <c r="A1979" t="s">
        <v>94</v>
      </c>
      <c r="B1979" s="108">
        <v>0</v>
      </c>
      <c r="E1979" s="108" t="b">
        <f t="shared" si="150"/>
        <v>0</v>
      </c>
      <c r="G1979" s="108" t="b">
        <f t="shared" si="151"/>
        <v>0</v>
      </c>
      <c r="I1979" s="108" t="b">
        <f t="shared" si="152"/>
        <v>0</v>
      </c>
      <c r="K1979" s="108" t="b">
        <f t="shared" si="153"/>
        <v>0</v>
      </c>
      <c r="M1979" s="108" t="b">
        <f t="shared" si="154"/>
        <v>0</v>
      </c>
    </row>
    <row r="1980" spans="1:13" x14ac:dyDescent="0.25">
      <c r="A1980" t="s">
        <v>94</v>
      </c>
      <c r="B1980" s="108">
        <v>0</v>
      </c>
      <c r="E1980" s="108" t="b">
        <f t="shared" si="150"/>
        <v>0</v>
      </c>
      <c r="G1980" s="108" t="b">
        <f t="shared" si="151"/>
        <v>0</v>
      </c>
      <c r="I1980" s="108" t="b">
        <f t="shared" si="152"/>
        <v>0</v>
      </c>
      <c r="K1980" s="108" t="b">
        <f t="shared" si="153"/>
        <v>0</v>
      </c>
      <c r="M1980" s="108" t="b">
        <f t="shared" si="154"/>
        <v>0</v>
      </c>
    </row>
    <row r="1981" spans="1:13" x14ac:dyDescent="0.25">
      <c r="A1981" t="s">
        <v>94</v>
      </c>
      <c r="B1981" s="108">
        <v>0</v>
      </c>
      <c r="E1981" s="108" t="b">
        <f t="shared" si="150"/>
        <v>0</v>
      </c>
      <c r="G1981" s="108" t="b">
        <f t="shared" si="151"/>
        <v>0</v>
      </c>
      <c r="I1981" s="108" t="b">
        <f t="shared" si="152"/>
        <v>0</v>
      </c>
      <c r="K1981" s="108" t="b">
        <f t="shared" si="153"/>
        <v>0</v>
      </c>
      <c r="M1981" s="108" t="b">
        <f t="shared" si="154"/>
        <v>0</v>
      </c>
    </row>
    <row r="1982" spans="1:13" x14ac:dyDescent="0.25">
      <c r="A1982" t="s">
        <v>94</v>
      </c>
      <c r="B1982" s="108">
        <v>0</v>
      </c>
      <c r="E1982" s="108" t="b">
        <f t="shared" si="150"/>
        <v>0</v>
      </c>
      <c r="G1982" s="108" t="b">
        <f t="shared" si="151"/>
        <v>0</v>
      </c>
      <c r="I1982" s="108" t="b">
        <f t="shared" si="152"/>
        <v>0</v>
      </c>
      <c r="K1982" s="108" t="b">
        <f t="shared" si="153"/>
        <v>0</v>
      </c>
      <c r="M1982" s="108" t="b">
        <f t="shared" si="154"/>
        <v>0</v>
      </c>
    </row>
    <row r="1983" spans="1:13" x14ac:dyDescent="0.25">
      <c r="A1983" t="s">
        <v>94</v>
      </c>
      <c r="B1983" s="108">
        <v>0</v>
      </c>
      <c r="E1983" s="108" t="b">
        <f t="shared" si="150"/>
        <v>0</v>
      </c>
      <c r="G1983" s="108" t="b">
        <f t="shared" si="151"/>
        <v>0</v>
      </c>
      <c r="I1983" s="108" t="b">
        <f t="shared" si="152"/>
        <v>0</v>
      </c>
      <c r="K1983" s="108" t="b">
        <f t="shared" si="153"/>
        <v>0</v>
      </c>
      <c r="M1983" s="108" t="b">
        <f t="shared" si="154"/>
        <v>0</v>
      </c>
    </row>
    <row r="1984" spans="1:13" x14ac:dyDescent="0.25">
      <c r="A1984" t="s">
        <v>94</v>
      </c>
      <c r="B1984" s="108">
        <v>0</v>
      </c>
      <c r="E1984" s="108" t="b">
        <f t="shared" si="150"/>
        <v>0</v>
      </c>
      <c r="G1984" s="108" t="b">
        <f t="shared" si="151"/>
        <v>0</v>
      </c>
      <c r="I1984" s="108" t="b">
        <f t="shared" si="152"/>
        <v>0</v>
      </c>
      <c r="K1984" s="108" t="b">
        <f t="shared" si="153"/>
        <v>0</v>
      </c>
      <c r="M1984" s="108" t="b">
        <f t="shared" si="154"/>
        <v>0</v>
      </c>
    </row>
    <row r="1985" spans="1:13" x14ac:dyDescent="0.25">
      <c r="A1985" t="s">
        <v>94</v>
      </c>
      <c r="B1985" s="108">
        <v>0</v>
      </c>
      <c r="E1985" s="108" t="b">
        <f t="shared" si="150"/>
        <v>0</v>
      </c>
      <c r="G1985" s="108" t="b">
        <f t="shared" si="151"/>
        <v>0</v>
      </c>
      <c r="I1985" s="108" t="b">
        <f t="shared" si="152"/>
        <v>0</v>
      </c>
      <c r="K1985" s="108" t="b">
        <f t="shared" si="153"/>
        <v>0</v>
      </c>
      <c r="M1985" s="108" t="b">
        <f t="shared" si="154"/>
        <v>0</v>
      </c>
    </row>
    <row r="1986" spans="1:13" x14ac:dyDescent="0.25">
      <c r="A1986" t="s">
        <v>94</v>
      </c>
      <c r="B1986" s="108">
        <v>0</v>
      </c>
      <c r="E1986" s="108" t="b">
        <f t="shared" si="150"/>
        <v>0</v>
      </c>
      <c r="G1986" s="108" t="b">
        <f t="shared" si="151"/>
        <v>0</v>
      </c>
      <c r="I1986" s="108" t="b">
        <f t="shared" si="152"/>
        <v>0</v>
      </c>
      <c r="K1986" s="108" t="b">
        <f t="shared" si="153"/>
        <v>0</v>
      </c>
      <c r="M1986" s="108" t="b">
        <f t="shared" si="154"/>
        <v>0</v>
      </c>
    </row>
    <row r="1987" spans="1:13" x14ac:dyDescent="0.25">
      <c r="A1987" t="s">
        <v>94</v>
      </c>
      <c r="B1987" s="108">
        <v>0</v>
      </c>
      <c r="E1987" s="108" t="b">
        <f t="shared" ref="E1987:E2050" si="155">IF(A1987="Coffee Only", B1987)</f>
        <v>0</v>
      </c>
      <c r="G1987" s="108" t="b">
        <f t="shared" ref="G1987:G2050" si="156">IF(A1987="Food Only", B1987)</f>
        <v>0</v>
      </c>
      <c r="I1987" s="108" t="b">
        <f t="shared" ref="I1987:I2050" si="157">IF(A1987="Specialty Drink Only", B1987)</f>
        <v>0</v>
      </c>
      <c r="K1987" s="108" t="b">
        <f t="shared" ref="K1987:K2050" si="158">IF(A1987="Food + Coffee", B1987)</f>
        <v>0</v>
      </c>
      <c r="M1987" s="108" t="b">
        <f t="shared" ref="M1987:M2050" si="159">IF(A1987="Food + Specialty Drink", B1987)</f>
        <v>0</v>
      </c>
    </row>
    <row r="1988" spans="1:13" x14ac:dyDescent="0.25">
      <c r="A1988" t="s">
        <v>94</v>
      </c>
      <c r="B1988" s="108">
        <v>0</v>
      </c>
      <c r="E1988" s="108" t="b">
        <f t="shared" si="155"/>
        <v>0</v>
      </c>
      <c r="G1988" s="108" t="b">
        <f t="shared" si="156"/>
        <v>0</v>
      </c>
      <c r="I1988" s="108" t="b">
        <f t="shared" si="157"/>
        <v>0</v>
      </c>
      <c r="K1988" s="108" t="b">
        <f t="shared" si="158"/>
        <v>0</v>
      </c>
      <c r="M1988" s="108" t="b">
        <f t="shared" si="159"/>
        <v>0</v>
      </c>
    </row>
    <row r="1989" spans="1:13" x14ac:dyDescent="0.25">
      <c r="A1989" t="s">
        <v>94</v>
      </c>
      <c r="B1989" s="108">
        <v>0</v>
      </c>
      <c r="E1989" s="108" t="b">
        <f t="shared" si="155"/>
        <v>0</v>
      </c>
      <c r="G1989" s="108" t="b">
        <f t="shared" si="156"/>
        <v>0</v>
      </c>
      <c r="I1989" s="108" t="b">
        <f t="shared" si="157"/>
        <v>0</v>
      </c>
      <c r="K1989" s="108" t="b">
        <f t="shared" si="158"/>
        <v>0</v>
      </c>
      <c r="M1989" s="108" t="b">
        <f t="shared" si="159"/>
        <v>0</v>
      </c>
    </row>
    <row r="1990" spans="1:13" x14ac:dyDescent="0.25">
      <c r="A1990" t="s">
        <v>94</v>
      </c>
      <c r="B1990" s="108">
        <v>0</v>
      </c>
      <c r="E1990" s="108" t="b">
        <f t="shared" si="155"/>
        <v>0</v>
      </c>
      <c r="G1990" s="108" t="b">
        <f t="shared" si="156"/>
        <v>0</v>
      </c>
      <c r="I1990" s="108" t="b">
        <f t="shared" si="157"/>
        <v>0</v>
      </c>
      <c r="K1990" s="108" t="b">
        <f t="shared" si="158"/>
        <v>0</v>
      </c>
      <c r="M1990" s="108" t="b">
        <f t="shared" si="159"/>
        <v>0</v>
      </c>
    </row>
    <row r="1991" spans="1:13" x14ac:dyDescent="0.25">
      <c r="A1991" t="s">
        <v>94</v>
      </c>
      <c r="B1991" s="108">
        <v>0</v>
      </c>
      <c r="E1991" s="108" t="b">
        <f t="shared" si="155"/>
        <v>0</v>
      </c>
      <c r="G1991" s="108" t="b">
        <f t="shared" si="156"/>
        <v>0</v>
      </c>
      <c r="I1991" s="108" t="b">
        <f t="shared" si="157"/>
        <v>0</v>
      </c>
      <c r="K1991" s="108" t="b">
        <f t="shared" si="158"/>
        <v>0</v>
      </c>
      <c r="M1991" s="108" t="b">
        <f t="shared" si="159"/>
        <v>0</v>
      </c>
    </row>
    <row r="1992" spans="1:13" x14ac:dyDescent="0.25">
      <c r="A1992" t="s">
        <v>94</v>
      </c>
      <c r="B1992" s="108">
        <v>0</v>
      </c>
      <c r="E1992" s="108" t="b">
        <f t="shared" si="155"/>
        <v>0</v>
      </c>
      <c r="G1992" s="108" t="b">
        <f t="shared" si="156"/>
        <v>0</v>
      </c>
      <c r="I1992" s="108" t="b">
        <f t="shared" si="157"/>
        <v>0</v>
      </c>
      <c r="K1992" s="108" t="b">
        <f t="shared" si="158"/>
        <v>0</v>
      </c>
      <c r="M1992" s="108" t="b">
        <f t="shared" si="159"/>
        <v>0</v>
      </c>
    </row>
    <row r="1993" spans="1:13" x14ac:dyDescent="0.25">
      <c r="A1993" t="s">
        <v>95</v>
      </c>
      <c r="B1993" s="108">
        <v>1.76</v>
      </c>
      <c r="E1993" s="108" t="b">
        <f t="shared" si="155"/>
        <v>0</v>
      </c>
      <c r="G1993" s="108" t="b">
        <f t="shared" si="156"/>
        <v>0</v>
      </c>
      <c r="I1993" s="108" t="b">
        <f t="shared" si="157"/>
        <v>0</v>
      </c>
      <c r="K1993" s="108" t="b">
        <f t="shared" si="158"/>
        <v>0</v>
      </c>
      <c r="M1993" s="108">
        <f t="shared" si="159"/>
        <v>1.76</v>
      </c>
    </row>
    <row r="1994" spans="1:13" x14ac:dyDescent="0.25">
      <c r="A1994" t="s">
        <v>94</v>
      </c>
      <c r="B1994" s="108">
        <v>0</v>
      </c>
      <c r="E1994" s="108" t="b">
        <f t="shared" si="155"/>
        <v>0</v>
      </c>
      <c r="G1994" s="108" t="b">
        <f t="shared" si="156"/>
        <v>0</v>
      </c>
      <c r="I1994" s="108" t="b">
        <f t="shared" si="157"/>
        <v>0</v>
      </c>
      <c r="K1994" s="108" t="b">
        <f t="shared" si="158"/>
        <v>0</v>
      </c>
      <c r="M1994" s="108" t="b">
        <f t="shared" si="159"/>
        <v>0</v>
      </c>
    </row>
    <row r="1995" spans="1:13" x14ac:dyDescent="0.25">
      <c r="A1995" t="s">
        <v>96</v>
      </c>
      <c r="B1995" s="108">
        <v>0.95</v>
      </c>
      <c r="E1995" s="108" t="b">
        <f t="shared" si="155"/>
        <v>0</v>
      </c>
      <c r="G1995" s="108">
        <f t="shared" si="156"/>
        <v>0.95</v>
      </c>
      <c r="I1995" s="108" t="b">
        <f t="shared" si="157"/>
        <v>0</v>
      </c>
      <c r="K1995" s="108" t="b">
        <f t="shared" si="158"/>
        <v>0</v>
      </c>
      <c r="M1995" s="108" t="b">
        <f t="shared" si="159"/>
        <v>0</v>
      </c>
    </row>
    <row r="1996" spans="1:13" x14ac:dyDescent="0.25">
      <c r="A1996" t="s">
        <v>94</v>
      </c>
      <c r="B1996" s="108">
        <v>0</v>
      </c>
      <c r="E1996" s="108" t="b">
        <f t="shared" si="155"/>
        <v>0</v>
      </c>
      <c r="G1996" s="108" t="b">
        <f t="shared" si="156"/>
        <v>0</v>
      </c>
      <c r="I1996" s="108" t="b">
        <f t="shared" si="157"/>
        <v>0</v>
      </c>
      <c r="K1996" s="108" t="b">
        <f t="shared" si="158"/>
        <v>0</v>
      </c>
      <c r="M1996" s="108" t="b">
        <f t="shared" si="159"/>
        <v>0</v>
      </c>
    </row>
    <row r="1997" spans="1:13" x14ac:dyDescent="0.25">
      <c r="A1997" t="s">
        <v>94</v>
      </c>
      <c r="B1997" s="108">
        <v>0</v>
      </c>
      <c r="E1997" s="108" t="b">
        <f t="shared" si="155"/>
        <v>0</v>
      </c>
      <c r="G1997" s="108" t="b">
        <f t="shared" si="156"/>
        <v>0</v>
      </c>
      <c r="I1997" s="108" t="b">
        <f t="shared" si="157"/>
        <v>0</v>
      </c>
      <c r="K1997" s="108" t="b">
        <f t="shared" si="158"/>
        <v>0</v>
      </c>
      <c r="M1997" s="108" t="b">
        <f t="shared" si="159"/>
        <v>0</v>
      </c>
    </row>
    <row r="1998" spans="1:13" x14ac:dyDescent="0.25">
      <c r="A1998" t="s">
        <v>94</v>
      </c>
      <c r="B1998" s="108">
        <v>0</v>
      </c>
      <c r="E1998" s="108" t="b">
        <f t="shared" si="155"/>
        <v>0</v>
      </c>
      <c r="G1998" s="108" t="b">
        <f t="shared" si="156"/>
        <v>0</v>
      </c>
      <c r="I1998" s="108" t="b">
        <f t="shared" si="157"/>
        <v>0</v>
      </c>
      <c r="K1998" s="108" t="b">
        <f t="shared" si="158"/>
        <v>0</v>
      </c>
      <c r="M1998" s="108" t="b">
        <f t="shared" si="159"/>
        <v>0</v>
      </c>
    </row>
    <row r="1999" spans="1:13" x14ac:dyDescent="0.25">
      <c r="A1999" t="s">
        <v>94</v>
      </c>
      <c r="B1999" s="108">
        <v>0</v>
      </c>
      <c r="E1999" s="108" t="b">
        <f t="shared" si="155"/>
        <v>0</v>
      </c>
      <c r="G1999" s="108" t="b">
        <f t="shared" si="156"/>
        <v>0</v>
      </c>
      <c r="I1999" s="108" t="b">
        <f t="shared" si="157"/>
        <v>0</v>
      </c>
      <c r="K1999" s="108" t="b">
        <f t="shared" si="158"/>
        <v>0</v>
      </c>
      <c r="M1999" s="108" t="b">
        <f t="shared" si="159"/>
        <v>0</v>
      </c>
    </row>
    <row r="2000" spans="1:13" x14ac:dyDescent="0.25">
      <c r="A2000" t="s">
        <v>94</v>
      </c>
      <c r="B2000" s="108">
        <v>0</v>
      </c>
      <c r="E2000" s="108" t="b">
        <f t="shared" si="155"/>
        <v>0</v>
      </c>
      <c r="G2000" s="108" t="b">
        <f t="shared" si="156"/>
        <v>0</v>
      </c>
      <c r="I2000" s="108" t="b">
        <f t="shared" si="157"/>
        <v>0</v>
      </c>
      <c r="K2000" s="108" t="b">
        <f t="shared" si="158"/>
        <v>0</v>
      </c>
      <c r="M2000" s="108" t="b">
        <f t="shared" si="159"/>
        <v>0</v>
      </c>
    </row>
    <row r="2001" spans="1:13" x14ac:dyDescent="0.25">
      <c r="A2001" t="s">
        <v>92</v>
      </c>
      <c r="B2001" s="108">
        <v>0.75</v>
      </c>
      <c r="E2001" s="108">
        <f t="shared" si="155"/>
        <v>0.75</v>
      </c>
      <c r="G2001" s="108" t="b">
        <f t="shared" si="156"/>
        <v>0</v>
      </c>
      <c r="I2001" s="108" t="b">
        <f t="shared" si="157"/>
        <v>0</v>
      </c>
      <c r="K2001" s="108" t="b">
        <f t="shared" si="158"/>
        <v>0</v>
      </c>
      <c r="M2001" s="108" t="b">
        <f t="shared" si="159"/>
        <v>0</v>
      </c>
    </row>
    <row r="2002" spans="1:13" x14ac:dyDescent="0.25">
      <c r="A2002" t="s">
        <v>94</v>
      </c>
      <c r="B2002" s="108">
        <v>0</v>
      </c>
      <c r="E2002" s="108" t="b">
        <f t="shared" si="155"/>
        <v>0</v>
      </c>
      <c r="G2002" s="108" t="b">
        <f t="shared" si="156"/>
        <v>0</v>
      </c>
      <c r="I2002" s="108" t="b">
        <f t="shared" si="157"/>
        <v>0</v>
      </c>
      <c r="K2002" s="108" t="b">
        <f t="shared" si="158"/>
        <v>0</v>
      </c>
      <c r="M2002" s="108" t="b">
        <f t="shared" si="159"/>
        <v>0</v>
      </c>
    </row>
    <row r="2003" spans="1:13" x14ac:dyDescent="0.25">
      <c r="A2003" t="s">
        <v>94</v>
      </c>
      <c r="B2003" s="108">
        <v>0</v>
      </c>
      <c r="E2003" s="108" t="b">
        <f t="shared" si="155"/>
        <v>0</v>
      </c>
      <c r="G2003" s="108" t="b">
        <f t="shared" si="156"/>
        <v>0</v>
      </c>
      <c r="I2003" s="108" t="b">
        <f t="shared" si="157"/>
        <v>0</v>
      </c>
      <c r="K2003" s="108" t="b">
        <f t="shared" si="158"/>
        <v>0</v>
      </c>
      <c r="M2003" s="108" t="b">
        <f t="shared" si="159"/>
        <v>0</v>
      </c>
    </row>
    <row r="2004" spans="1:13" x14ac:dyDescent="0.25">
      <c r="A2004" t="s">
        <v>94</v>
      </c>
      <c r="B2004" s="108">
        <v>0</v>
      </c>
      <c r="E2004" s="108" t="b">
        <f t="shared" si="155"/>
        <v>0</v>
      </c>
      <c r="G2004" s="108" t="b">
        <f t="shared" si="156"/>
        <v>0</v>
      </c>
      <c r="I2004" s="108" t="b">
        <f t="shared" si="157"/>
        <v>0</v>
      </c>
      <c r="K2004" s="108" t="b">
        <f t="shared" si="158"/>
        <v>0</v>
      </c>
      <c r="M2004" s="108" t="b">
        <f t="shared" si="159"/>
        <v>0</v>
      </c>
    </row>
    <row r="2005" spans="1:13" x14ac:dyDescent="0.25">
      <c r="A2005" t="s">
        <v>94</v>
      </c>
      <c r="B2005" s="108">
        <v>0</v>
      </c>
      <c r="E2005" s="108" t="b">
        <f t="shared" si="155"/>
        <v>0</v>
      </c>
      <c r="G2005" s="108" t="b">
        <f t="shared" si="156"/>
        <v>0</v>
      </c>
      <c r="I2005" s="108" t="b">
        <f t="shared" si="157"/>
        <v>0</v>
      </c>
      <c r="K2005" s="108" t="b">
        <f t="shared" si="158"/>
        <v>0</v>
      </c>
      <c r="M2005" s="108" t="b">
        <f t="shared" si="159"/>
        <v>0</v>
      </c>
    </row>
    <row r="2006" spans="1:13" x14ac:dyDescent="0.25">
      <c r="A2006" t="s">
        <v>94</v>
      </c>
      <c r="B2006" s="108">
        <v>0</v>
      </c>
      <c r="E2006" s="108" t="b">
        <f t="shared" si="155"/>
        <v>0</v>
      </c>
      <c r="G2006" s="108" t="b">
        <f t="shared" si="156"/>
        <v>0</v>
      </c>
      <c r="I2006" s="108" t="b">
        <f t="shared" si="157"/>
        <v>0</v>
      </c>
      <c r="K2006" s="108" t="b">
        <f t="shared" si="158"/>
        <v>0</v>
      </c>
      <c r="M2006" s="108" t="b">
        <f t="shared" si="159"/>
        <v>0</v>
      </c>
    </row>
    <row r="2007" spans="1:13" x14ac:dyDescent="0.25">
      <c r="A2007" t="s">
        <v>94</v>
      </c>
      <c r="B2007" s="108">
        <v>0</v>
      </c>
      <c r="E2007" s="108" t="b">
        <f t="shared" si="155"/>
        <v>0</v>
      </c>
      <c r="G2007" s="108" t="b">
        <f t="shared" si="156"/>
        <v>0</v>
      </c>
      <c r="I2007" s="108" t="b">
        <f t="shared" si="157"/>
        <v>0</v>
      </c>
      <c r="K2007" s="108" t="b">
        <f t="shared" si="158"/>
        <v>0</v>
      </c>
      <c r="M2007" s="108" t="b">
        <f t="shared" si="159"/>
        <v>0</v>
      </c>
    </row>
    <row r="2008" spans="1:13" x14ac:dyDescent="0.25">
      <c r="A2008" t="s">
        <v>96</v>
      </c>
      <c r="B2008" s="108">
        <v>1.62</v>
      </c>
      <c r="E2008" s="108" t="b">
        <f t="shared" si="155"/>
        <v>0</v>
      </c>
      <c r="G2008" s="108">
        <f t="shared" si="156"/>
        <v>1.62</v>
      </c>
      <c r="I2008" s="108" t="b">
        <f t="shared" si="157"/>
        <v>0</v>
      </c>
      <c r="K2008" s="108" t="b">
        <f t="shared" si="158"/>
        <v>0</v>
      </c>
      <c r="M2008" s="108" t="b">
        <f t="shared" si="159"/>
        <v>0</v>
      </c>
    </row>
    <row r="2009" spans="1:13" x14ac:dyDescent="0.25">
      <c r="A2009" t="s">
        <v>94</v>
      </c>
      <c r="B2009" s="108">
        <v>0</v>
      </c>
      <c r="E2009" s="108" t="b">
        <f t="shared" si="155"/>
        <v>0</v>
      </c>
      <c r="G2009" s="108" t="b">
        <f t="shared" si="156"/>
        <v>0</v>
      </c>
      <c r="I2009" s="108" t="b">
        <f t="shared" si="157"/>
        <v>0</v>
      </c>
      <c r="K2009" s="108" t="b">
        <f t="shared" si="158"/>
        <v>0</v>
      </c>
      <c r="M2009" s="108" t="b">
        <f t="shared" si="159"/>
        <v>0</v>
      </c>
    </row>
    <row r="2010" spans="1:13" x14ac:dyDescent="0.25">
      <c r="A2010" t="s">
        <v>94</v>
      </c>
      <c r="B2010" s="108">
        <v>0</v>
      </c>
      <c r="E2010" s="108" t="b">
        <f t="shared" si="155"/>
        <v>0</v>
      </c>
      <c r="G2010" s="108" t="b">
        <f t="shared" si="156"/>
        <v>0</v>
      </c>
      <c r="I2010" s="108" t="b">
        <f t="shared" si="157"/>
        <v>0</v>
      </c>
      <c r="K2010" s="108" t="b">
        <f t="shared" si="158"/>
        <v>0</v>
      </c>
      <c r="M2010" s="108" t="b">
        <f t="shared" si="159"/>
        <v>0</v>
      </c>
    </row>
    <row r="2011" spans="1:13" x14ac:dyDescent="0.25">
      <c r="A2011" t="s">
        <v>94</v>
      </c>
      <c r="B2011" s="108">
        <v>0</v>
      </c>
      <c r="E2011" s="108" t="b">
        <f t="shared" si="155"/>
        <v>0</v>
      </c>
      <c r="G2011" s="108" t="b">
        <f t="shared" si="156"/>
        <v>0</v>
      </c>
      <c r="I2011" s="108" t="b">
        <f t="shared" si="157"/>
        <v>0</v>
      </c>
      <c r="K2011" s="108" t="b">
        <f t="shared" si="158"/>
        <v>0</v>
      </c>
      <c r="M2011" s="108" t="b">
        <f t="shared" si="159"/>
        <v>0</v>
      </c>
    </row>
    <row r="2012" spans="1:13" x14ac:dyDescent="0.25">
      <c r="A2012" t="s">
        <v>94</v>
      </c>
      <c r="B2012" s="108">
        <v>0</v>
      </c>
      <c r="E2012" s="108" t="b">
        <f t="shared" si="155"/>
        <v>0</v>
      </c>
      <c r="G2012" s="108" t="b">
        <f t="shared" si="156"/>
        <v>0</v>
      </c>
      <c r="I2012" s="108" t="b">
        <f t="shared" si="157"/>
        <v>0</v>
      </c>
      <c r="K2012" s="108" t="b">
        <f t="shared" si="158"/>
        <v>0</v>
      </c>
      <c r="M2012" s="108" t="b">
        <f t="shared" si="159"/>
        <v>0</v>
      </c>
    </row>
    <row r="2013" spans="1:13" x14ac:dyDescent="0.25">
      <c r="A2013" t="s">
        <v>94</v>
      </c>
      <c r="B2013" s="108">
        <v>0</v>
      </c>
      <c r="E2013" s="108" t="b">
        <f t="shared" si="155"/>
        <v>0</v>
      </c>
      <c r="G2013" s="108" t="b">
        <f t="shared" si="156"/>
        <v>0</v>
      </c>
      <c r="I2013" s="108" t="b">
        <f t="shared" si="157"/>
        <v>0</v>
      </c>
      <c r="K2013" s="108" t="b">
        <f t="shared" si="158"/>
        <v>0</v>
      </c>
      <c r="M2013" s="108" t="b">
        <f t="shared" si="159"/>
        <v>0</v>
      </c>
    </row>
    <row r="2014" spans="1:13" x14ac:dyDescent="0.25">
      <c r="A2014" t="s">
        <v>91</v>
      </c>
      <c r="B2014" s="108">
        <v>0.66</v>
      </c>
      <c r="E2014" s="108" t="b">
        <f t="shared" si="155"/>
        <v>0</v>
      </c>
      <c r="G2014" s="108" t="b">
        <f t="shared" si="156"/>
        <v>0</v>
      </c>
      <c r="I2014" s="108">
        <f t="shared" si="157"/>
        <v>0.66</v>
      </c>
      <c r="K2014" s="108" t="b">
        <f t="shared" si="158"/>
        <v>0</v>
      </c>
      <c r="M2014" s="108" t="b">
        <f t="shared" si="159"/>
        <v>0</v>
      </c>
    </row>
    <row r="2015" spans="1:13" x14ac:dyDescent="0.25">
      <c r="A2015" t="s">
        <v>91</v>
      </c>
      <c r="B2015" s="108">
        <v>0.77</v>
      </c>
      <c r="E2015" s="108" t="b">
        <f t="shared" si="155"/>
        <v>0</v>
      </c>
      <c r="G2015" s="108" t="b">
        <f t="shared" si="156"/>
        <v>0</v>
      </c>
      <c r="I2015" s="108">
        <f t="shared" si="157"/>
        <v>0.77</v>
      </c>
      <c r="K2015" s="108" t="b">
        <f t="shared" si="158"/>
        <v>0</v>
      </c>
      <c r="M2015" s="108" t="b">
        <f t="shared" si="159"/>
        <v>0</v>
      </c>
    </row>
    <row r="2016" spans="1:13" x14ac:dyDescent="0.25">
      <c r="A2016" t="s">
        <v>91</v>
      </c>
      <c r="B2016" s="108">
        <v>0.51</v>
      </c>
      <c r="E2016" s="108" t="b">
        <f t="shared" si="155"/>
        <v>0</v>
      </c>
      <c r="G2016" s="108" t="b">
        <f t="shared" si="156"/>
        <v>0</v>
      </c>
      <c r="I2016" s="108">
        <f t="shared" si="157"/>
        <v>0.51</v>
      </c>
      <c r="K2016" s="108" t="b">
        <f t="shared" si="158"/>
        <v>0</v>
      </c>
      <c r="M2016" s="108" t="b">
        <f t="shared" si="159"/>
        <v>0</v>
      </c>
    </row>
    <row r="2017" spans="1:13" x14ac:dyDescent="0.25">
      <c r="A2017" t="s">
        <v>91</v>
      </c>
      <c r="B2017" s="108">
        <v>0.95</v>
      </c>
      <c r="E2017" s="108" t="b">
        <f t="shared" si="155"/>
        <v>0</v>
      </c>
      <c r="G2017" s="108" t="b">
        <f t="shared" si="156"/>
        <v>0</v>
      </c>
      <c r="I2017" s="108">
        <f t="shared" si="157"/>
        <v>0.95</v>
      </c>
      <c r="K2017" s="108" t="b">
        <f t="shared" si="158"/>
        <v>0</v>
      </c>
      <c r="M2017" s="108" t="b">
        <f t="shared" si="159"/>
        <v>0</v>
      </c>
    </row>
    <row r="2018" spans="1:13" x14ac:dyDescent="0.25">
      <c r="A2018" t="s">
        <v>93</v>
      </c>
      <c r="B2018" s="108">
        <v>2.36</v>
      </c>
      <c r="E2018" s="108" t="b">
        <f t="shared" si="155"/>
        <v>0</v>
      </c>
      <c r="G2018" s="108" t="b">
        <f t="shared" si="156"/>
        <v>0</v>
      </c>
      <c r="I2018" s="108" t="b">
        <f t="shared" si="157"/>
        <v>0</v>
      </c>
      <c r="K2018" s="108">
        <f t="shared" si="158"/>
        <v>2.36</v>
      </c>
      <c r="M2018" s="108" t="b">
        <f t="shared" si="159"/>
        <v>0</v>
      </c>
    </row>
    <row r="2019" spans="1:13" x14ac:dyDescent="0.25">
      <c r="A2019" t="s">
        <v>91</v>
      </c>
      <c r="B2019" s="108">
        <v>0.53</v>
      </c>
      <c r="E2019" s="108" t="b">
        <f t="shared" si="155"/>
        <v>0</v>
      </c>
      <c r="G2019" s="108" t="b">
        <f t="shared" si="156"/>
        <v>0</v>
      </c>
      <c r="I2019" s="108">
        <f t="shared" si="157"/>
        <v>0.53</v>
      </c>
      <c r="K2019" s="108" t="b">
        <f t="shared" si="158"/>
        <v>0</v>
      </c>
      <c r="M2019" s="108" t="b">
        <f t="shared" si="159"/>
        <v>0</v>
      </c>
    </row>
    <row r="2020" spans="1:13" x14ac:dyDescent="0.25">
      <c r="A2020" t="s">
        <v>93</v>
      </c>
      <c r="B2020" s="108">
        <v>1.99</v>
      </c>
      <c r="E2020" s="108" t="b">
        <f t="shared" si="155"/>
        <v>0</v>
      </c>
      <c r="G2020" s="108" t="b">
        <f t="shared" si="156"/>
        <v>0</v>
      </c>
      <c r="I2020" s="108" t="b">
        <f t="shared" si="157"/>
        <v>0</v>
      </c>
      <c r="K2020" s="108">
        <f t="shared" si="158"/>
        <v>1.99</v>
      </c>
      <c r="M2020" s="108" t="b">
        <f t="shared" si="159"/>
        <v>0</v>
      </c>
    </row>
    <row r="2021" spans="1:13" x14ac:dyDescent="0.25">
      <c r="A2021" t="s">
        <v>96</v>
      </c>
      <c r="B2021" s="108">
        <v>2.2999999999999998</v>
      </c>
      <c r="E2021" s="108" t="b">
        <f t="shared" si="155"/>
        <v>0</v>
      </c>
      <c r="G2021" s="108">
        <f t="shared" si="156"/>
        <v>2.2999999999999998</v>
      </c>
      <c r="I2021" s="108" t="b">
        <f t="shared" si="157"/>
        <v>0</v>
      </c>
      <c r="K2021" s="108" t="b">
        <f t="shared" si="158"/>
        <v>0</v>
      </c>
      <c r="M2021" s="108" t="b">
        <f t="shared" si="159"/>
        <v>0</v>
      </c>
    </row>
    <row r="2022" spans="1:13" x14ac:dyDescent="0.25">
      <c r="A2022" t="s">
        <v>93</v>
      </c>
      <c r="B2022" s="108">
        <v>0.95</v>
      </c>
      <c r="E2022" s="108" t="b">
        <f t="shared" si="155"/>
        <v>0</v>
      </c>
      <c r="G2022" s="108" t="b">
        <f t="shared" si="156"/>
        <v>0</v>
      </c>
      <c r="I2022" s="108" t="b">
        <f t="shared" si="157"/>
        <v>0</v>
      </c>
      <c r="K2022" s="108">
        <f t="shared" si="158"/>
        <v>0.95</v>
      </c>
      <c r="M2022" s="108" t="b">
        <f t="shared" si="159"/>
        <v>0</v>
      </c>
    </row>
    <row r="2023" spans="1:13" x14ac:dyDescent="0.25">
      <c r="A2023" t="s">
        <v>93</v>
      </c>
      <c r="B2023" s="108">
        <v>1.53</v>
      </c>
      <c r="E2023" s="108" t="b">
        <f t="shared" si="155"/>
        <v>0</v>
      </c>
      <c r="G2023" s="108" t="b">
        <f t="shared" si="156"/>
        <v>0</v>
      </c>
      <c r="I2023" s="108" t="b">
        <f t="shared" si="157"/>
        <v>0</v>
      </c>
      <c r="K2023" s="108">
        <f t="shared" si="158"/>
        <v>1.53</v>
      </c>
      <c r="M2023" s="108" t="b">
        <f t="shared" si="159"/>
        <v>0</v>
      </c>
    </row>
    <row r="2024" spans="1:13" x14ac:dyDescent="0.25">
      <c r="A2024" t="s">
        <v>96</v>
      </c>
      <c r="B2024" s="108">
        <v>0.87</v>
      </c>
      <c r="E2024" s="108" t="b">
        <f t="shared" si="155"/>
        <v>0</v>
      </c>
      <c r="G2024" s="108">
        <f t="shared" si="156"/>
        <v>0.87</v>
      </c>
      <c r="I2024" s="108" t="b">
        <f t="shared" si="157"/>
        <v>0</v>
      </c>
      <c r="K2024" s="108" t="b">
        <f t="shared" si="158"/>
        <v>0</v>
      </c>
      <c r="M2024" s="108" t="b">
        <f t="shared" si="159"/>
        <v>0</v>
      </c>
    </row>
    <row r="2025" spans="1:13" x14ac:dyDescent="0.25">
      <c r="A2025" t="s">
        <v>95</v>
      </c>
      <c r="B2025" s="108">
        <v>0.83</v>
      </c>
      <c r="E2025" s="108" t="b">
        <f t="shared" si="155"/>
        <v>0</v>
      </c>
      <c r="G2025" s="108" t="b">
        <f t="shared" si="156"/>
        <v>0</v>
      </c>
      <c r="I2025" s="108" t="b">
        <f t="shared" si="157"/>
        <v>0</v>
      </c>
      <c r="K2025" s="108" t="b">
        <f t="shared" si="158"/>
        <v>0</v>
      </c>
      <c r="M2025" s="108">
        <f t="shared" si="159"/>
        <v>0.83</v>
      </c>
    </row>
    <row r="2026" spans="1:13" x14ac:dyDescent="0.25">
      <c r="A2026" t="s">
        <v>95</v>
      </c>
      <c r="B2026" s="108">
        <v>0.8</v>
      </c>
      <c r="E2026" s="108" t="b">
        <f t="shared" si="155"/>
        <v>0</v>
      </c>
      <c r="G2026" s="108" t="b">
        <f t="shared" si="156"/>
        <v>0</v>
      </c>
      <c r="I2026" s="108" t="b">
        <f t="shared" si="157"/>
        <v>0</v>
      </c>
      <c r="K2026" s="108" t="b">
        <f t="shared" si="158"/>
        <v>0</v>
      </c>
      <c r="M2026" s="108">
        <f t="shared" si="159"/>
        <v>0.8</v>
      </c>
    </row>
    <row r="2027" spans="1:13" x14ac:dyDescent="0.25">
      <c r="A2027" t="s">
        <v>91</v>
      </c>
      <c r="B2027" s="108">
        <v>0.81</v>
      </c>
      <c r="E2027" s="108" t="b">
        <f t="shared" si="155"/>
        <v>0</v>
      </c>
      <c r="G2027" s="108" t="b">
        <f t="shared" si="156"/>
        <v>0</v>
      </c>
      <c r="I2027" s="108">
        <f t="shared" si="157"/>
        <v>0.81</v>
      </c>
      <c r="K2027" s="108" t="b">
        <f t="shared" si="158"/>
        <v>0</v>
      </c>
      <c r="M2027" s="108" t="b">
        <f t="shared" si="159"/>
        <v>0</v>
      </c>
    </row>
    <row r="2028" spans="1:13" x14ac:dyDescent="0.25">
      <c r="A2028" t="s">
        <v>93</v>
      </c>
      <c r="B2028" s="108">
        <v>1.93</v>
      </c>
      <c r="E2028" s="108" t="b">
        <f t="shared" si="155"/>
        <v>0</v>
      </c>
      <c r="G2028" s="108" t="b">
        <f t="shared" si="156"/>
        <v>0</v>
      </c>
      <c r="I2028" s="108" t="b">
        <f t="shared" si="157"/>
        <v>0</v>
      </c>
      <c r="K2028" s="108">
        <f t="shared" si="158"/>
        <v>1.93</v>
      </c>
      <c r="M2028" s="108" t="b">
        <f t="shared" si="159"/>
        <v>0</v>
      </c>
    </row>
    <row r="2029" spans="1:13" x14ac:dyDescent="0.25">
      <c r="A2029" t="s">
        <v>91</v>
      </c>
      <c r="B2029" s="108">
        <v>0.62</v>
      </c>
      <c r="E2029" s="108" t="b">
        <f t="shared" si="155"/>
        <v>0</v>
      </c>
      <c r="G2029" s="108" t="b">
        <f t="shared" si="156"/>
        <v>0</v>
      </c>
      <c r="I2029" s="108">
        <f t="shared" si="157"/>
        <v>0.62</v>
      </c>
      <c r="K2029" s="108" t="b">
        <f t="shared" si="158"/>
        <v>0</v>
      </c>
      <c r="M2029" s="108" t="b">
        <f t="shared" si="159"/>
        <v>0</v>
      </c>
    </row>
    <row r="2030" spans="1:13" x14ac:dyDescent="0.25">
      <c r="A2030" t="s">
        <v>95</v>
      </c>
      <c r="B2030" s="108">
        <v>0.83</v>
      </c>
      <c r="E2030" s="108" t="b">
        <f t="shared" si="155"/>
        <v>0</v>
      </c>
      <c r="G2030" s="108" t="b">
        <f t="shared" si="156"/>
        <v>0</v>
      </c>
      <c r="I2030" s="108" t="b">
        <f t="shared" si="157"/>
        <v>0</v>
      </c>
      <c r="K2030" s="108" t="b">
        <f t="shared" si="158"/>
        <v>0</v>
      </c>
      <c r="M2030" s="108">
        <f t="shared" si="159"/>
        <v>0.83</v>
      </c>
    </row>
    <row r="2031" spans="1:13" x14ac:dyDescent="0.25">
      <c r="A2031" t="s">
        <v>93</v>
      </c>
      <c r="B2031" s="108">
        <v>2.2999999999999998</v>
      </c>
      <c r="E2031" s="108" t="b">
        <f t="shared" si="155"/>
        <v>0</v>
      </c>
      <c r="G2031" s="108" t="b">
        <f t="shared" si="156"/>
        <v>0</v>
      </c>
      <c r="I2031" s="108" t="b">
        <f t="shared" si="157"/>
        <v>0</v>
      </c>
      <c r="K2031" s="108">
        <f t="shared" si="158"/>
        <v>2.2999999999999998</v>
      </c>
      <c r="M2031" s="108" t="b">
        <f t="shared" si="159"/>
        <v>0</v>
      </c>
    </row>
    <row r="2032" spans="1:13" x14ac:dyDescent="0.25">
      <c r="A2032" t="s">
        <v>95</v>
      </c>
      <c r="B2032" s="108">
        <v>1.01</v>
      </c>
      <c r="E2032" s="108" t="b">
        <f t="shared" si="155"/>
        <v>0</v>
      </c>
      <c r="G2032" s="108" t="b">
        <f t="shared" si="156"/>
        <v>0</v>
      </c>
      <c r="I2032" s="108" t="b">
        <f t="shared" si="157"/>
        <v>0</v>
      </c>
      <c r="K2032" s="108" t="b">
        <f t="shared" si="158"/>
        <v>0</v>
      </c>
      <c r="M2032" s="108">
        <f t="shared" si="159"/>
        <v>1.01</v>
      </c>
    </row>
    <row r="2033" spans="1:13" x14ac:dyDescent="0.25">
      <c r="A2033" t="s">
        <v>96</v>
      </c>
      <c r="B2033" s="108">
        <v>1.17</v>
      </c>
      <c r="E2033" s="108" t="b">
        <f t="shared" si="155"/>
        <v>0</v>
      </c>
      <c r="G2033" s="108">
        <f t="shared" si="156"/>
        <v>1.17</v>
      </c>
      <c r="I2033" s="108" t="b">
        <f t="shared" si="157"/>
        <v>0</v>
      </c>
      <c r="K2033" s="108" t="b">
        <f t="shared" si="158"/>
        <v>0</v>
      </c>
      <c r="M2033" s="108" t="b">
        <f t="shared" si="159"/>
        <v>0</v>
      </c>
    </row>
    <row r="2034" spans="1:13" x14ac:dyDescent="0.25">
      <c r="A2034" t="s">
        <v>95</v>
      </c>
      <c r="B2034" s="108">
        <v>1.1399999999999999</v>
      </c>
      <c r="E2034" s="108" t="b">
        <f t="shared" si="155"/>
        <v>0</v>
      </c>
      <c r="G2034" s="108" t="b">
        <f t="shared" si="156"/>
        <v>0</v>
      </c>
      <c r="I2034" s="108" t="b">
        <f t="shared" si="157"/>
        <v>0</v>
      </c>
      <c r="K2034" s="108" t="b">
        <f t="shared" si="158"/>
        <v>0</v>
      </c>
      <c r="M2034" s="108">
        <f t="shared" si="159"/>
        <v>1.1399999999999999</v>
      </c>
    </row>
    <row r="2035" spans="1:13" x14ac:dyDescent="0.25">
      <c r="A2035" t="s">
        <v>92</v>
      </c>
      <c r="B2035" s="108">
        <v>0.69</v>
      </c>
      <c r="E2035" s="108">
        <f t="shared" si="155"/>
        <v>0.69</v>
      </c>
      <c r="G2035" s="108" t="b">
        <f t="shared" si="156"/>
        <v>0</v>
      </c>
      <c r="I2035" s="108" t="b">
        <f t="shared" si="157"/>
        <v>0</v>
      </c>
      <c r="K2035" s="108" t="b">
        <f t="shared" si="158"/>
        <v>0</v>
      </c>
      <c r="M2035" s="108" t="b">
        <f t="shared" si="159"/>
        <v>0</v>
      </c>
    </row>
    <row r="2036" spans="1:13" x14ac:dyDescent="0.25">
      <c r="A2036" t="s">
        <v>91</v>
      </c>
      <c r="B2036" s="108">
        <v>0.92</v>
      </c>
      <c r="E2036" s="108" t="b">
        <f t="shared" si="155"/>
        <v>0</v>
      </c>
      <c r="G2036" s="108" t="b">
        <f t="shared" si="156"/>
        <v>0</v>
      </c>
      <c r="I2036" s="108">
        <f t="shared" si="157"/>
        <v>0.92</v>
      </c>
      <c r="K2036" s="108" t="b">
        <f t="shared" si="158"/>
        <v>0</v>
      </c>
      <c r="M2036" s="108" t="b">
        <f t="shared" si="159"/>
        <v>0</v>
      </c>
    </row>
    <row r="2037" spans="1:13" x14ac:dyDescent="0.25">
      <c r="A2037" t="s">
        <v>93</v>
      </c>
      <c r="B2037" s="108">
        <v>1.27</v>
      </c>
      <c r="E2037" s="108" t="b">
        <f t="shared" si="155"/>
        <v>0</v>
      </c>
      <c r="G2037" s="108" t="b">
        <f t="shared" si="156"/>
        <v>0</v>
      </c>
      <c r="I2037" s="108" t="b">
        <f t="shared" si="157"/>
        <v>0</v>
      </c>
      <c r="K2037" s="108">
        <f t="shared" si="158"/>
        <v>1.27</v>
      </c>
      <c r="M2037" s="108" t="b">
        <f t="shared" si="159"/>
        <v>0</v>
      </c>
    </row>
    <row r="2038" spans="1:13" x14ac:dyDescent="0.25">
      <c r="A2038" t="s">
        <v>96</v>
      </c>
      <c r="B2038" s="108">
        <v>1.58</v>
      </c>
      <c r="E2038" s="108" t="b">
        <f t="shared" si="155"/>
        <v>0</v>
      </c>
      <c r="G2038" s="108">
        <f t="shared" si="156"/>
        <v>1.58</v>
      </c>
      <c r="I2038" s="108" t="b">
        <f t="shared" si="157"/>
        <v>0</v>
      </c>
      <c r="K2038" s="108" t="b">
        <f t="shared" si="158"/>
        <v>0</v>
      </c>
      <c r="M2038" s="108" t="b">
        <f t="shared" si="159"/>
        <v>0</v>
      </c>
    </row>
    <row r="2039" spans="1:13" x14ac:dyDescent="0.25">
      <c r="A2039" t="s">
        <v>91</v>
      </c>
      <c r="B2039" s="108">
        <v>0.79</v>
      </c>
      <c r="E2039" s="108" t="b">
        <f t="shared" si="155"/>
        <v>0</v>
      </c>
      <c r="G2039" s="108" t="b">
        <f t="shared" si="156"/>
        <v>0</v>
      </c>
      <c r="I2039" s="108">
        <f t="shared" si="157"/>
        <v>0.79</v>
      </c>
      <c r="K2039" s="108" t="b">
        <f t="shared" si="158"/>
        <v>0</v>
      </c>
      <c r="M2039" s="108" t="b">
        <f t="shared" si="159"/>
        <v>0</v>
      </c>
    </row>
    <row r="2040" spans="1:13" x14ac:dyDescent="0.25">
      <c r="A2040" t="s">
        <v>92</v>
      </c>
      <c r="B2040" s="108">
        <v>0.53</v>
      </c>
      <c r="E2040" s="108">
        <f t="shared" si="155"/>
        <v>0.53</v>
      </c>
      <c r="G2040" s="108" t="b">
        <f t="shared" si="156"/>
        <v>0</v>
      </c>
      <c r="I2040" s="108" t="b">
        <f t="shared" si="157"/>
        <v>0</v>
      </c>
      <c r="K2040" s="108" t="b">
        <f t="shared" si="158"/>
        <v>0</v>
      </c>
      <c r="M2040" s="108" t="b">
        <f t="shared" si="159"/>
        <v>0</v>
      </c>
    </row>
    <row r="2041" spans="1:13" x14ac:dyDescent="0.25">
      <c r="A2041" t="s">
        <v>92</v>
      </c>
      <c r="B2041" s="108">
        <v>0.71</v>
      </c>
      <c r="E2041" s="108">
        <f t="shared" si="155"/>
        <v>0.71</v>
      </c>
      <c r="G2041" s="108" t="b">
        <f t="shared" si="156"/>
        <v>0</v>
      </c>
      <c r="I2041" s="108" t="b">
        <f t="shared" si="157"/>
        <v>0</v>
      </c>
      <c r="K2041" s="108" t="b">
        <f t="shared" si="158"/>
        <v>0</v>
      </c>
      <c r="M2041" s="108" t="b">
        <f t="shared" si="159"/>
        <v>0</v>
      </c>
    </row>
    <row r="2042" spans="1:13" x14ac:dyDescent="0.25">
      <c r="A2042" t="s">
        <v>92</v>
      </c>
      <c r="B2042" s="108">
        <v>0.68</v>
      </c>
      <c r="E2042" s="108">
        <f t="shared" si="155"/>
        <v>0.68</v>
      </c>
      <c r="G2042" s="108" t="b">
        <f t="shared" si="156"/>
        <v>0</v>
      </c>
      <c r="I2042" s="108" t="b">
        <f t="shared" si="157"/>
        <v>0</v>
      </c>
      <c r="K2042" s="108" t="b">
        <f t="shared" si="158"/>
        <v>0</v>
      </c>
      <c r="M2042" s="108" t="b">
        <f t="shared" si="159"/>
        <v>0</v>
      </c>
    </row>
    <row r="2043" spans="1:13" x14ac:dyDescent="0.25">
      <c r="A2043" t="s">
        <v>93</v>
      </c>
      <c r="B2043" s="108">
        <v>1.23</v>
      </c>
      <c r="E2043" s="108" t="b">
        <f t="shared" si="155"/>
        <v>0</v>
      </c>
      <c r="G2043" s="108" t="b">
        <f t="shared" si="156"/>
        <v>0</v>
      </c>
      <c r="I2043" s="108" t="b">
        <f t="shared" si="157"/>
        <v>0</v>
      </c>
      <c r="K2043" s="108">
        <f t="shared" si="158"/>
        <v>1.23</v>
      </c>
      <c r="M2043" s="108" t="b">
        <f t="shared" si="159"/>
        <v>0</v>
      </c>
    </row>
    <row r="2044" spans="1:13" x14ac:dyDescent="0.25">
      <c r="A2044" t="s">
        <v>91</v>
      </c>
      <c r="B2044" s="108">
        <v>0.74</v>
      </c>
      <c r="E2044" s="108" t="b">
        <f t="shared" si="155"/>
        <v>0</v>
      </c>
      <c r="G2044" s="108" t="b">
        <f t="shared" si="156"/>
        <v>0</v>
      </c>
      <c r="I2044" s="108">
        <f t="shared" si="157"/>
        <v>0.74</v>
      </c>
      <c r="K2044" s="108" t="b">
        <f t="shared" si="158"/>
        <v>0</v>
      </c>
      <c r="M2044" s="108" t="b">
        <f t="shared" si="159"/>
        <v>0</v>
      </c>
    </row>
    <row r="2045" spans="1:13" x14ac:dyDescent="0.25">
      <c r="A2045" t="s">
        <v>93</v>
      </c>
      <c r="B2045" s="108">
        <v>1.73</v>
      </c>
      <c r="E2045" s="108" t="b">
        <f t="shared" si="155"/>
        <v>0</v>
      </c>
      <c r="G2045" s="108" t="b">
        <f t="shared" si="156"/>
        <v>0</v>
      </c>
      <c r="I2045" s="108" t="b">
        <f t="shared" si="157"/>
        <v>0</v>
      </c>
      <c r="K2045" s="108">
        <f t="shared" si="158"/>
        <v>1.73</v>
      </c>
      <c r="M2045" s="108" t="b">
        <f t="shared" si="159"/>
        <v>0</v>
      </c>
    </row>
    <row r="2046" spans="1:13" x14ac:dyDescent="0.25">
      <c r="A2046" t="s">
        <v>96</v>
      </c>
      <c r="B2046" s="108">
        <v>1.29</v>
      </c>
      <c r="E2046" s="108" t="b">
        <f t="shared" si="155"/>
        <v>0</v>
      </c>
      <c r="G2046" s="108">
        <f t="shared" si="156"/>
        <v>1.29</v>
      </c>
      <c r="I2046" s="108" t="b">
        <f t="shared" si="157"/>
        <v>0</v>
      </c>
      <c r="K2046" s="108" t="b">
        <f t="shared" si="158"/>
        <v>0</v>
      </c>
      <c r="M2046" s="108" t="b">
        <f t="shared" si="159"/>
        <v>0</v>
      </c>
    </row>
    <row r="2047" spans="1:13" x14ac:dyDescent="0.25">
      <c r="A2047" t="s">
        <v>91</v>
      </c>
      <c r="B2047" s="108">
        <v>0.82</v>
      </c>
      <c r="E2047" s="108" t="b">
        <f t="shared" si="155"/>
        <v>0</v>
      </c>
      <c r="G2047" s="108" t="b">
        <f t="shared" si="156"/>
        <v>0</v>
      </c>
      <c r="I2047" s="108">
        <f t="shared" si="157"/>
        <v>0.82</v>
      </c>
      <c r="K2047" s="108" t="b">
        <f t="shared" si="158"/>
        <v>0</v>
      </c>
      <c r="M2047" s="108" t="b">
        <f t="shared" si="159"/>
        <v>0</v>
      </c>
    </row>
    <row r="2048" spans="1:13" x14ac:dyDescent="0.25">
      <c r="A2048" t="s">
        <v>91</v>
      </c>
      <c r="B2048" s="108">
        <v>0.92</v>
      </c>
      <c r="E2048" s="108" t="b">
        <f t="shared" si="155"/>
        <v>0</v>
      </c>
      <c r="G2048" s="108" t="b">
        <f t="shared" si="156"/>
        <v>0</v>
      </c>
      <c r="I2048" s="108">
        <f t="shared" si="157"/>
        <v>0.92</v>
      </c>
      <c r="K2048" s="108" t="b">
        <f t="shared" si="158"/>
        <v>0</v>
      </c>
      <c r="M2048" s="108" t="b">
        <f t="shared" si="159"/>
        <v>0</v>
      </c>
    </row>
    <row r="2049" spans="1:13" x14ac:dyDescent="0.25">
      <c r="A2049" t="s">
        <v>91</v>
      </c>
      <c r="B2049" s="108">
        <v>0.6</v>
      </c>
      <c r="E2049" s="108" t="b">
        <f t="shared" si="155"/>
        <v>0</v>
      </c>
      <c r="G2049" s="108" t="b">
        <f t="shared" si="156"/>
        <v>0</v>
      </c>
      <c r="I2049" s="108">
        <f t="shared" si="157"/>
        <v>0.6</v>
      </c>
      <c r="K2049" s="108" t="b">
        <f t="shared" si="158"/>
        <v>0</v>
      </c>
      <c r="M2049" s="108" t="b">
        <f t="shared" si="159"/>
        <v>0</v>
      </c>
    </row>
    <row r="2050" spans="1:13" x14ac:dyDescent="0.25">
      <c r="A2050" t="s">
        <v>93</v>
      </c>
      <c r="B2050" s="108">
        <v>2.42</v>
      </c>
      <c r="E2050" s="108" t="b">
        <f t="shared" si="155"/>
        <v>0</v>
      </c>
      <c r="G2050" s="108" t="b">
        <f t="shared" si="156"/>
        <v>0</v>
      </c>
      <c r="I2050" s="108" t="b">
        <f t="shared" si="157"/>
        <v>0</v>
      </c>
      <c r="K2050" s="108">
        <f t="shared" si="158"/>
        <v>2.42</v>
      </c>
      <c r="M2050" s="108" t="b">
        <f t="shared" si="159"/>
        <v>0</v>
      </c>
    </row>
    <row r="2051" spans="1:13" x14ac:dyDescent="0.25">
      <c r="A2051" t="s">
        <v>95</v>
      </c>
      <c r="B2051" s="108">
        <v>1.17</v>
      </c>
      <c r="E2051" s="108" t="b">
        <f t="shared" ref="E2051:E2114" si="160">IF(A2051="Coffee Only", B2051)</f>
        <v>0</v>
      </c>
      <c r="G2051" s="108" t="b">
        <f t="shared" ref="G2051:G2114" si="161">IF(A2051="Food Only", B2051)</f>
        <v>0</v>
      </c>
      <c r="I2051" s="108" t="b">
        <f t="shared" ref="I2051:I2114" si="162">IF(A2051="Specialty Drink Only", B2051)</f>
        <v>0</v>
      </c>
      <c r="K2051" s="108" t="b">
        <f t="shared" ref="K2051:K2114" si="163">IF(A2051="Food + Coffee", B2051)</f>
        <v>0</v>
      </c>
      <c r="M2051" s="108">
        <f t="shared" ref="M2051:M2114" si="164">IF(A2051="Food + Specialty Drink", B2051)</f>
        <v>1.17</v>
      </c>
    </row>
    <row r="2052" spans="1:13" x14ac:dyDescent="0.25">
      <c r="A2052" t="s">
        <v>96</v>
      </c>
      <c r="B2052" s="108">
        <v>1.3</v>
      </c>
      <c r="E2052" s="108" t="b">
        <f t="shared" si="160"/>
        <v>0</v>
      </c>
      <c r="G2052" s="108">
        <f t="shared" si="161"/>
        <v>1.3</v>
      </c>
      <c r="I2052" s="108" t="b">
        <f t="shared" si="162"/>
        <v>0</v>
      </c>
      <c r="K2052" s="108" t="b">
        <f t="shared" si="163"/>
        <v>0</v>
      </c>
      <c r="M2052" s="108" t="b">
        <f t="shared" si="164"/>
        <v>0</v>
      </c>
    </row>
    <row r="2053" spans="1:13" x14ac:dyDescent="0.25">
      <c r="A2053" t="s">
        <v>91</v>
      </c>
      <c r="B2053" s="108">
        <v>0.77</v>
      </c>
      <c r="E2053" s="108" t="b">
        <f t="shared" si="160"/>
        <v>0</v>
      </c>
      <c r="G2053" s="108" t="b">
        <f t="shared" si="161"/>
        <v>0</v>
      </c>
      <c r="I2053" s="108">
        <f t="shared" si="162"/>
        <v>0.77</v>
      </c>
      <c r="K2053" s="108" t="b">
        <f t="shared" si="163"/>
        <v>0</v>
      </c>
      <c r="M2053" s="108" t="b">
        <f t="shared" si="164"/>
        <v>0</v>
      </c>
    </row>
    <row r="2054" spans="1:13" x14ac:dyDescent="0.25">
      <c r="A2054" t="s">
        <v>91</v>
      </c>
      <c r="B2054" s="108">
        <v>0.97</v>
      </c>
      <c r="E2054" s="108" t="b">
        <f t="shared" si="160"/>
        <v>0</v>
      </c>
      <c r="G2054" s="108" t="b">
        <f t="shared" si="161"/>
        <v>0</v>
      </c>
      <c r="I2054" s="108">
        <f t="shared" si="162"/>
        <v>0.97</v>
      </c>
      <c r="K2054" s="108" t="b">
        <f t="shared" si="163"/>
        <v>0</v>
      </c>
      <c r="M2054" s="108" t="b">
        <f t="shared" si="164"/>
        <v>0</v>
      </c>
    </row>
    <row r="2055" spans="1:13" x14ac:dyDescent="0.25">
      <c r="A2055" t="s">
        <v>94</v>
      </c>
      <c r="B2055" s="108">
        <v>0</v>
      </c>
      <c r="E2055" s="108" t="b">
        <f t="shared" si="160"/>
        <v>0</v>
      </c>
      <c r="G2055" s="108" t="b">
        <f t="shared" si="161"/>
        <v>0</v>
      </c>
      <c r="I2055" s="108" t="b">
        <f t="shared" si="162"/>
        <v>0</v>
      </c>
      <c r="K2055" s="108" t="b">
        <f t="shared" si="163"/>
        <v>0</v>
      </c>
      <c r="M2055" s="108" t="b">
        <f t="shared" si="164"/>
        <v>0</v>
      </c>
    </row>
    <row r="2056" spans="1:13" x14ac:dyDescent="0.25">
      <c r="A2056" t="s">
        <v>91</v>
      </c>
      <c r="B2056" s="108">
        <v>0.81</v>
      </c>
      <c r="E2056" s="108" t="b">
        <f t="shared" si="160"/>
        <v>0</v>
      </c>
      <c r="G2056" s="108" t="b">
        <f t="shared" si="161"/>
        <v>0</v>
      </c>
      <c r="I2056" s="108">
        <f t="shared" si="162"/>
        <v>0.81</v>
      </c>
      <c r="K2056" s="108" t="b">
        <f t="shared" si="163"/>
        <v>0</v>
      </c>
      <c r="M2056" s="108" t="b">
        <f t="shared" si="164"/>
        <v>0</v>
      </c>
    </row>
    <row r="2057" spans="1:13" x14ac:dyDescent="0.25">
      <c r="A2057" t="s">
        <v>95</v>
      </c>
      <c r="B2057" s="108">
        <v>1.33</v>
      </c>
      <c r="E2057" s="108" t="b">
        <f t="shared" si="160"/>
        <v>0</v>
      </c>
      <c r="G2057" s="108" t="b">
        <f t="shared" si="161"/>
        <v>0</v>
      </c>
      <c r="I2057" s="108" t="b">
        <f t="shared" si="162"/>
        <v>0</v>
      </c>
      <c r="K2057" s="108" t="b">
        <f t="shared" si="163"/>
        <v>0</v>
      </c>
      <c r="M2057" s="108">
        <f t="shared" si="164"/>
        <v>1.33</v>
      </c>
    </row>
    <row r="2058" spans="1:13" x14ac:dyDescent="0.25">
      <c r="A2058" t="s">
        <v>96</v>
      </c>
      <c r="B2058" s="108">
        <v>1.55</v>
      </c>
      <c r="E2058" s="108" t="b">
        <f t="shared" si="160"/>
        <v>0</v>
      </c>
      <c r="G2058" s="108">
        <f t="shared" si="161"/>
        <v>1.55</v>
      </c>
      <c r="I2058" s="108" t="b">
        <f t="shared" si="162"/>
        <v>0</v>
      </c>
      <c r="K2058" s="108" t="b">
        <f t="shared" si="163"/>
        <v>0</v>
      </c>
      <c r="M2058" s="108" t="b">
        <f t="shared" si="164"/>
        <v>0</v>
      </c>
    </row>
    <row r="2059" spans="1:13" x14ac:dyDescent="0.25">
      <c r="A2059" t="s">
        <v>95</v>
      </c>
      <c r="B2059" s="108">
        <v>1.1000000000000001</v>
      </c>
      <c r="E2059" s="108" t="b">
        <f t="shared" si="160"/>
        <v>0</v>
      </c>
      <c r="G2059" s="108" t="b">
        <f t="shared" si="161"/>
        <v>0</v>
      </c>
      <c r="I2059" s="108" t="b">
        <f t="shared" si="162"/>
        <v>0</v>
      </c>
      <c r="K2059" s="108" t="b">
        <f t="shared" si="163"/>
        <v>0</v>
      </c>
      <c r="M2059" s="108">
        <f t="shared" si="164"/>
        <v>1.1000000000000001</v>
      </c>
    </row>
    <row r="2060" spans="1:13" x14ac:dyDescent="0.25">
      <c r="A2060" t="s">
        <v>96</v>
      </c>
      <c r="B2060" s="108">
        <v>1.91</v>
      </c>
      <c r="E2060" s="108" t="b">
        <f t="shared" si="160"/>
        <v>0</v>
      </c>
      <c r="G2060" s="108">
        <f t="shared" si="161"/>
        <v>1.91</v>
      </c>
      <c r="I2060" s="108" t="b">
        <f t="shared" si="162"/>
        <v>0</v>
      </c>
      <c r="K2060" s="108" t="b">
        <f t="shared" si="163"/>
        <v>0</v>
      </c>
      <c r="M2060" s="108" t="b">
        <f t="shared" si="164"/>
        <v>0</v>
      </c>
    </row>
    <row r="2061" spans="1:13" x14ac:dyDescent="0.25">
      <c r="A2061" t="s">
        <v>94</v>
      </c>
      <c r="B2061" s="108">
        <v>0</v>
      </c>
      <c r="E2061" s="108" t="b">
        <f t="shared" si="160"/>
        <v>0</v>
      </c>
      <c r="G2061" s="108" t="b">
        <f t="shared" si="161"/>
        <v>0</v>
      </c>
      <c r="I2061" s="108" t="b">
        <f t="shared" si="162"/>
        <v>0</v>
      </c>
      <c r="K2061" s="108" t="b">
        <f t="shared" si="163"/>
        <v>0</v>
      </c>
      <c r="M2061" s="108" t="b">
        <f t="shared" si="164"/>
        <v>0</v>
      </c>
    </row>
    <row r="2062" spans="1:13" x14ac:dyDescent="0.25">
      <c r="A2062" t="s">
        <v>91</v>
      </c>
      <c r="B2062" s="108">
        <v>0.55000000000000004</v>
      </c>
      <c r="E2062" s="108" t="b">
        <f t="shared" si="160"/>
        <v>0</v>
      </c>
      <c r="G2062" s="108" t="b">
        <f t="shared" si="161"/>
        <v>0</v>
      </c>
      <c r="I2062" s="108">
        <f t="shared" si="162"/>
        <v>0.55000000000000004</v>
      </c>
      <c r="K2062" s="108" t="b">
        <f t="shared" si="163"/>
        <v>0</v>
      </c>
      <c r="M2062" s="108" t="b">
        <f t="shared" si="164"/>
        <v>0</v>
      </c>
    </row>
    <row r="2063" spans="1:13" x14ac:dyDescent="0.25">
      <c r="A2063" t="s">
        <v>92</v>
      </c>
      <c r="B2063" s="108">
        <v>0.63</v>
      </c>
      <c r="E2063" s="108">
        <f t="shared" si="160"/>
        <v>0.63</v>
      </c>
      <c r="G2063" s="108" t="b">
        <f t="shared" si="161"/>
        <v>0</v>
      </c>
      <c r="I2063" s="108" t="b">
        <f t="shared" si="162"/>
        <v>0</v>
      </c>
      <c r="K2063" s="108" t="b">
        <f t="shared" si="163"/>
        <v>0</v>
      </c>
      <c r="M2063" s="108" t="b">
        <f t="shared" si="164"/>
        <v>0</v>
      </c>
    </row>
    <row r="2064" spans="1:13" x14ac:dyDescent="0.25">
      <c r="A2064" t="s">
        <v>91</v>
      </c>
      <c r="B2064" s="108">
        <v>0.87</v>
      </c>
      <c r="E2064" s="108" t="b">
        <f t="shared" si="160"/>
        <v>0</v>
      </c>
      <c r="G2064" s="108" t="b">
        <f t="shared" si="161"/>
        <v>0</v>
      </c>
      <c r="I2064" s="108">
        <f t="shared" si="162"/>
        <v>0.87</v>
      </c>
      <c r="K2064" s="108" t="b">
        <f t="shared" si="163"/>
        <v>0</v>
      </c>
      <c r="M2064" s="108" t="b">
        <f t="shared" si="164"/>
        <v>0</v>
      </c>
    </row>
    <row r="2065" spans="1:13" x14ac:dyDescent="0.25">
      <c r="A2065" t="s">
        <v>93</v>
      </c>
      <c r="B2065" s="108">
        <v>1.28</v>
      </c>
      <c r="E2065" s="108" t="b">
        <f t="shared" si="160"/>
        <v>0</v>
      </c>
      <c r="G2065" s="108" t="b">
        <f t="shared" si="161"/>
        <v>0</v>
      </c>
      <c r="I2065" s="108" t="b">
        <f t="shared" si="162"/>
        <v>0</v>
      </c>
      <c r="K2065" s="108">
        <f t="shared" si="163"/>
        <v>1.28</v>
      </c>
      <c r="M2065" s="108" t="b">
        <f t="shared" si="164"/>
        <v>0</v>
      </c>
    </row>
    <row r="2066" spans="1:13" x14ac:dyDescent="0.25">
      <c r="A2066" t="s">
        <v>94</v>
      </c>
      <c r="B2066" s="108">
        <v>0</v>
      </c>
      <c r="E2066" s="108" t="b">
        <f t="shared" si="160"/>
        <v>0</v>
      </c>
      <c r="G2066" s="108" t="b">
        <f t="shared" si="161"/>
        <v>0</v>
      </c>
      <c r="I2066" s="108" t="b">
        <f t="shared" si="162"/>
        <v>0</v>
      </c>
      <c r="K2066" s="108" t="b">
        <f t="shared" si="163"/>
        <v>0</v>
      </c>
      <c r="M2066" s="108" t="b">
        <f t="shared" si="164"/>
        <v>0</v>
      </c>
    </row>
    <row r="2067" spans="1:13" x14ac:dyDescent="0.25">
      <c r="A2067" t="s">
        <v>92</v>
      </c>
      <c r="B2067" s="108">
        <v>0.67</v>
      </c>
      <c r="E2067" s="108">
        <f t="shared" si="160"/>
        <v>0.67</v>
      </c>
      <c r="G2067" s="108" t="b">
        <f t="shared" si="161"/>
        <v>0</v>
      </c>
      <c r="I2067" s="108" t="b">
        <f t="shared" si="162"/>
        <v>0</v>
      </c>
      <c r="K2067" s="108" t="b">
        <f t="shared" si="163"/>
        <v>0</v>
      </c>
      <c r="M2067" s="108" t="b">
        <f t="shared" si="164"/>
        <v>0</v>
      </c>
    </row>
    <row r="2068" spans="1:13" x14ac:dyDescent="0.25">
      <c r="A2068" t="s">
        <v>91</v>
      </c>
      <c r="B2068" s="108">
        <v>0.59</v>
      </c>
      <c r="E2068" s="108" t="b">
        <f t="shared" si="160"/>
        <v>0</v>
      </c>
      <c r="G2068" s="108" t="b">
        <f t="shared" si="161"/>
        <v>0</v>
      </c>
      <c r="I2068" s="108">
        <f t="shared" si="162"/>
        <v>0.59</v>
      </c>
      <c r="K2068" s="108" t="b">
        <f t="shared" si="163"/>
        <v>0</v>
      </c>
      <c r="M2068" s="108" t="b">
        <f t="shared" si="164"/>
        <v>0</v>
      </c>
    </row>
    <row r="2069" spans="1:13" x14ac:dyDescent="0.25">
      <c r="A2069" t="s">
        <v>93</v>
      </c>
      <c r="B2069" s="108">
        <v>1.59</v>
      </c>
      <c r="E2069" s="108" t="b">
        <f t="shared" si="160"/>
        <v>0</v>
      </c>
      <c r="G2069" s="108" t="b">
        <f t="shared" si="161"/>
        <v>0</v>
      </c>
      <c r="I2069" s="108" t="b">
        <f t="shared" si="162"/>
        <v>0</v>
      </c>
      <c r="K2069" s="108">
        <f t="shared" si="163"/>
        <v>1.59</v>
      </c>
      <c r="M2069" s="108" t="b">
        <f t="shared" si="164"/>
        <v>0</v>
      </c>
    </row>
    <row r="2070" spans="1:13" x14ac:dyDescent="0.25">
      <c r="A2070" t="s">
        <v>96</v>
      </c>
      <c r="B2070" s="108">
        <v>1.59</v>
      </c>
      <c r="E2070" s="108" t="b">
        <f t="shared" si="160"/>
        <v>0</v>
      </c>
      <c r="G2070" s="108">
        <f t="shared" si="161"/>
        <v>1.59</v>
      </c>
      <c r="I2070" s="108" t="b">
        <f t="shared" si="162"/>
        <v>0</v>
      </c>
      <c r="K2070" s="108" t="b">
        <f t="shared" si="163"/>
        <v>0</v>
      </c>
      <c r="M2070" s="108" t="b">
        <f t="shared" si="164"/>
        <v>0</v>
      </c>
    </row>
    <row r="2071" spans="1:13" x14ac:dyDescent="0.25">
      <c r="A2071" t="s">
        <v>94</v>
      </c>
      <c r="B2071" s="108">
        <v>0</v>
      </c>
      <c r="E2071" s="108" t="b">
        <f t="shared" si="160"/>
        <v>0</v>
      </c>
      <c r="G2071" s="108" t="b">
        <f t="shared" si="161"/>
        <v>0</v>
      </c>
      <c r="I2071" s="108" t="b">
        <f t="shared" si="162"/>
        <v>0</v>
      </c>
      <c r="K2071" s="108" t="b">
        <f t="shared" si="163"/>
        <v>0</v>
      </c>
      <c r="M2071" s="108" t="b">
        <f t="shared" si="164"/>
        <v>0</v>
      </c>
    </row>
    <row r="2072" spans="1:13" x14ac:dyDescent="0.25">
      <c r="A2072" t="s">
        <v>96</v>
      </c>
      <c r="B2072" s="108">
        <v>2.17</v>
      </c>
      <c r="E2072" s="108" t="b">
        <f t="shared" si="160"/>
        <v>0</v>
      </c>
      <c r="G2072" s="108">
        <f t="shared" si="161"/>
        <v>2.17</v>
      </c>
      <c r="I2072" s="108" t="b">
        <f t="shared" si="162"/>
        <v>0</v>
      </c>
      <c r="K2072" s="108" t="b">
        <f t="shared" si="163"/>
        <v>0</v>
      </c>
      <c r="M2072" s="108" t="b">
        <f t="shared" si="164"/>
        <v>0</v>
      </c>
    </row>
    <row r="2073" spans="1:13" x14ac:dyDescent="0.25">
      <c r="A2073" t="s">
        <v>94</v>
      </c>
      <c r="B2073" s="108">
        <v>0</v>
      </c>
      <c r="E2073" s="108" t="b">
        <f t="shared" si="160"/>
        <v>0</v>
      </c>
      <c r="G2073" s="108" t="b">
        <f t="shared" si="161"/>
        <v>0</v>
      </c>
      <c r="I2073" s="108" t="b">
        <f t="shared" si="162"/>
        <v>0</v>
      </c>
      <c r="K2073" s="108" t="b">
        <f t="shared" si="163"/>
        <v>0</v>
      </c>
      <c r="M2073" s="108" t="b">
        <f t="shared" si="164"/>
        <v>0</v>
      </c>
    </row>
    <row r="2074" spans="1:13" x14ac:dyDescent="0.25">
      <c r="A2074" t="s">
        <v>91</v>
      </c>
      <c r="B2074" s="108">
        <v>0.66</v>
      </c>
      <c r="E2074" s="108" t="b">
        <f t="shared" si="160"/>
        <v>0</v>
      </c>
      <c r="G2074" s="108" t="b">
        <f t="shared" si="161"/>
        <v>0</v>
      </c>
      <c r="I2074" s="108">
        <f t="shared" si="162"/>
        <v>0.66</v>
      </c>
      <c r="K2074" s="108" t="b">
        <f t="shared" si="163"/>
        <v>0</v>
      </c>
      <c r="M2074" s="108" t="b">
        <f t="shared" si="164"/>
        <v>0</v>
      </c>
    </row>
    <row r="2075" spans="1:13" x14ac:dyDescent="0.25">
      <c r="A2075" t="s">
        <v>92</v>
      </c>
      <c r="B2075" s="108">
        <v>0.78</v>
      </c>
      <c r="E2075" s="108">
        <f t="shared" si="160"/>
        <v>0.78</v>
      </c>
      <c r="G2075" s="108" t="b">
        <f t="shared" si="161"/>
        <v>0</v>
      </c>
      <c r="I2075" s="108" t="b">
        <f t="shared" si="162"/>
        <v>0</v>
      </c>
      <c r="K2075" s="108" t="b">
        <f t="shared" si="163"/>
        <v>0</v>
      </c>
      <c r="M2075" s="108" t="b">
        <f t="shared" si="164"/>
        <v>0</v>
      </c>
    </row>
    <row r="2076" spans="1:13" x14ac:dyDescent="0.25">
      <c r="A2076" t="s">
        <v>91</v>
      </c>
      <c r="B2076" s="108">
        <v>0.65</v>
      </c>
      <c r="E2076" s="108" t="b">
        <f t="shared" si="160"/>
        <v>0</v>
      </c>
      <c r="G2076" s="108" t="b">
        <f t="shared" si="161"/>
        <v>0</v>
      </c>
      <c r="I2076" s="108">
        <f t="shared" si="162"/>
        <v>0.65</v>
      </c>
      <c r="K2076" s="108" t="b">
        <f t="shared" si="163"/>
        <v>0</v>
      </c>
      <c r="M2076" s="108" t="b">
        <f t="shared" si="164"/>
        <v>0</v>
      </c>
    </row>
    <row r="2077" spans="1:13" x14ac:dyDescent="0.25">
      <c r="A2077" t="s">
        <v>94</v>
      </c>
      <c r="B2077" s="108">
        <v>0</v>
      </c>
      <c r="E2077" s="108" t="b">
        <f t="shared" si="160"/>
        <v>0</v>
      </c>
      <c r="G2077" s="108" t="b">
        <f t="shared" si="161"/>
        <v>0</v>
      </c>
      <c r="I2077" s="108" t="b">
        <f t="shared" si="162"/>
        <v>0</v>
      </c>
      <c r="K2077" s="108" t="b">
        <f t="shared" si="163"/>
        <v>0</v>
      </c>
      <c r="M2077" s="108" t="b">
        <f t="shared" si="164"/>
        <v>0</v>
      </c>
    </row>
    <row r="2078" spans="1:13" x14ac:dyDescent="0.25">
      <c r="A2078" t="s">
        <v>93</v>
      </c>
      <c r="B2078" s="108">
        <v>0.79</v>
      </c>
      <c r="E2078" s="108" t="b">
        <f t="shared" si="160"/>
        <v>0</v>
      </c>
      <c r="G2078" s="108" t="b">
        <f t="shared" si="161"/>
        <v>0</v>
      </c>
      <c r="I2078" s="108" t="b">
        <f t="shared" si="162"/>
        <v>0</v>
      </c>
      <c r="K2078" s="108">
        <f t="shared" si="163"/>
        <v>0.79</v>
      </c>
      <c r="M2078" s="108" t="b">
        <f t="shared" si="164"/>
        <v>0</v>
      </c>
    </row>
    <row r="2079" spans="1:13" x14ac:dyDescent="0.25">
      <c r="A2079" t="s">
        <v>93</v>
      </c>
      <c r="B2079" s="108">
        <v>2.19</v>
      </c>
      <c r="E2079" s="108" t="b">
        <f t="shared" si="160"/>
        <v>0</v>
      </c>
      <c r="G2079" s="108" t="b">
        <f t="shared" si="161"/>
        <v>0</v>
      </c>
      <c r="I2079" s="108" t="b">
        <f t="shared" si="162"/>
        <v>0</v>
      </c>
      <c r="K2079" s="108">
        <f t="shared" si="163"/>
        <v>2.19</v>
      </c>
      <c r="M2079" s="108" t="b">
        <f t="shared" si="164"/>
        <v>0</v>
      </c>
    </row>
    <row r="2080" spans="1:13" x14ac:dyDescent="0.25">
      <c r="A2080" t="s">
        <v>95</v>
      </c>
      <c r="B2080" s="108">
        <v>1.76</v>
      </c>
      <c r="E2080" s="108" t="b">
        <f t="shared" si="160"/>
        <v>0</v>
      </c>
      <c r="G2080" s="108" t="b">
        <f t="shared" si="161"/>
        <v>0</v>
      </c>
      <c r="I2080" s="108" t="b">
        <f t="shared" si="162"/>
        <v>0</v>
      </c>
      <c r="K2080" s="108" t="b">
        <f t="shared" si="163"/>
        <v>0</v>
      </c>
      <c r="M2080" s="108">
        <f t="shared" si="164"/>
        <v>1.76</v>
      </c>
    </row>
    <row r="2081" spans="1:13" x14ac:dyDescent="0.25">
      <c r="A2081" t="s">
        <v>91</v>
      </c>
      <c r="B2081" s="108">
        <v>0.88</v>
      </c>
      <c r="E2081" s="108" t="b">
        <f t="shared" si="160"/>
        <v>0</v>
      </c>
      <c r="G2081" s="108" t="b">
        <f t="shared" si="161"/>
        <v>0</v>
      </c>
      <c r="I2081" s="108">
        <f t="shared" si="162"/>
        <v>0.88</v>
      </c>
      <c r="K2081" s="108" t="b">
        <f t="shared" si="163"/>
        <v>0</v>
      </c>
      <c r="M2081" s="108" t="b">
        <f t="shared" si="164"/>
        <v>0</v>
      </c>
    </row>
    <row r="2082" spans="1:13" x14ac:dyDescent="0.25">
      <c r="A2082" t="s">
        <v>96</v>
      </c>
      <c r="B2082" s="108">
        <v>1.74</v>
      </c>
      <c r="E2082" s="108" t="b">
        <f t="shared" si="160"/>
        <v>0</v>
      </c>
      <c r="G2082" s="108">
        <f t="shared" si="161"/>
        <v>1.74</v>
      </c>
      <c r="I2082" s="108" t="b">
        <f t="shared" si="162"/>
        <v>0</v>
      </c>
      <c r="K2082" s="108" t="b">
        <f t="shared" si="163"/>
        <v>0</v>
      </c>
      <c r="M2082" s="108" t="b">
        <f t="shared" si="164"/>
        <v>0</v>
      </c>
    </row>
    <row r="2083" spans="1:13" x14ac:dyDescent="0.25">
      <c r="A2083" t="s">
        <v>96</v>
      </c>
      <c r="B2083" s="108">
        <v>2.0299999999999998</v>
      </c>
      <c r="E2083" s="108" t="b">
        <f t="shared" si="160"/>
        <v>0</v>
      </c>
      <c r="G2083" s="108">
        <f t="shared" si="161"/>
        <v>2.0299999999999998</v>
      </c>
      <c r="I2083" s="108" t="b">
        <f t="shared" si="162"/>
        <v>0</v>
      </c>
      <c r="K2083" s="108" t="b">
        <f t="shared" si="163"/>
        <v>0</v>
      </c>
      <c r="M2083" s="108" t="b">
        <f t="shared" si="164"/>
        <v>0</v>
      </c>
    </row>
    <row r="2084" spans="1:13" x14ac:dyDescent="0.25">
      <c r="A2084" t="s">
        <v>95</v>
      </c>
      <c r="B2084" s="108">
        <v>1.42</v>
      </c>
      <c r="E2084" s="108" t="b">
        <f t="shared" si="160"/>
        <v>0</v>
      </c>
      <c r="G2084" s="108" t="b">
        <f t="shared" si="161"/>
        <v>0</v>
      </c>
      <c r="I2084" s="108" t="b">
        <f t="shared" si="162"/>
        <v>0</v>
      </c>
      <c r="K2084" s="108" t="b">
        <f t="shared" si="163"/>
        <v>0</v>
      </c>
      <c r="M2084" s="108">
        <f t="shared" si="164"/>
        <v>1.42</v>
      </c>
    </row>
    <row r="2085" spans="1:13" x14ac:dyDescent="0.25">
      <c r="A2085" t="s">
        <v>94</v>
      </c>
      <c r="B2085" s="108">
        <v>0</v>
      </c>
      <c r="E2085" s="108" t="b">
        <f t="shared" si="160"/>
        <v>0</v>
      </c>
      <c r="G2085" s="108" t="b">
        <f t="shared" si="161"/>
        <v>0</v>
      </c>
      <c r="I2085" s="108" t="b">
        <f t="shared" si="162"/>
        <v>0</v>
      </c>
      <c r="K2085" s="108" t="b">
        <f t="shared" si="163"/>
        <v>0</v>
      </c>
      <c r="M2085" s="108" t="b">
        <f t="shared" si="164"/>
        <v>0</v>
      </c>
    </row>
    <row r="2086" spans="1:13" x14ac:dyDescent="0.25">
      <c r="A2086" t="s">
        <v>94</v>
      </c>
      <c r="B2086" s="108">
        <v>0</v>
      </c>
      <c r="E2086" s="108" t="b">
        <f t="shared" si="160"/>
        <v>0</v>
      </c>
      <c r="G2086" s="108" t="b">
        <f t="shared" si="161"/>
        <v>0</v>
      </c>
      <c r="I2086" s="108" t="b">
        <f t="shared" si="162"/>
        <v>0</v>
      </c>
      <c r="K2086" s="108" t="b">
        <f t="shared" si="163"/>
        <v>0</v>
      </c>
      <c r="M2086" s="108" t="b">
        <f t="shared" si="164"/>
        <v>0</v>
      </c>
    </row>
    <row r="2087" spans="1:13" x14ac:dyDescent="0.25">
      <c r="A2087" t="s">
        <v>94</v>
      </c>
      <c r="B2087" s="108">
        <v>0</v>
      </c>
      <c r="E2087" s="108" t="b">
        <f t="shared" si="160"/>
        <v>0</v>
      </c>
      <c r="G2087" s="108" t="b">
        <f t="shared" si="161"/>
        <v>0</v>
      </c>
      <c r="I2087" s="108" t="b">
        <f t="shared" si="162"/>
        <v>0</v>
      </c>
      <c r="K2087" s="108" t="b">
        <f t="shared" si="163"/>
        <v>0</v>
      </c>
      <c r="M2087" s="108" t="b">
        <f t="shared" si="164"/>
        <v>0</v>
      </c>
    </row>
    <row r="2088" spans="1:13" x14ac:dyDescent="0.25">
      <c r="A2088" t="s">
        <v>94</v>
      </c>
      <c r="B2088" s="108">
        <v>0</v>
      </c>
      <c r="E2088" s="108" t="b">
        <f t="shared" si="160"/>
        <v>0</v>
      </c>
      <c r="G2088" s="108" t="b">
        <f t="shared" si="161"/>
        <v>0</v>
      </c>
      <c r="I2088" s="108" t="b">
        <f t="shared" si="162"/>
        <v>0</v>
      </c>
      <c r="K2088" s="108" t="b">
        <f t="shared" si="163"/>
        <v>0</v>
      </c>
      <c r="M2088" s="108" t="b">
        <f t="shared" si="164"/>
        <v>0</v>
      </c>
    </row>
    <row r="2089" spans="1:13" x14ac:dyDescent="0.25">
      <c r="A2089" t="s">
        <v>95</v>
      </c>
      <c r="B2089" s="108">
        <v>0.98</v>
      </c>
      <c r="E2089" s="108" t="b">
        <f t="shared" si="160"/>
        <v>0</v>
      </c>
      <c r="G2089" s="108" t="b">
        <f t="shared" si="161"/>
        <v>0</v>
      </c>
      <c r="I2089" s="108" t="b">
        <f t="shared" si="162"/>
        <v>0</v>
      </c>
      <c r="K2089" s="108" t="b">
        <f t="shared" si="163"/>
        <v>0</v>
      </c>
      <c r="M2089" s="108">
        <f t="shared" si="164"/>
        <v>0.98</v>
      </c>
    </row>
    <row r="2090" spans="1:13" x14ac:dyDescent="0.25">
      <c r="A2090" t="s">
        <v>91</v>
      </c>
      <c r="B2090" s="108">
        <v>0.68</v>
      </c>
      <c r="E2090" s="108" t="b">
        <f t="shared" si="160"/>
        <v>0</v>
      </c>
      <c r="G2090" s="108" t="b">
        <f t="shared" si="161"/>
        <v>0</v>
      </c>
      <c r="I2090" s="108">
        <f t="shared" si="162"/>
        <v>0.68</v>
      </c>
      <c r="K2090" s="108" t="b">
        <f t="shared" si="163"/>
        <v>0</v>
      </c>
      <c r="M2090" s="108" t="b">
        <f t="shared" si="164"/>
        <v>0</v>
      </c>
    </row>
    <row r="2091" spans="1:13" x14ac:dyDescent="0.25">
      <c r="A2091" t="s">
        <v>94</v>
      </c>
      <c r="B2091" s="108">
        <v>0</v>
      </c>
      <c r="E2091" s="108" t="b">
        <f t="shared" si="160"/>
        <v>0</v>
      </c>
      <c r="G2091" s="108" t="b">
        <f t="shared" si="161"/>
        <v>0</v>
      </c>
      <c r="I2091" s="108" t="b">
        <f t="shared" si="162"/>
        <v>0</v>
      </c>
      <c r="K2091" s="108" t="b">
        <f t="shared" si="163"/>
        <v>0</v>
      </c>
      <c r="M2091" s="108" t="b">
        <f t="shared" si="164"/>
        <v>0</v>
      </c>
    </row>
    <row r="2092" spans="1:13" x14ac:dyDescent="0.25">
      <c r="A2092" t="s">
        <v>96</v>
      </c>
      <c r="B2092" s="108">
        <v>0.81</v>
      </c>
      <c r="E2092" s="108" t="b">
        <f t="shared" si="160"/>
        <v>0</v>
      </c>
      <c r="G2092" s="108">
        <f t="shared" si="161"/>
        <v>0.81</v>
      </c>
      <c r="I2092" s="108" t="b">
        <f t="shared" si="162"/>
        <v>0</v>
      </c>
      <c r="K2092" s="108" t="b">
        <f t="shared" si="163"/>
        <v>0</v>
      </c>
      <c r="M2092" s="108" t="b">
        <f t="shared" si="164"/>
        <v>0</v>
      </c>
    </row>
    <row r="2093" spans="1:13" x14ac:dyDescent="0.25">
      <c r="A2093" t="s">
        <v>96</v>
      </c>
      <c r="B2093" s="108">
        <v>1.86</v>
      </c>
      <c r="E2093" s="108" t="b">
        <f t="shared" si="160"/>
        <v>0</v>
      </c>
      <c r="G2093" s="108">
        <f t="shared" si="161"/>
        <v>1.86</v>
      </c>
      <c r="I2093" s="108" t="b">
        <f t="shared" si="162"/>
        <v>0</v>
      </c>
      <c r="K2093" s="108" t="b">
        <f t="shared" si="163"/>
        <v>0</v>
      </c>
      <c r="M2093" s="108" t="b">
        <f t="shared" si="164"/>
        <v>0</v>
      </c>
    </row>
    <row r="2094" spans="1:13" x14ac:dyDescent="0.25">
      <c r="A2094" t="s">
        <v>95</v>
      </c>
      <c r="B2094" s="108">
        <v>2.4300000000000002</v>
      </c>
      <c r="E2094" s="108" t="b">
        <f t="shared" si="160"/>
        <v>0</v>
      </c>
      <c r="G2094" s="108" t="b">
        <f t="shared" si="161"/>
        <v>0</v>
      </c>
      <c r="I2094" s="108" t="b">
        <f t="shared" si="162"/>
        <v>0</v>
      </c>
      <c r="K2094" s="108" t="b">
        <f t="shared" si="163"/>
        <v>0</v>
      </c>
      <c r="M2094" s="108">
        <f t="shared" si="164"/>
        <v>2.4300000000000002</v>
      </c>
    </row>
    <row r="2095" spans="1:13" x14ac:dyDescent="0.25">
      <c r="A2095" t="s">
        <v>94</v>
      </c>
      <c r="B2095" s="108">
        <v>0</v>
      </c>
      <c r="E2095" s="108" t="b">
        <f t="shared" si="160"/>
        <v>0</v>
      </c>
      <c r="G2095" s="108" t="b">
        <f t="shared" si="161"/>
        <v>0</v>
      </c>
      <c r="I2095" s="108" t="b">
        <f t="shared" si="162"/>
        <v>0</v>
      </c>
      <c r="K2095" s="108" t="b">
        <f t="shared" si="163"/>
        <v>0</v>
      </c>
      <c r="M2095" s="108" t="b">
        <f t="shared" si="164"/>
        <v>0</v>
      </c>
    </row>
    <row r="2096" spans="1:13" x14ac:dyDescent="0.25">
      <c r="A2096" t="s">
        <v>94</v>
      </c>
      <c r="B2096" s="108">
        <v>0</v>
      </c>
      <c r="E2096" s="108" t="b">
        <f t="shared" si="160"/>
        <v>0</v>
      </c>
      <c r="G2096" s="108" t="b">
        <f t="shared" si="161"/>
        <v>0</v>
      </c>
      <c r="I2096" s="108" t="b">
        <f t="shared" si="162"/>
        <v>0</v>
      </c>
      <c r="K2096" s="108" t="b">
        <f t="shared" si="163"/>
        <v>0</v>
      </c>
      <c r="M2096" s="108" t="b">
        <f t="shared" si="164"/>
        <v>0</v>
      </c>
    </row>
    <row r="2097" spans="1:13" x14ac:dyDescent="0.25">
      <c r="A2097" t="s">
        <v>94</v>
      </c>
      <c r="B2097" s="108">
        <v>0</v>
      </c>
      <c r="E2097" s="108" t="b">
        <f t="shared" si="160"/>
        <v>0</v>
      </c>
      <c r="G2097" s="108" t="b">
        <f t="shared" si="161"/>
        <v>0</v>
      </c>
      <c r="I2097" s="108" t="b">
        <f t="shared" si="162"/>
        <v>0</v>
      </c>
      <c r="K2097" s="108" t="b">
        <f t="shared" si="163"/>
        <v>0</v>
      </c>
      <c r="M2097" s="108" t="b">
        <f t="shared" si="164"/>
        <v>0</v>
      </c>
    </row>
    <row r="2098" spans="1:13" x14ac:dyDescent="0.25">
      <c r="A2098" t="s">
        <v>91</v>
      </c>
      <c r="B2098" s="108">
        <v>0.51</v>
      </c>
      <c r="E2098" s="108" t="b">
        <f t="shared" si="160"/>
        <v>0</v>
      </c>
      <c r="G2098" s="108" t="b">
        <f t="shared" si="161"/>
        <v>0</v>
      </c>
      <c r="I2098" s="108">
        <f t="shared" si="162"/>
        <v>0.51</v>
      </c>
      <c r="K2098" s="108" t="b">
        <f t="shared" si="163"/>
        <v>0</v>
      </c>
      <c r="M2098" s="108" t="b">
        <f t="shared" si="164"/>
        <v>0</v>
      </c>
    </row>
    <row r="2099" spans="1:13" x14ac:dyDescent="0.25">
      <c r="A2099" t="s">
        <v>91</v>
      </c>
      <c r="B2099" s="108">
        <v>0.73</v>
      </c>
      <c r="E2099" s="108" t="b">
        <f t="shared" si="160"/>
        <v>0</v>
      </c>
      <c r="G2099" s="108" t="b">
        <f t="shared" si="161"/>
        <v>0</v>
      </c>
      <c r="I2099" s="108">
        <f t="shared" si="162"/>
        <v>0.73</v>
      </c>
      <c r="K2099" s="108" t="b">
        <f t="shared" si="163"/>
        <v>0</v>
      </c>
      <c r="M2099" s="108" t="b">
        <f t="shared" si="164"/>
        <v>0</v>
      </c>
    </row>
    <row r="2100" spans="1:13" x14ac:dyDescent="0.25">
      <c r="A2100" t="s">
        <v>94</v>
      </c>
      <c r="B2100" s="108">
        <v>0</v>
      </c>
      <c r="E2100" s="108" t="b">
        <f t="shared" si="160"/>
        <v>0</v>
      </c>
      <c r="G2100" s="108" t="b">
        <f t="shared" si="161"/>
        <v>0</v>
      </c>
      <c r="I2100" s="108" t="b">
        <f t="shared" si="162"/>
        <v>0</v>
      </c>
      <c r="K2100" s="108" t="b">
        <f t="shared" si="163"/>
        <v>0</v>
      </c>
      <c r="M2100" s="108" t="b">
        <f t="shared" si="164"/>
        <v>0</v>
      </c>
    </row>
    <row r="2101" spans="1:13" x14ac:dyDescent="0.25">
      <c r="A2101" t="s">
        <v>94</v>
      </c>
      <c r="B2101" s="108">
        <v>0</v>
      </c>
      <c r="E2101" s="108" t="b">
        <f t="shared" si="160"/>
        <v>0</v>
      </c>
      <c r="G2101" s="108" t="b">
        <f t="shared" si="161"/>
        <v>0</v>
      </c>
      <c r="I2101" s="108" t="b">
        <f t="shared" si="162"/>
        <v>0</v>
      </c>
      <c r="K2101" s="108" t="b">
        <f t="shared" si="163"/>
        <v>0</v>
      </c>
      <c r="M2101" s="108" t="b">
        <f t="shared" si="164"/>
        <v>0</v>
      </c>
    </row>
    <row r="2102" spans="1:13" x14ac:dyDescent="0.25">
      <c r="A2102" t="s">
        <v>94</v>
      </c>
      <c r="B2102" s="108">
        <v>0</v>
      </c>
      <c r="E2102" s="108" t="b">
        <f t="shared" si="160"/>
        <v>0</v>
      </c>
      <c r="G2102" s="108" t="b">
        <f t="shared" si="161"/>
        <v>0</v>
      </c>
      <c r="I2102" s="108" t="b">
        <f t="shared" si="162"/>
        <v>0</v>
      </c>
      <c r="K2102" s="108" t="b">
        <f t="shared" si="163"/>
        <v>0</v>
      </c>
      <c r="M2102" s="108" t="b">
        <f t="shared" si="164"/>
        <v>0</v>
      </c>
    </row>
    <row r="2103" spans="1:13" x14ac:dyDescent="0.25">
      <c r="A2103" t="s">
        <v>94</v>
      </c>
      <c r="B2103" s="108">
        <v>0</v>
      </c>
      <c r="E2103" s="108" t="b">
        <f t="shared" si="160"/>
        <v>0</v>
      </c>
      <c r="G2103" s="108" t="b">
        <f t="shared" si="161"/>
        <v>0</v>
      </c>
      <c r="I2103" s="108" t="b">
        <f t="shared" si="162"/>
        <v>0</v>
      </c>
      <c r="K2103" s="108" t="b">
        <f t="shared" si="163"/>
        <v>0</v>
      </c>
      <c r="M2103" s="108" t="b">
        <f t="shared" si="164"/>
        <v>0</v>
      </c>
    </row>
    <row r="2104" spans="1:13" x14ac:dyDescent="0.25">
      <c r="A2104" t="s">
        <v>94</v>
      </c>
      <c r="B2104" s="108">
        <v>0</v>
      </c>
      <c r="E2104" s="108" t="b">
        <f t="shared" si="160"/>
        <v>0</v>
      </c>
      <c r="G2104" s="108" t="b">
        <f t="shared" si="161"/>
        <v>0</v>
      </c>
      <c r="I2104" s="108" t="b">
        <f t="shared" si="162"/>
        <v>0</v>
      </c>
      <c r="K2104" s="108" t="b">
        <f t="shared" si="163"/>
        <v>0</v>
      </c>
      <c r="M2104" s="108" t="b">
        <f t="shared" si="164"/>
        <v>0</v>
      </c>
    </row>
    <row r="2105" spans="1:13" x14ac:dyDescent="0.25">
      <c r="A2105" t="s">
        <v>94</v>
      </c>
      <c r="B2105" s="108">
        <v>0</v>
      </c>
      <c r="E2105" s="108" t="b">
        <f t="shared" si="160"/>
        <v>0</v>
      </c>
      <c r="G2105" s="108" t="b">
        <f t="shared" si="161"/>
        <v>0</v>
      </c>
      <c r="I2105" s="108" t="b">
        <f t="shared" si="162"/>
        <v>0</v>
      </c>
      <c r="K2105" s="108" t="b">
        <f t="shared" si="163"/>
        <v>0</v>
      </c>
      <c r="M2105" s="108" t="b">
        <f t="shared" si="164"/>
        <v>0</v>
      </c>
    </row>
    <row r="2106" spans="1:13" x14ac:dyDescent="0.25">
      <c r="A2106" t="s">
        <v>94</v>
      </c>
      <c r="B2106" s="108">
        <v>0</v>
      </c>
      <c r="E2106" s="108" t="b">
        <f t="shared" si="160"/>
        <v>0</v>
      </c>
      <c r="G2106" s="108" t="b">
        <f t="shared" si="161"/>
        <v>0</v>
      </c>
      <c r="I2106" s="108" t="b">
        <f t="shared" si="162"/>
        <v>0</v>
      </c>
      <c r="K2106" s="108" t="b">
        <f t="shared" si="163"/>
        <v>0</v>
      </c>
      <c r="M2106" s="108" t="b">
        <f t="shared" si="164"/>
        <v>0</v>
      </c>
    </row>
    <row r="2107" spans="1:13" x14ac:dyDescent="0.25">
      <c r="A2107" t="s">
        <v>95</v>
      </c>
      <c r="B2107" s="108">
        <v>2.42</v>
      </c>
      <c r="E2107" s="108" t="b">
        <f t="shared" si="160"/>
        <v>0</v>
      </c>
      <c r="G2107" s="108" t="b">
        <f t="shared" si="161"/>
        <v>0</v>
      </c>
      <c r="I2107" s="108" t="b">
        <f t="shared" si="162"/>
        <v>0</v>
      </c>
      <c r="K2107" s="108" t="b">
        <f t="shared" si="163"/>
        <v>0</v>
      </c>
      <c r="M2107" s="108">
        <f t="shared" si="164"/>
        <v>2.42</v>
      </c>
    </row>
    <row r="2108" spans="1:13" x14ac:dyDescent="0.25">
      <c r="A2108" t="s">
        <v>92</v>
      </c>
      <c r="B2108" s="108">
        <v>0.67</v>
      </c>
      <c r="E2108" s="108">
        <f t="shared" si="160"/>
        <v>0.67</v>
      </c>
      <c r="G2108" s="108" t="b">
        <f t="shared" si="161"/>
        <v>0</v>
      </c>
      <c r="I2108" s="108" t="b">
        <f t="shared" si="162"/>
        <v>0</v>
      </c>
      <c r="K2108" s="108" t="b">
        <f t="shared" si="163"/>
        <v>0</v>
      </c>
      <c r="M2108" s="108" t="b">
        <f t="shared" si="164"/>
        <v>0</v>
      </c>
    </row>
    <row r="2109" spans="1:13" x14ac:dyDescent="0.25">
      <c r="A2109" t="s">
        <v>91</v>
      </c>
      <c r="B2109" s="108">
        <v>0.84</v>
      </c>
      <c r="E2109" s="108" t="b">
        <f t="shared" si="160"/>
        <v>0</v>
      </c>
      <c r="G2109" s="108" t="b">
        <f t="shared" si="161"/>
        <v>0</v>
      </c>
      <c r="I2109" s="108">
        <f t="shared" si="162"/>
        <v>0.84</v>
      </c>
      <c r="K2109" s="108" t="b">
        <f t="shared" si="163"/>
        <v>0</v>
      </c>
      <c r="M2109" s="108" t="b">
        <f t="shared" si="164"/>
        <v>0</v>
      </c>
    </row>
    <row r="2110" spans="1:13" x14ac:dyDescent="0.25">
      <c r="A2110" t="s">
        <v>94</v>
      </c>
      <c r="B2110" s="108">
        <v>0</v>
      </c>
      <c r="E2110" s="108" t="b">
        <f t="shared" si="160"/>
        <v>0</v>
      </c>
      <c r="G2110" s="108" t="b">
        <f t="shared" si="161"/>
        <v>0</v>
      </c>
      <c r="I2110" s="108" t="b">
        <f t="shared" si="162"/>
        <v>0</v>
      </c>
      <c r="K2110" s="108" t="b">
        <f t="shared" si="163"/>
        <v>0</v>
      </c>
      <c r="M2110" s="108" t="b">
        <f t="shared" si="164"/>
        <v>0</v>
      </c>
    </row>
    <row r="2111" spans="1:13" x14ac:dyDescent="0.25">
      <c r="A2111" t="s">
        <v>94</v>
      </c>
      <c r="B2111" s="108">
        <v>0</v>
      </c>
      <c r="E2111" s="108" t="b">
        <f t="shared" si="160"/>
        <v>0</v>
      </c>
      <c r="G2111" s="108" t="b">
        <f t="shared" si="161"/>
        <v>0</v>
      </c>
      <c r="I2111" s="108" t="b">
        <f t="shared" si="162"/>
        <v>0</v>
      </c>
      <c r="K2111" s="108" t="b">
        <f t="shared" si="163"/>
        <v>0</v>
      </c>
      <c r="M2111" s="108" t="b">
        <f t="shared" si="164"/>
        <v>0</v>
      </c>
    </row>
    <row r="2112" spans="1:13" x14ac:dyDescent="0.25">
      <c r="A2112" t="s">
        <v>94</v>
      </c>
      <c r="B2112" s="108">
        <v>0</v>
      </c>
      <c r="E2112" s="108" t="b">
        <f t="shared" si="160"/>
        <v>0</v>
      </c>
      <c r="G2112" s="108" t="b">
        <f t="shared" si="161"/>
        <v>0</v>
      </c>
      <c r="I2112" s="108" t="b">
        <f t="shared" si="162"/>
        <v>0</v>
      </c>
      <c r="K2112" s="108" t="b">
        <f t="shared" si="163"/>
        <v>0</v>
      </c>
      <c r="M2112" s="108" t="b">
        <f t="shared" si="164"/>
        <v>0</v>
      </c>
    </row>
    <row r="2113" spans="1:13" x14ac:dyDescent="0.25">
      <c r="A2113" t="s">
        <v>94</v>
      </c>
      <c r="B2113" s="108">
        <v>0</v>
      </c>
      <c r="E2113" s="108" t="b">
        <f t="shared" si="160"/>
        <v>0</v>
      </c>
      <c r="G2113" s="108" t="b">
        <f t="shared" si="161"/>
        <v>0</v>
      </c>
      <c r="I2113" s="108" t="b">
        <f t="shared" si="162"/>
        <v>0</v>
      </c>
      <c r="K2113" s="108" t="b">
        <f t="shared" si="163"/>
        <v>0</v>
      </c>
      <c r="M2113" s="108" t="b">
        <f t="shared" si="164"/>
        <v>0</v>
      </c>
    </row>
    <row r="2114" spans="1:13" x14ac:dyDescent="0.25">
      <c r="A2114" t="s">
        <v>91</v>
      </c>
      <c r="B2114" s="108">
        <v>0.89</v>
      </c>
      <c r="E2114" s="108" t="b">
        <f t="shared" si="160"/>
        <v>0</v>
      </c>
      <c r="G2114" s="108" t="b">
        <f t="shared" si="161"/>
        <v>0</v>
      </c>
      <c r="I2114" s="108">
        <f t="shared" si="162"/>
        <v>0.89</v>
      </c>
      <c r="K2114" s="108" t="b">
        <f t="shared" si="163"/>
        <v>0</v>
      </c>
      <c r="M2114" s="108" t="b">
        <f t="shared" si="164"/>
        <v>0</v>
      </c>
    </row>
    <row r="2115" spans="1:13" x14ac:dyDescent="0.25">
      <c r="A2115" t="s">
        <v>91</v>
      </c>
      <c r="B2115" s="108">
        <v>0.78</v>
      </c>
      <c r="E2115" s="108" t="b">
        <f t="shared" ref="E2115:E2178" si="165">IF(A2115="Coffee Only", B2115)</f>
        <v>0</v>
      </c>
      <c r="G2115" s="108" t="b">
        <f t="shared" ref="G2115:G2178" si="166">IF(A2115="Food Only", B2115)</f>
        <v>0</v>
      </c>
      <c r="I2115" s="108">
        <f t="shared" ref="I2115:I2178" si="167">IF(A2115="Specialty Drink Only", B2115)</f>
        <v>0.78</v>
      </c>
      <c r="K2115" s="108" t="b">
        <f t="shared" ref="K2115:K2178" si="168">IF(A2115="Food + Coffee", B2115)</f>
        <v>0</v>
      </c>
      <c r="M2115" s="108" t="b">
        <f t="shared" ref="M2115:M2178" si="169">IF(A2115="Food + Specialty Drink", B2115)</f>
        <v>0</v>
      </c>
    </row>
    <row r="2116" spans="1:13" x14ac:dyDescent="0.25">
      <c r="A2116" t="s">
        <v>91</v>
      </c>
      <c r="B2116" s="108">
        <v>0.7</v>
      </c>
      <c r="E2116" s="108" t="b">
        <f t="shared" si="165"/>
        <v>0</v>
      </c>
      <c r="G2116" s="108" t="b">
        <f t="shared" si="166"/>
        <v>0</v>
      </c>
      <c r="I2116" s="108">
        <f t="shared" si="167"/>
        <v>0.7</v>
      </c>
      <c r="K2116" s="108" t="b">
        <f t="shared" si="168"/>
        <v>0</v>
      </c>
      <c r="M2116" s="108" t="b">
        <f t="shared" si="169"/>
        <v>0</v>
      </c>
    </row>
    <row r="2117" spans="1:13" x14ac:dyDescent="0.25">
      <c r="A2117" t="s">
        <v>94</v>
      </c>
      <c r="B2117" s="108">
        <v>0</v>
      </c>
      <c r="E2117" s="108" t="b">
        <f t="shared" si="165"/>
        <v>0</v>
      </c>
      <c r="G2117" s="108" t="b">
        <f t="shared" si="166"/>
        <v>0</v>
      </c>
      <c r="I2117" s="108" t="b">
        <f t="shared" si="167"/>
        <v>0</v>
      </c>
      <c r="K2117" s="108" t="b">
        <f t="shared" si="168"/>
        <v>0</v>
      </c>
      <c r="M2117" s="108" t="b">
        <f t="shared" si="169"/>
        <v>0</v>
      </c>
    </row>
    <row r="2118" spans="1:13" x14ac:dyDescent="0.25">
      <c r="A2118" t="s">
        <v>94</v>
      </c>
      <c r="B2118" s="108">
        <v>0</v>
      </c>
      <c r="E2118" s="108" t="b">
        <f t="shared" si="165"/>
        <v>0</v>
      </c>
      <c r="G2118" s="108" t="b">
        <f t="shared" si="166"/>
        <v>0</v>
      </c>
      <c r="I2118" s="108" t="b">
        <f t="shared" si="167"/>
        <v>0</v>
      </c>
      <c r="K2118" s="108" t="b">
        <f t="shared" si="168"/>
        <v>0</v>
      </c>
      <c r="M2118" s="108" t="b">
        <f t="shared" si="169"/>
        <v>0</v>
      </c>
    </row>
    <row r="2119" spans="1:13" x14ac:dyDescent="0.25">
      <c r="A2119" t="s">
        <v>95</v>
      </c>
      <c r="B2119" s="108">
        <v>0.76</v>
      </c>
      <c r="E2119" s="108" t="b">
        <f t="shared" si="165"/>
        <v>0</v>
      </c>
      <c r="G2119" s="108" t="b">
        <f t="shared" si="166"/>
        <v>0</v>
      </c>
      <c r="I2119" s="108" t="b">
        <f t="shared" si="167"/>
        <v>0</v>
      </c>
      <c r="K2119" s="108" t="b">
        <f t="shared" si="168"/>
        <v>0</v>
      </c>
      <c r="M2119" s="108">
        <f t="shared" si="169"/>
        <v>0.76</v>
      </c>
    </row>
    <row r="2120" spans="1:13" x14ac:dyDescent="0.25">
      <c r="A2120" t="s">
        <v>94</v>
      </c>
      <c r="B2120" s="108">
        <v>0</v>
      </c>
      <c r="E2120" s="108" t="b">
        <f t="shared" si="165"/>
        <v>0</v>
      </c>
      <c r="G2120" s="108" t="b">
        <f t="shared" si="166"/>
        <v>0</v>
      </c>
      <c r="I2120" s="108" t="b">
        <f t="shared" si="167"/>
        <v>0</v>
      </c>
      <c r="K2120" s="108" t="b">
        <f t="shared" si="168"/>
        <v>0</v>
      </c>
      <c r="M2120" s="108" t="b">
        <f t="shared" si="169"/>
        <v>0</v>
      </c>
    </row>
    <row r="2121" spans="1:13" x14ac:dyDescent="0.25">
      <c r="A2121" t="s">
        <v>94</v>
      </c>
      <c r="B2121" s="108">
        <v>0</v>
      </c>
      <c r="E2121" s="108" t="b">
        <f t="shared" si="165"/>
        <v>0</v>
      </c>
      <c r="G2121" s="108" t="b">
        <f t="shared" si="166"/>
        <v>0</v>
      </c>
      <c r="I2121" s="108" t="b">
        <f t="shared" si="167"/>
        <v>0</v>
      </c>
      <c r="K2121" s="108" t="b">
        <f t="shared" si="168"/>
        <v>0</v>
      </c>
      <c r="M2121" s="108" t="b">
        <f t="shared" si="169"/>
        <v>0</v>
      </c>
    </row>
    <row r="2122" spans="1:13" x14ac:dyDescent="0.25">
      <c r="A2122" t="s">
        <v>94</v>
      </c>
      <c r="B2122" s="108">
        <v>0</v>
      </c>
      <c r="E2122" s="108" t="b">
        <f t="shared" si="165"/>
        <v>0</v>
      </c>
      <c r="G2122" s="108" t="b">
        <f t="shared" si="166"/>
        <v>0</v>
      </c>
      <c r="I2122" s="108" t="b">
        <f t="shared" si="167"/>
        <v>0</v>
      </c>
      <c r="K2122" s="108" t="b">
        <f t="shared" si="168"/>
        <v>0</v>
      </c>
      <c r="M2122" s="108" t="b">
        <f t="shared" si="169"/>
        <v>0</v>
      </c>
    </row>
    <row r="2123" spans="1:13" x14ac:dyDescent="0.25">
      <c r="A2123" t="s">
        <v>94</v>
      </c>
      <c r="B2123" s="108">
        <v>0</v>
      </c>
      <c r="E2123" s="108" t="b">
        <f t="shared" si="165"/>
        <v>0</v>
      </c>
      <c r="G2123" s="108" t="b">
        <f t="shared" si="166"/>
        <v>0</v>
      </c>
      <c r="I2123" s="108" t="b">
        <f t="shared" si="167"/>
        <v>0</v>
      </c>
      <c r="K2123" s="108" t="b">
        <f t="shared" si="168"/>
        <v>0</v>
      </c>
      <c r="M2123" s="108" t="b">
        <f t="shared" si="169"/>
        <v>0</v>
      </c>
    </row>
    <row r="2124" spans="1:13" x14ac:dyDescent="0.25">
      <c r="A2124" t="s">
        <v>94</v>
      </c>
      <c r="B2124" s="108">
        <v>0</v>
      </c>
      <c r="E2124" s="108" t="b">
        <f t="shared" si="165"/>
        <v>0</v>
      </c>
      <c r="G2124" s="108" t="b">
        <f t="shared" si="166"/>
        <v>0</v>
      </c>
      <c r="I2124" s="108" t="b">
        <f t="shared" si="167"/>
        <v>0</v>
      </c>
      <c r="K2124" s="108" t="b">
        <f t="shared" si="168"/>
        <v>0</v>
      </c>
      <c r="M2124" s="108" t="b">
        <f t="shared" si="169"/>
        <v>0</v>
      </c>
    </row>
    <row r="2125" spans="1:13" x14ac:dyDescent="0.25">
      <c r="A2125" t="s">
        <v>94</v>
      </c>
      <c r="B2125" s="108">
        <v>0</v>
      </c>
      <c r="E2125" s="108" t="b">
        <f t="shared" si="165"/>
        <v>0</v>
      </c>
      <c r="G2125" s="108" t="b">
        <f t="shared" si="166"/>
        <v>0</v>
      </c>
      <c r="I2125" s="108" t="b">
        <f t="shared" si="167"/>
        <v>0</v>
      </c>
      <c r="K2125" s="108" t="b">
        <f t="shared" si="168"/>
        <v>0</v>
      </c>
      <c r="M2125" s="108" t="b">
        <f t="shared" si="169"/>
        <v>0</v>
      </c>
    </row>
    <row r="2126" spans="1:13" x14ac:dyDescent="0.25">
      <c r="A2126" t="s">
        <v>94</v>
      </c>
      <c r="B2126" s="108">
        <v>0</v>
      </c>
      <c r="E2126" s="108" t="b">
        <f t="shared" si="165"/>
        <v>0</v>
      </c>
      <c r="G2126" s="108" t="b">
        <f t="shared" si="166"/>
        <v>0</v>
      </c>
      <c r="I2126" s="108" t="b">
        <f t="shared" si="167"/>
        <v>0</v>
      </c>
      <c r="K2126" s="108" t="b">
        <f t="shared" si="168"/>
        <v>0</v>
      </c>
      <c r="M2126" s="108" t="b">
        <f t="shared" si="169"/>
        <v>0</v>
      </c>
    </row>
    <row r="2127" spans="1:13" x14ac:dyDescent="0.25">
      <c r="A2127" t="s">
        <v>94</v>
      </c>
      <c r="B2127" s="108">
        <v>0</v>
      </c>
      <c r="E2127" s="108" t="b">
        <f t="shared" si="165"/>
        <v>0</v>
      </c>
      <c r="G2127" s="108" t="b">
        <f t="shared" si="166"/>
        <v>0</v>
      </c>
      <c r="I2127" s="108" t="b">
        <f t="shared" si="167"/>
        <v>0</v>
      </c>
      <c r="K2127" s="108" t="b">
        <f t="shared" si="168"/>
        <v>0</v>
      </c>
      <c r="M2127" s="108" t="b">
        <f t="shared" si="169"/>
        <v>0</v>
      </c>
    </row>
    <row r="2128" spans="1:13" x14ac:dyDescent="0.25">
      <c r="A2128" t="s">
        <v>94</v>
      </c>
      <c r="B2128" s="108">
        <v>0</v>
      </c>
      <c r="E2128" s="108" t="b">
        <f t="shared" si="165"/>
        <v>0</v>
      </c>
      <c r="G2128" s="108" t="b">
        <f t="shared" si="166"/>
        <v>0</v>
      </c>
      <c r="I2128" s="108" t="b">
        <f t="shared" si="167"/>
        <v>0</v>
      </c>
      <c r="K2128" s="108" t="b">
        <f t="shared" si="168"/>
        <v>0</v>
      </c>
      <c r="M2128" s="108" t="b">
        <f t="shared" si="169"/>
        <v>0</v>
      </c>
    </row>
    <row r="2129" spans="1:13" x14ac:dyDescent="0.25">
      <c r="A2129" t="s">
        <v>94</v>
      </c>
      <c r="B2129" s="108">
        <v>0</v>
      </c>
      <c r="E2129" s="108" t="b">
        <f t="shared" si="165"/>
        <v>0</v>
      </c>
      <c r="G2129" s="108" t="b">
        <f t="shared" si="166"/>
        <v>0</v>
      </c>
      <c r="I2129" s="108" t="b">
        <f t="shared" si="167"/>
        <v>0</v>
      </c>
      <c r="K2129" s="108" t="b">
        <f t="shared" si="168"/>
        <v>0</v>
      </c>
      <c r="M2129" s="108" t="b">
        <f t="shared" si="169"/>
        <v>0</v>
      </c>
    </row>
    <row r="2130" spans="1:13" x14ac:dyDescent="0.25">
      <c r="A2130" t="s">
        <v>94</v>
      </c>
      <c r="B2130" s="108">
        <v>0</v>
      </c>
      <c r="E2130" s="108" t="b">
        <f t="shared" si="165"/>
        <v>0</v>
      </c>
      <c r="G2130" s="108" t="b">
        <f t="shared" si="166"/>
        <v>0</v>
      </c>
      <c r="I2130" s="108" t="b">
        <f t="shared" si="167"/>
        <v>0</v>
      </c>
      <c r="K2130" s="108" t="b">
        <f t="shared" si="168"/>
        <v>0</v>
      </c>
      <c r="M2130" s="108" t="b">
        <f t="shared" si="169"/>
        <v>0</v>
      </c>
    </row>
    <row r="2131" spans="1:13" x14ac:dyDescent="0.25">
      <c r="A2131" t="s">
        <v>94</v>
      </c>
      <c r="B2131" s="108">
        <v>0</v>
      </c>
      <c r="E2131" s="108" t="b">
        <f t="shared" si="165"/>
        <v>0</v>
      </c>
      <c r="G2131" s="108" t="b">
        <f t="shared" si="166"/>
        <v>0</v>
      </c>
      <c r="I2131" s="108" t="b">
        <f t="shared" si="167"/>
        <v>0</v>
      </c>
      <c r="K2131" s="108" t="b">
        <f t="shared" si="168"/>
        <v>0</v>
      </c>
      <c r="M2131" s="108" t="b">
        <f t="shared" si="169"/>
        <v>0</v>
      </c>
    </row>
    <row r="2132" spans="1:13" x14ac:dyDescent="0.25">
      <c r="A2132" t="s">
        <v>94</v>
      </c>
      <c r="B2132" s="108">
        <v>0</v>
      </c>
      <c r="E2132" s="108" t="b">
        <f t="shared" si="165"/>
        <v>0</v>
      </c>
      <c r="G2132" s="108" t="b">
        <f t="shared" si="166"/>
        <v>0</v>
      </c>
      <c r="I2132" s="108" t="b">
        <f t="shared" si="167"/>
        <v>0</v>
      </c>
      <c r="K2132" s="108" t="b">
        <f t="shared" si="168"/>
        <v>0</v>
      </c>
      <c r="M2132" s="108" t="b">
        <f t="shared" si="169"/>
        <v>0</v>
      </c>
    </row>
    <row r="2133" spans="1:13" x14ac:dyDescent="0.25">
      <c r="A2133" t="s">
        <v>94</v>
      </c>
      <c r="B2133" s="108">
        <v>0</v>
      </c>
      <c r="E2133" s="108" t="b">
        <f t="shared" si="165"/>
        <v>0</v>
      </c>
      <c r="G2133" s="108" t="b">
        <f t="shared" si="166"/>
        <v>0</v>
      </c>
      <c r="I2133" s="108" t="b">
        <f t="shared" si="167"/>
        <v>0</v>
      </c>
      <c r="K2133" s="108" t="b">
        <f t="shared" si="168"/>
        <v>0</v>
      </c>
      <c r="M2133" s="108" t="b">
        <f t="shared" si="169"/>
        <v>0</v>
      </c>
    </row>
    <row r="2134" spans="1:13" x14ac:dyDescent="0.25">
      <c r="A2134" t="s">
        <v>94</v>
      </c>
      <c r="B2134" s="108">
        <v>0</v>
      </c>
      <c r="E2134" s="108" t="b">
        <f t="shared" si="165"/>
        <v>0</v>
      </c>
      <c r="G2134" s="108" t="b">
        <f t="shared" si="166"/>
        <v>0</v>
      </c>
      <c r="I2134" s="108" t="b">
        <f t="shared" si="167"/>
        <v>0</v>
      </c>
      <c r="K2134" s="108" t="b">
        <f t="shared" si="168"/>
        <v>0</v>
      </c>
      <c r="M2134" s="108" t="b">
        <f t="shared" si="169"/>
        <v>0</v>
      </c>
    </row>
    <row r="2135" spans="1:13" x14ac:dyDescent="0.25">
      <c r="A2135" t="s">
        <v>94</v>
      </c>
      <c r="B2135" s="108">
        <v>0</v>
      </c>
      <c r="E2135" s="108" t="b">
        <f t="shared" si="165"/>
        <v>0</v>
      </c>
      <c r="G2135" s="108" t="b">
        <f t="shared" si="166"/>
        <v>0</v>
      </c>
      <c r="I2135" s="108" t="b">
        <f t="shared" si="167"/>
        <v>0</v>
      </c>
      <c r="K2135" s="108" t="b">
        <f t="shared" si="168"/>
        <v>0</v>
      </c>
      <c r="M2135" s="108" t="b">
        <f t="shared" si="169"/>
        <v>0</v>
      </c>
    </row>
    <row r="2136" spans="1:13" x14ac:dyDescent="0.25">
      <c r="A2136" t="s">
        <v>94</v>
      </c>
      <c r="B2136" s="108">
        <v>0</v>
      </c>
      <c r="E2136" s="108" t="b">
        <f t="shared" si="165"/>
        <v>0</v>
      </c>
      <c r="G2136" s="108" t="b">
        <f t="shared" si="166"/>
        <v>0</v>
      </c>
      <c r="I2136" s="108" t="b">
        <f t="shared" si="167"/>
        <v>0</v>
      </c>
      <c r="K2136" s="108" t="b">
        <f t="shared" si="168"/>
        <v>0</v>
      </c>
      <c r="M2136" s="108" t="b">
        <f t="shared" si="169"/>
        <v>0</v>
      </c>
    </row>
    <row r="2137" spans="1:13" x14ac:dyDescent="0.25">
      <c r="A2137" t="s">
        <v>94</v>
      </c>
      <c r="B2137" s="108">
        <v>0</v>
      </c>
      <c r="E2137" s="108" t="b">
        <f t="shared" si="165"/>
        <v>0</v>
      </c>
      <c r="G2137" s="108" t="b">
        <f t="shared" si="166"/>
        <v>0</v>
      </c>
      <c r="I2137" s="108" t="b">
        <f t="shared" si="167"/>
        <v>0</v>
      </c>
      <c r="K2137" s="108" t="b">
        <f t="shared" si="168"/>
        <v>0</v>
      </c>
      <c r="M2137" s="108" t="b">
        <f t="shared" si="169"/>
        <v>0</v>
      </c>
    </row>
    <row r="2138" spans="1:13" x14ac:dyDescent="0.25">
      <c r="A2138" t="s">
        <v>94</v>
      </c>
      <c r="B2138" s="108">
        <v>0</v>
      </c>
      <c r="E2138" s="108" t="b">
        <f t="shared" si="165"/>
        <v>0</v>
      </c>
      <c r="G2138" s="108" t="b">
        <f t="shared" si="166"/>
        <v>0</v>
      </c>
      <c r="I2138" s="108" t="b">
        <f t="shared" si="167"/>
        <v>0</v>
      </c>
      <c r="K2138" s="108" t="b">
        <f t="shared" si="168"/>
        <v>0</v>
      </c>
      <c r="M2138" s="108" t="b">
        <f t="shared" si="169"/>
        <v>0</v>
      </c>
    </row>
    <row r="2139" spans="1:13" x14ac:dyDescent="0.25">
      <c r="A2139" t="s">
        <v>94</v>
      </c>
      <c r="B2139" s="108">
        <v>0</v>
      </c>
      <c r="E2139" s="108" t="b">
        <f t="shared" si="165"/>
        <v>0</v>
      </c>
      <c r="G2139" s="108" t="b">
        <f t="shared" si="166"/>
        <v>0</v>
      </c>
      <c r="I2139" s="108" t="b">
        <f t="shared" si="167"/>
        <v>0</v>
      </c>
      <c r="K2139" s="108" t="b">
        <f t="shared" si="168"/>
        <v>0</v>
      </c>
      <c r="M2139" s="108" t="b">
        <f t="shared" si="169"/>
        <v>0</v>
      </c>
    </row>
    <row r="2140" spans="1:13" x14ac:dyDescent="0.25">
      <c r="A2140" t="s">
        <v>94</v>
      </c>
      <c r="B2140" s="108">
        <v>0</v>
      </c>
      <c r="E2140" s="108" t="b">
        <f t="shared" si="165"/>
        <v>0</v>
      </c>
      <c r="G2140" s="108" t="b">
        <f t="shared" si="166"/>
        <v>0</v>
      </c>
      <c r="I2140" s="108" t="b">
        <f t="shared" si="167"/>
        <v>0</v>
      </c>
      <c r="K2140" s="108" t="b">
        <f t="shared" si="168"/>
        <v>0</v>
      </c>
      <c r="M2140" s="108" t="b">
        <f t="shared" si="169"/>
        <v>0</v>
      </c>
    </row>
    <row r="2141" spans="1:13" x14ac:dyDescent="0.25">
      <c r="A2141" t="s">
        <v>94</v>
      </c>
      <c r="B2141" s="108">
        <v>0</v>
      </c>
      <c r="E2141" s="108" t="b">
        <f t="shared" si="165"/>
        <v>0</v>
      </c>
      <c r="G2141" s="108" t="b">
        <f t="shared" si="166"/>
        <v>0</v>
      </c>
      <c r="I2141" s="108" t="b">
        <f t="shared" si="167"/>
        <v>0</v>
      </c>
      <c r="K2141" s="108" t="b">
        <f t="shared" si="168"/>
        <v>0</v>
      </c>
      <c r="M2141" s="108" t="b">
        <f t="shared" si="169"/>
        <v>0</v>
      </c>
    </row>
    <row r="2142" spans="1:13" x14ac:dyDescent="0.25">
      <c r="A2142" t="s">
        <v>94</v>
      </c>
      <c r="B2142" s="108">
        <v>0</v>
      </c>
      <c r="E2142" s="108" t="b">
        <f t="shared" si="165"/>
        <v>0</v>
      </c>
      <c r="G2142" s="108" t="b">
        <f t="shared" si="166"/>
        <v>0</v>
      </c>
      <c r="I2142" s="108" t="b">
        <f t="shared" si="167"/>
        <v>0</v>
      </c>
      <c r="K2142" s="108" t="b">
        <f t="shared" si="168"/>
        <v>0</v>
      </c>
      <c r="M2142" s="108" t="b">
        <f t="shared" si="169"/>
        <v>0</v>
      </c>
    </row>
    <row r="2143" spans="1:13" x14ac:dyDescent="0.25">
      <c r="A2143" t="s">
        <v>94</v>
      </c>
      <c r="B2143" s="108">
        <v>0</v>
      </c>
      <c r="E2143" s="108" t="b">
        <f t="shared" si="165"/>
        <v>0</v>
      </c>
      <c r="G2143" s="108" t="b">
        <f t="shared" si="166"/>
        <v>0</v>
      </c>
      <c r="I2143" s="108" t="b">
        <f t="shared" si="167"/>
        <v>0</v>
      </c>
      <c r="K2143" s="108" t="b">
        <f t="shared" si="168"/>
        <v>0</v>
      </c>
      <c r="M2143" s="108" t="b">
        <f t="shared" si="169"/>
        <v>0</v>
      </c>
    </row>
    <row r="2144" spans="1:13" x14ac:dyDescent="0.25">
      <c r="A2144" t="s">
        <v>94</v>
      </c>
      <c r="B2144" s="108">
        <v>0</v>
      </c>
      <c r="E2144" s="108" t="b">
        <f t="shared" si="165"/>
        <v>0</v>
      </c>
      <c r="G2144" s="108" t="b">
        <f t="shared" si="166"/>
        <v>0</v>
      </c>
      <c r="I2144" s="108" t="b">
        <f t="shared" si="167"/>
        <v>0</v>
      </c>
      <c r="K2144" s="108" t="b">
        <f t="shared" si="168"/>
        <v>0</v>
      </c>
      <c r="M2144" s="108" t="b">
        <f t="shared" si="169"/>
        <v>0</v>
      </c>
    </row>
    <row r="2145" spans="1:13" x14ac:dyDescent="0.25">
      <c r="A2145" t="s">
        <v>94</v>
      </c>
      <c r="B2145" s="108">
        <v>0</v>
      </c>
      <c r="E2145" s="108" t="b">
        <f t="shared" si="165"/>
        <v>0</v>
      </c>
      <c r="G2145" s="108" t="b">
        <f t="shared" si="166"/>
        <v>0</v>
      </c>
      <c r="I2145" s="108" t="b">
        <f t="shared" si="167"/>
        <v>0</v>
      </c>
      <c r="K2145" s="108" t="b">
        <f t="shared" si="168"/>
        <v>0</v>
      </c>
      <c r="M2145" s="108" t="b">
        <f t="shared" si="169"/>
        <v>0</v>
      </c>
    </row>
    <row r="2146" spans="1:13" x14ac:dyDescent="0.25">
      <c r="A2146" t="s">
        <v>94</v>
      </c>
      <c r="B2146" s="108">
        <v>0</v>
      </c>
      <c r="E2146" s="108" t="b">
        <f t="shared" si="165"/>
        <v>0</v>
      </c>
      <c r="G2146" s="108" t="b">
        <f t="shared" si="166"/>
        <v>0</v>
      </c>
      <c r="I2146" s="108" t="b">
        <f t="shared" si="167"/>
        <v>0</v>
      </c>
      <c r="K2146" s="108" t="b">
        <f t="shared" si="168"/>
        <v>0</v>
      </c>
      <c r="M2146" s="108" t="b">
        <f t="shared" si="169"/>
        <v>0</v>
      </c>
    </row>
    <row r="2147" spans="1:13" x14ac:dyDescent="0.25">
      <c r="A2147" t="s">
        <v>94</v>
      </c>
      <c r="B2147" s="108">
        <v>0</v>
      </c>
      <c r="E2147" s="108" t="b">
        <f t="shared" si="165"/>
        <v>0</v>
      </c>
      <c r="G2147" s="108" t="b">
        <f t="shared" si="166"/>
        <v>0</v>
      </c>
      <c r="I2147" s="108" t="b">
        <f t="shared" si="167"/>
        <v>0</v>
      </c>
      <c r="K2147" s="108" t="b">
        <f t="shared" si="168"/>
        <v>0</v>
      </c>
      <c r="M2147" s="108" t="b">
        <f t="shared" si="169"/>
        <v>0</v>
      </c>
    </row>
    <row r="2148" spans="1:13" x14ac:dyDescent="0.25">
      <c r="A2148" t="s">
        <v>93</v>
      </c>
      <c r="B2148" s="108">
        <v>0.94</v>
      </c>
      <c r="E2148" s="108" t="b">
        <f t="shared" si="165"/>
        <v>0</v>
      </c>
      <c r="G2148" s="108" t="b">
        <f t="shared" si="166"/>
        <v>0</v>
      </c>
      <c r="I2148" s="108" t="b">
        <f t="shared" si="167"/>
        <v>0</v>
      </c>
      <c r="K2148" s="108">
        <f t="shared" si="168"/>
        <v>0.94</v>
      </c>
      <c r="M2148" s="108" t="b">
        <f t="shared" si="169"/>
        <v>0</v>
      </c>
    </row>
    <row r="2149" spans="1:13" x14ac:dyDescent="0.25">
      <c r="A2149" t="s">
        <v>94</v>
      </c>
      <c r="B2149" s="108">
        <v>0</v>
      </c>
      <c r="E2149" s="108" t="b">
        <f t="shared" si="165"/>
        <v>0</v>
      </c>
      <c r="G2149" s="108" t="b">
        <f t="shared" si="166"/>
        <v>0</v>
      </c>
      <c r="I2149" s="108" t="b">
        <f t="shared" si="167"/>
        <v>0</v>
      </c>
      <c r="K2149" s="108" t="b">
        <f t="shared" si="168"/>
        <v>0</v>
      </c>
      <c r="M2149" s="108" t="b">
        <f t="shared" si="169"/>
        <v>0</v>
      </c>
    </row>
    <row r="2150" spans="1:13" x14ac:dyDescent="0.25">
      <c r="A2150" t="s">
        <v>94</v>
      </c>
      <c r="B2150" s="108">
        <v>0</v>
      </c>
      <c r="E2150" s="108" t="b">
        <f t="shared" si="165"/>
        <v>0</v>
      </c>
      <c r="G2150" s="108" t="b">
        <f t="shared" si="166"/>
        <v>0</v>
      </c>
      <c r="I2150" s="108" t="b">
        <f t="shared" si="167"/>
        <v>0</v>
      </c>
      <c r="K2150" s="108" t="b">
        <f t="shared" si="168"/>
        <v>0</v>
      </c>
      <c r="M2150" s="108" t="b">
        <f t="shared" si="169"/>
        <v>0</v>
      </c>
    </row>
    <row r="2151" spans="1:13" x14ac:dyDescent="0.25">
      <c r="A2151" t="s">
        <v>94</v>
      </c>
      <c r="B2151" s="108">
        <v>0</v>
      </c>
      <c r="E2151" s="108" t="b">
        <f t="shared" si="165"/>
        <v>0</v>
      </c>
      <c r="G2151" s="108" t="b">
        <f t="shared" si="166"/>
        <v>0</v>
      </c>
      <c r="I2151" s="108" t="b">
        <f t="shared" si="167"/>
        <v>0</v>
      </c>
      <c r="K2151" s="108" t="b">
        <f t="shared" si="168"/>
        <v>0</v>
      </c>
      <c r="M2151" s="108" t="b">
        <f t="shared" si="169"/>
        <v>0</v>
      </c>
    </row>
    <row r="2152" spans="1:13" x14ac:dyDescent="0.25">
      <c r="A2152" t="s">
        <v>94</v>
      </c>
      <c r="B2152" s="108">
        <v>0</v>
      </c>
      <c r="E2152" s="108" t="b">
        <f t="shared" si="165"/>
        <v>0</v>
      </c>
      <c r="G2152" s="108" t="b">
        <f t="shared" si="166"/>
        <v>0</v>
      </c>
      <c r="I2152" s="108" t="b">
        <f t="shared" si="167"/>
        <v>0</v>
      </c>
      <c r="K2152" s="108" t="b">
        <f t="shared" si="168"/>
        <v>0</v>
      </c>
      <c r="M2152" s="108" t="b">
        <f t="shared" si="169"/>
        <v>0</v>
      </c>
    </row>
    <row r="2153" spans="1:13" x14ac:dyDescent="0.25">
      <c r="A2153" t="s">
        <v>94</v>
      </c>
      <c r="B2153" s="108">
        <v>0</v>
      </c>
      <c r="E2153" s="108" t="b">
        <f t="shared" si="165"/>
        <v>0</v>
      </c>
      <c r="G2153" s="108" t="b">
        <f t="shared" si="166"/>
        <v>0</v>
      </c>
      <c r="I2153" s="108" t="b">
        <f t="shared" si="167"/>
        <v>0</v>
      </c>
      <c r="K2153" s="108" t="b">
        <f t="shared" si="168"/>
        <v>0</v>
      </c>
      <c r="M2153" s="108" t="b">
        <f t="shared" si="169"/>
        <v>0</v>
      </c>
    </row>
    <row r="2154" spans="1:13" x14ac:dyDescent="0.25">
      <c r="A2154" t="s">
        <v>94</v>
      </c>
      <c r="B2154" s="108">
        <v>0</v>
      </c>
      <c r="E2154" s="108" t="b">
        <f t="shared" si="165"/>
        <v>0</v>
      </c>
      <c r="G2154" s="108" t="b">
        <f t="shared" si="166"/>
        <v>0</v>
      </c>
      <c r="I2154" s="108" t="b">
        <f t="shared" si="167"/>
        <v>0</v>
      </c>
      <c r="K2154" s="108" t="b">
        <f t="shared" si="168"/>
        <v>0</v>
      </c>
      <c r="M2154" s="108" t="b">
        <f t="shared" si="169"/>
        <v>0</v>
      </c>
    </row>
    <row r="2155" spans="1:13" x14ac:dyDescent="0.25">
      <c r="A2155" t="s">
        <v>95</v>
      </c>
      <c r="B2155" s="108">
        <v>1.47</v>
      </c>
      <c r="E2155" s="108" t="b">
        <f t="shared" si="165"/>
        <v>0</v>
      </c>
      <c r="G2155" s="108" t="b">
        <f t="shared" si="166"/>
        <v>0</v>
      </c>
      <c r="I2155" s="108" t="b">
        <f t="shared" si="167"/>
        <v>0</v>
      </c>
      <c r="K2155" s="108" t="b">
        <f t="shared" si="168"/>
        <v>0</v>
      </c>
      <c r="M2155" s="108">
        <f t="shared" si="169"/>
        <v>1.47</v>
      </c>
    </row>
    <row r="2156" spans="1:13" x14ac:dyDescent="0.25">
      <c r="A2156" t="s">
        <v>92</v>
      </c>
      <c r="B2156" s="108">
        <v>0.93</v>
      </c>
      <c r="E2156" s="108">
        <f t="shared" si="165"/>
        <v>0.93</v>
      </c>
      <c r="G2156" s="108" t="b">
        <f t="shared" si="166"/>
        <v>0</v>
      </c>
      <c r="I2156" s="108" t="b">
        <f t="shared" si="167"/>
        <v>0</v>
      </c>
      <c r="K2156" s="108" t="b">
        <f t="shared" si="168"/>
        <v>0</v>
      </c>
      <c r="M2156" s="108" t="b">
        <f t="shared" si="169"/>
        <v>0</v>
      </c>
    </row>
    <row r="2157" spans="1:13" x14ac:dyDescent="0.25">
      <c r="A2157" t="s">
        <v>94</v>
      </c>
      <c r="B2157" s="108">
        <v>0</v>
      </c>
      <c r="E2157" s="108" t="b">
        <f t="shared" si="165"/>
        <v>0</v>
      </c>
      <c r="G2157" s="108" t="b">
        <f t="shared" si="166"/>
        <v>0</v>
      </c>
      <c r="I2157" s="108" t="b">
        <f t="shared" si="167"/>
        <v>0</v>
      </c>
      <c r="K2157" s="108" t="b">
        <f t="shared" si="168"/>
        <v>0</v>
      </c>
      <c r="M2157" s="108" t="b">
        <f t="shared" si="169"/>
        <v>0</v>
      </c>
    </row>
    <row r="2158" spans="1:13" x14ac:dyDescent="0.25">
      <c r="A2158" t="s">
        <v>94</v>
      </c>
      <c r="B2158" s="108">
        <v>0</v>
      </c>
      <c r="E2158" s="108" t="b">
        <f t="shared" si="165"/>
        <v>0</v>
      </c>
      <c r="G2158" s="108" t="b">
        <f t="shared" si="166"/>
        <v>0</v>
      </c>
      <c r="I2158" s="108" t="b">
        <f t="shared" si="167"/>
        <v>0</v>
      </c>
      <c r="K2158" s="108" t="b">
        <f t="shared" si="168"/>
        <v>0</v>
      </c>
      <c r="M2158" s="108" t="b">
        <f t="shared" si="169"/>
        <v>0</v>
      </c>
    </row>
    <row r="2159" spans="1:13" x14ac:dyDescent="0.25">
      <c r="A2159" t="s">
        <v>94</v>
      </c>
      <c r="B2159" s="108">
        <v>0</v>
      </c>
      <c r="E2159" s="108" t="b">
        <f t="shared" si="165"/>
        <v>0</v>
      </c>
      <c r="G2159" s="108" t="b">
        <f t="shared" si="166"/>
        <v>0</v>
      </c>
      <c r="I2159" s="108" t="b">
        <f t="shared" si="167"/>
        <v>0</v>
      </c>
      <c r="K2159" s="108" t="b">
        <f t="shared" si="168"/>
        <v>0</v>
      </c>
      <c r="M2159" s="108" t="b">
        <f t="shared" si="169"/>
        <v>0</v>
      </c>
    </row>
    <row r="2160" spans="1:13" x14ac:dyDescent="0.25">
      <c r="A2160" t="s">
        <v>94</v>
      </c>
      <c r="B2160" s="108">
        <v>0</v>
      </c>
      <c r="E2160" s="108" t="b">
        <f t="shared" si="165"/>
        <v>0</v>
      </c>
      <c r="G2160" s="108" t="b">
        <f t="shared" si="166"/>
        <v>0</v>
      </c>
      <c r="I2160" s="108" t="b">
        <f t="shared" si="167"/>
        <v>0</v>
      </c>
      <c r="K2160" s="108" t="b">
        <f t="shared" si="168"/>
        <v>0</v>
      </c>
      <c r="M2160" s="108" t="b">
        <f t="shared" si="169"/>
        <v>0</v>
      </c>
    </row>
    <row r="2161" spans="1:13" x14ac:dyDescent="0.25">
      <c r="A2161" t="s">
        <v>94</v>
      </c>
      <c r="B2161" s="108">
        <v>0</v>
      </c>
      <c r="E2161" s="108" t="b">
        <f t="shared" si="165"/>
        <v>0</v>
      </c>
      <c r="G2161" s="108" t="b">
        <f t="shared" si="166"/>
        <v>0</v>
      </c>
      <c r="I2161" s="108" t="b">
        <f t="shared" si="167"/>
        <v>0</v>
      </c>
      <c r="K2161" s="108" t="b">
        <f t="shared" si="168"/>
        <v>0</v>
      </c>
      <c r="M2161" s="108" t="b">
        <f t="shared" si="169"/>
        <v>0</v>
      </c>
    </row>
    <row r="2162" spans="1:13" x14ac:dyDescent="0.25">
      <c r="A2162" t="s">
        <v>94</v>
      </c>
      <c r="B2162" s="108">
        <v>0</v>
      </c>
      <c r="E2162" s="108" t="b">
        <f t="shared" si="165"/>
        <v>0</v>
      </c>
      <c r="G2162" s="108" t="b">
        <f t="shared" si="166"/>
        <v>0</v>
      </c>
      <c r="I2162" s="108" t="b">
        <f t="shared" si="167"/>
        <v>0</v>
      </c>
      <c r="K2162" s="108" t="b">
        <f t="shared" si="168"/>
        <v>0</v>
      </c>
      <c r="M2162" s="108" t="b">
        <f t="shared" si="169"/>
        <v>0</v>
      </c>
    </row>
    <row r="2163" spans="1:13" x14ac:dyDescent="0.25">
      <c r="A2163" t="s">
        <v>94</v>
      </c>
      <c r="B2163" s="108">
        <v>0</v>
      </c>
      <c r="E2163" s="108" t="b">
        <f t="shared" si="165"/>
        <v>0</v>
      </c>
      <c r="G2163" s="108" t="b">
        <f t="shared" si="166"/>
        <v>0</v>
      </c>
      <c r="I2163" s="108" t="b">
        <f t="shared" si="167"/>
        <v>0</v>
      </c>
      <c r="K2163" s="108" t="b">
        <f t="shared" si="168"/>
        <v>0</v>
      </c>
      <c r="M2163" s="108" t="b">
        <f t="shared" si="169"/>
        <v>0</v>
      </c>
    </row>
    <row r="2164" spans="1:13" x14ac:dyDescent="0.25">
      <c r="A2164" t="s">
        <v>94</v>
      </c>
      <c r="B2164" s="108">
        <v>0</v>
      </c>
      <c r="E2164" s="108" t="b">
        <f t="shared" si="165"/>
        <v>0</v>
      </c>
      <c r="G2164" s="108" t="b">
        <f t="shared" si="166"/>
        <v>0</v>
      </c>
      <c r="I2164" s="108" t="b">
        <f t="shared" si="167"/>
        <v>0</v>
      </c>
      <c r="K2164" s="108" t="b">
        <f t="shared" si="168"/>
        <v>0</v>
      </c>
      <c r="M2164" s="108" t="b">
        <f t="shared" si="169"/>
        <v>0</v>
      </c>
    </row>
    <row r="2165" spans="1:13" x14ac:dyDescent="0.25">
      <c r="A2165" t="s">
        <v>94</v>
      </c>
      <c r="B2165" s="108">
        <v>0</v>
      </c>
      <c r="E2165" s="108" t="b">
        <f t="shared" si="165"/>
        <v>0</v>
      </c>
      <c r="G2165" s="108" t="b">
        <f t="shared" si="166"/>
        <v>0</v>
      </c>
      <c r="I2165" s="108" t="b">
        <f t="shared" si="167"/>
        <v>0</v>
      </c>
      <c r="K2165" s="108" t="b">
        <f t="shared" si="168"/>
        <v>0</v>
      </c>
      <c r="M2165" s="108" t="b">
        <f t="shared" si="169"/>
        <v>0</v>
      </c>
    </row>
    <row r="2166" spans="1:13" x14ac:dyDescent="0.25">
      <c r="A2166" t="s">
        <v>94</v>
      </c>
      <c r="B2166" s="108">
        <v>0</v>
      </c>
      <c r="E2166" s="108" t="b">
        <f t="shared" si="165"/>
        <v>0</v>
      </c>
      <c r="G2166" s="108" t="b">
        <f t="shared" si="166"/>
        <v>0</v>
      </c>
      <c r="I2166" s="108" t="b">
        <f t="shared" si="167"/>
        <v>0</v>
      </c>
      <c r="K2166" s="108" t="b">
        <f t="shared" si="168"/>
        <v>0</v>
      </c>
      <c r="M2166" s="108" t="b">
        <f t="shared" si="169"/>
        <v>0</v>
      </c>
    </row>
    <row r="2167" spans="1:13" x14ac:dyDescent="0.25">
      <c r="A2167" t="s">
        <v>94</v>
      </c>
      <c r="B2167" s="108">
        <v>0</v>
      </c>
      <c r="E2167" s="108" t="b">
        <f t="shared" si="165"/>
        <v>0</v>
      </c>
      <c r="G2167" s="108" t="b">
        <f t="shared" si="166"/>
        <v>0</v>
      </c>
      <c r="I2167" s="108" t="b">
        <f t="shared" si="167"/>
        <v>0</v>
      </c>
      <c r="K2167" s="108" t="b">
        <f t="shared" si="168"/>
        <v>0</v>
      </c>
      <c r="M2167" s="108" t="b">
        <f t="shared" si="169"/>
        <v>0</v>
      </c>
    </row>
    <row r="2168" spans="1:13" x14ac:dyDescent="0.25">
      <c r="A2168" t="s">
        <v>94</v>
      </c>
      <c r="B2168" s="108">
        <v>0</v>
      </c>
      <c r="E2168" s="108" t="b">
        <f t="shared" si="165"/>
        <v>0</v>
      </c>
      <c r="G2168" s="108" t="b">
        <f t="shared" si="166"/>
        <v>0</v>
      </c>
      <c r="I2168" s="108" t="b">
        <f t="shared" si="167"/>
        <v>0</v>
      </c>
      <c r="K2168" s="108" t="b">
        <f t="shared" si="168"/>
        <v>0</v>
      </c>
      <c r="M2168" s="108" t="b">
        <f t="shared" si="169"/>
        <v>0</v>
      </c>
    </row>
    <row r="2169" spans="1:13" x14ac:dyDescent="0.25">
      <c r="A2169" t="s">
        <v>94</v>
      </c>
      <c r="B2169" s="108">
        <v>0</v>
      </c>
      <c r="E2169" s="108" t="b">
        <f t="shared" si="165"/>
        <v>0</v>
      </c>
      <c r="G2169" s="108" t="b">
        <f t="shared" si="166"/>
        <v>0</v>
      </c>
      <c r="I2169" s="108" t="b">
        <f t="shared" si="167"/>
        <v>0</v>
      </c>
      <c r="K2169" s="108" t="b">
        <f t="shared" si="168"/>
        <v>0</v>
      </c>
      <c r="M2169" s="108" t="b">
        <f t="shared" si="169"/>
        <v>0</v>
      </c>
    </row>
    <row r="2170" spans="1:13" x14ac:dyDescent="0.25">
      <c r="A2170" t="s">
        <v>94</v>
      </c>
      <c r="B2170" s="108">
        <v>0</v>
      </c>
      <c r="E2170" s="108" t="b">
        <f t="shared" si="165"/>
        <v>0</v>
      </c>
      <c r="G2170" s="108" t="b">
        <f t="shared" si="166"/>
        <v>0</v>
      </c>
      <c r="I2170" s="108" t="b">
        <f t="shared" si="167"/>
        <v>0</v>
      </c>
      <c r="K2170" s="108" t="b">
        <f t="shared" si="168"/>
        <v>0</v>
      </c>
      <c r="M2170" s="108" t="b">
        <f t="shared" si="169"/>
        <v>0</v>
      </c>
    </row>
    <row r="2171" spans="1:13" x14ac:dyDescent="0.25">
      <c r="A2171" t="s">
        <v>94</v>
      </c>
      <c r="B2171" s="108">
        <v>0</v>
      </c>
      <c r="E2171" s="108" t="b">
        <f t="shared" si="165"/>
        <v>0</v>
      </c>
      <c r="G2171" s="108" t="b">
        <f t="shared" si="166"/>
        <v>0</v>
      </c>
      <c r="I2171" s="108" t="b">
        <f t="shared" si="167"/>
        <v>0</v>
      </c>
      <c r="K2171" s="108" t="b">
        <f t="shared" si="168"/>
        <v>0</v>
      </c>
      <c r="M2171" s="108" t="b">
        <f t="shared" si="169"/>
        <v>0</v>
      </c>
    </row>
    <row r="2172" spans="1:13" x14ac:dyDescent="0.25">
      <c r="A2172" t="s">
        <v>94</v>
      </c>
      <c r="B2172" s="108">
        <v>0</v>
      </c>
      <c r="E2172" s="108" t="b">
        <f t="shared" si="165"/>
        <v>0</v>
      </c>
      <c r="G2172" s="108" t="b">
        <f t="shared" si="166"/>
        <v>0</v>
      </c>
      <c r="I2172" s="108" t="b">
        <f t="shared" si="167"/>
        <v>0</v>
      </c>
      <c r="K2172" s="108" t="b">
        <f t="shared" si="168"/>
        <v>0</v>
      </c>
      <c r="M2172" s="108" t="b">
        <f t="shared" si="169"/>
        <v>0</v>
      </c>
    </row>
    <row r="2173" spans="1:13" x14ac:dyDescent="0.25">
      <c r="A2173" t="s">
        <v>94</v>
      </c>
      <c r="B2173" s="108">
        <v>0</v>
      </c>
      <c r="E2173" s="108" t="b">
        <f t="shared" si="165"/>
        <v>0</v>
      </c>
      <c r="G2173" s="108" t="b">
        <f t="shared" si="166"/>
        <v>0</v>
      </c>
      <c r="I2173" s="108" t="b">
        <f t="shared" si="167"/>
        <v>0</v>
      </c>
      <c r="K2173" s="108" t="b">
        <f t="shared" si="168"/>
        <v>0</v>
      </c>
      <c r="M2173" s="108" t="b">
        <f t="shared" si="169"/>
        <v>0</v>
      </c>
    </row>
    <row r="2174" spans="1:13" x14ac:dyDescent="0.25">
      <c r="A2174" t="s">
        <v>92</v>
      </c>
      <c r="B2174" s="108">
        <v>0.76</v>
      </c>
      <c r="E2174" s="108">
        <f t="shared" si="165"/>
        <v>0.76</v>
      </c>
      <c r="G2174" s="108" t="b">
        <f t="shared" si="166"/>
        <v>0</v>
      </c>
      <c r="I2174" s="108" t="b">
        <f t="shared" si="167"/>
        <v>0</v>
      </c>
      <c r="K2174" s="108" t="b">
        <f t="shared" si="168"/>
        <v>0</v>
      </c>
      <c r="M2174" s="108" t="b">
        <f t="shared" si="169"/>
        <v>0</v>
      </c>
    </row>
    <row r="2175" spans="1:13" x14ac:dyDescent="0.25">
      <c r="A2175" t="s">
        <v>92</v>
      </c>
      <c r="B2175" s="108">
        <v>0.63</v>
      </c>
      <c r="E2175" s="108">
        <f t="shared" si="165"/>
        <v>0.63</v>
      </c>
      <c r="G2175" s="108" t="b">
        <f t="shared" si="166"/>
        <v>0</v>
      </c>
      <c r="I2175" s="108" t="b">
        <f t="shared" si="167"/>
        <v>0</v>
      </c>
      <c r="K2175" s="108" t="b">
        <f t="shared" si="168"/>
        <v>0</v>
      </c>
      <c r="M2175" s="108" t="b">
        <f t="shared" si="169"/>
        <v>0</v>
      </c>
    </row>
    <row r="2176" spans="1:13" x14ac:dyDescent="0.25">
      <c r="A2176" t="s">
        <v>93</v>
      </c>
      <c r="B2176" s="108">
        <v>1.45</v>
      </c>
      <c r="E2176" s="108" t="b">
        <f t="shared" si="165"/>
        <v>0</v>
      </c>
      <c r="G2176" s="108" t="b">
        <f t="shared" si="166"/>
        <v>0</v>
      </c>
      <c r="I2176" s="108" t="b">
        <f t="shared" si="167"/>
        <v>0</v>
      </c>
      <c r="K2176" s="108">
        <f t="shared" si="168"/>
        <v>1.45</v>
      </c>
      <c r="M2176" s="108" t="b">
        <f t="shared" si="169"/>
        <v>0</v>
      </c>
    </row>
    <row r="2177" spans="1:13" x14ac:dyDescent="0.25">
      <c r="A2177" t="s">
        <v>93</v>
      </c>
      <c r="B2177" s="108">
        <v>1.51</v>
      </c>
      <c r="E2177" s="108" t="b">
        <f t="shared" si="165"/>
        <v>0</v>
      </c>
      <c r="G2177" s="108" t="b">
        <f t="shared" si="166"/>
        <v>0</v>
      </c>
      <c r="I2177" s="108" t="b">
        <f t="shared" si="167"/>
        <v>0</v>
      </c>
      <c r="K2177" s="108">
        <f t="shared" si="168"/>
        <v>1.51</v>
      </c>
      <c r="M2177" s="108" t="b">
        <f t="shared" si="169"/>
        <v>0</v>
      </c>
    </row>
    <row r="2178" spans="1:13" x14ac:dyDescent="0.25">
      <c r="A2178" t="s">
        <v>91</v>
      </c>
      <c r="B2178" s="108">
        <v>0.64</v>
      </c>
      <c r="E2178" s="108" t="b">
        <f t="shared" si="165"/>
        <v>0</v>
      </c>
      <c r="G2178" s="108" t="b">
        <f t="shared" si="166"/>
        <v>0</v>
      </c>
      <c r="I2178" s="108">
        <f t="shared" si="167"/>
        <v>0.64</v>
      </c>
      <c r="K2178" s="108" t="b">
        <f t="shared" si="168"/>
        <v>0</v>
      </c>
      <c r="M2178" s="108" t="b">
        <f t="shared" si="169"/>
        <v>0</v>
      </c>
    </row>
    <row r="2179" spans="1:13" x14ac:dyDescent="0.25">
      <c r="A2179" t="s">
        <v>91</v>
      </c>
      <c r="B2179" s="108">
        <v>0.68</v>
      </c>
      <c r="E2179" s="108" t="b">
        <f t="shared" ref="E2179:E2242" si="170">IF(A2179="Coffee Only", B2179)</f>
        <v>0</v>
      </c>
      <c r="G2179" s="108" t="b">
        <f t="shared" ref="G2179:G2242" si="171">IF(A2179="Food Only", B2179)</f>
        <v>0</v>
      </c>
      <c r="I2179" s="108">
        <f t="shared" ref="I2179:I2242" si="172">IF(A2179="Specialty Drink Only", B2179)</f>
        <v>0.68</v>
      </c>
      <c r="K2179" s="108" t="b">
        <f t="shared" ref="K2179:K2242" si="173">IF(A2179="Food + Coffee", B2179)</f>
        <v>0</v>
      </c>
      <c r="M2179" s="108" t="b">
        <f t="shared" ref="M2179:M2242" si="174">IF(A2179="Food + Specialty Drink", B2179)</f>
        <v>0</v>
      </c>
    </row>
    <row r="2180" spans="1:13" x14ac:dyDescent="0.25">
      <c r="A2180" t="s">
        <v>93</v>
      </c>
      <c r="B2180" s="108">
        <v>2.17</v>
      </c>
      <c r="E2180" s="108" t="b">
        <f t="shared" si="170"/>
        <v>0</v>
      </c>
      <c r="G2180" s="108" t="b">
        <f t="shared" si="171"/>
        <v>0</v>
      </c>
      <c r="I2180" s="108" t="b">
        <f t="shared" si="172"/>
        <v>0</v>
      </c>
      <c r="K2180" s="108">
        <f t="shared" si="173"/>
        <v>2.17</v>
      </c>
      <c r="M2180" s="108" t="b">
        <f t="shared" si="174"/>
        <v>0</v>
      </c>
    </row>
    <row r="2181" spans="1:13" x14ac:dyDescent="0.25">
      <c r="A2181" t="s">
        <v>96</v>
      </c>
      <c r="B2181" s="108">
        <v>1.66</v>
      </c>
      <c r="E2181" s="108" t="b">
        <f t="shared" si="170"/>
        <v>0</v>
      </c>
      <c r="G2181" s="108">
        <f t="shared" si="171"/>
        <v>1.66</v>
      </c>
      <c r="I2181" s="108" t="b">
        <f t="shared" si="172"/>
        <v>0</v>
      </c>
      <c r="K2181" s="108" t="b">
        <f t="shared" si="173"/>
        <v>0</v>
      </c>
      <c r="M2181" s="108" t="b">
        <f t="shared" si="174"/>
        <v>0</v>
      </c>
    </row>
    <row r="2182" spans="1:13" x14ac:dyDescent="0.25">
      <c r="A2182" t="s">
        <v>95</v>
      </c>
      <c r="B2182" s="108">
        <v>2.27</v>
      </c>
      <c r="E2182" s="108" t="b">
        <f t="shared" si="170"/>
        <v>0</v>
      </c>
      <c r="G2182" s="108" t="b">
        <f t="shared" si="171"/>
        <v>0</v>
      </c>
      <c r="I2182" s="108" t="b">
        <f t="shared" si="172"/>
        <v>0</v>
      </c>
      <c r="K2182" s="108" t="b">
        <f t="shared" si="173"/>
        <v>0</v>
      </c>
      <c r="M2182" s="108">
        <f t="shared" si="174"/>
        <v>2.27</v>
      </c>
    </row>
    <row r="2183" spans="1:13" x14ac:dyDescent="0.25">
      <c r="A2183" t="s">
        <v>91</v>
      </c>
      <c r="B2183" s="108">
        <v>0.74</v>
      </c>
      <c r="E2183" s="108" t="b">
        <f t="shared" si="170"/>
        <v>0</v>
      </c>
      <c r="G2183" s="108" t="b">
        <f t="shared" si="171"/>
        <v>0</v>
      </c>
      <c r="I2183" s="108">
        <f t="shared" si="172"/>
        <v>0.74</v>
      </c>
      <c r="K2183" s="108" t="b">
        <f t="shared" si="173"/>
        <v>0</v>
      </c>
      <c r="M2183" s="108" t="b">
        <f t="shared" si="174"/>
        <v>0</v>
      </c>
    </row>
    <row r="2184" spans="1:13" x14ac:dyDescent="0.25">
      <c r="A2184" t="s">
        <v>92</v>
      </c>
      <c r="B2184" s="108">
        <v>0.73</v>
      </c>
      <c r="E2184" s="108">
        <f t="shared" si="170"/>
        <v>0.73</v>
      </c>
      <c r="G2184" s="108" t="b">
        <f t="shared" si="171"/>
        <v>0</v>
      </c>
      <c r="I2184" s="108" t="b">
        <f t="shared" si="172"/>
        <v>0</v>
      </c>
      <c r="K2184" s="108" t="b">
        <f t="shared" si="173"/>
        <v>0</v>
      </c>
      <c r="M2184" s="108" t="b">
        <f t="shared" si="174"/>
        <v>0</v>
      </c>
    </row>
    <row r="2185" spans="1:13" x14ac:dyDescent="0.25">
      <c r="A2185" t="s">
        <v>94</v>
      </c>
      <c r="B2185" s="108">
        <v>0</v>
      </c>
      <c r="E2185" s="108" t="b">
        <f t="shared" si="170"/>
        <v>0</v>
      </c>
      <c r="G2185" s="108" t="b">
        <f t="shared" si="171"/>
        <v>0</v>
      </c>
      <c r="I2185" s="108" t="b">
        <f t="shared" si="172"/>
        <v>0</v>
      </c>
      <c r="K2185" s="108" t="b">
        <f t="shared" si="173"/>
        <v>0</v>
      </c>
      <c r="M2185" s="108" t="b">
        <f t="shared" si="174"/>
        <v>0</v>
      </c>
    </row>
    <row r="2186" spans="1:13" x14ac:dyDescent="0.25">
      <c r="A2186" t="s">
        <v>95</v>
      </c>
      <c r="B2186" s="108">
        <v>2.19</v>
      </c>
      <c r="E2186" s="108" t="b">
        <f t="shared" si="170"/>
        <v>0</v>
      </c>
      <c r="G2186" s="108" t="b">
        <f t="shared" si="171"/>
        <v>0</v>
      </c>
      <c r="I2186" s="108" t="b">
        <f t="shared" si="172"/>
        <v>0</v>
      </c>
      <c r="K2186" s="108" t="b">
        <f t="shared" si="173"/>
        <v>0</v>
      </c>
      <c r="M2186" s="108">
        <f t="shared" si="174"/>
        <v>2.19</v>
      </c>
    </row>
    <row r="2187" spans="1:13" x14ac:dyDescent="0.25">
      <c r="A2187" t="s">
        <v>92</v>
      </c>
      <c r="B2187" s="108">
        <v>0.51</v>
      </c>
      <c r="E2187" s="108">
        <f t="shared" si="170"/>
        <v>0.51</v>
      </c>
      <c r="G2187" s="108" t="b">
        <f t="shared" si="171"/>
        <v>0</v>
      </c>
      <c r="I2187" s="108" t="b">
        <f t="shared" si="172"/>
        <v>0</v>
      </c>
      <c r="K2187" s="108" t="b">
        <f t="shared" si="173"/>
        <v>0</v>
      </c>
      <c r="M2187" s="108" t="b">
        <f t="shared" si="174"/>
        <v>0</v>
      </c>
    </row>
    <row r="2188" spans="1:13" x14ac:dyDescent="0.25">
      <c r="A2188" t="s">
        <v>91</v>
      </c>
      <c r="B2188" s="108">
        <v>0.55000000000000004</v>
      </c>
      <c r="E2188" s="108" t="b">
        <f t="shared" si="170"/>
        <v>0</v>
      </c>
      <c r="G2188" s="108" t="b">
        <f t="shared" si="171"/>
        <v>0</v>
      </c>
      <c r="I2188" s="108">
        <f t="shared" si="172"/>
        <v>0.55000000000000004</v>
      </c>
      <c r="K2188" s="108" t="b">
        <f t="shared" si="173"/>
        <v>0</v>
      </c>
      <c r="M2188" s="108" t="b">
        <f t="shared" si="174"/>
        <v>0</v>
      </c>
    </row>
    <row r="2189" spans="1:13" x14ac:dyDescent="0.25">
      <c r="A2189" t="s">
        <v>91</v>
      </c>
      <c r="B2189" s="108">
        <v>0.88</v>
      </c>
      <c r="E2189" s="108" t="b">
        <f t="shared" si="170"/>
        <v>0</v>
      </c>
      <c r="G2189" s="108" t="b">
        <f t="shared" si="171"/>
        <v>0</v>
      </c>
      <c r="I2189" s="108">
        <f t="shared" si="172"/>
        <v>0.88</v>
      </c>
      <c r="K2189" s="108" t="b">
        <f t="shared" si="173"/>
        <v>0</v>
      </c>
      <c r="M2189" s="108" t="b">
        <f t="shared" si="174"/>
        <v>0</v>
      </c>
    </row>
    <row r="2190" spans="1:13" x14ac:dyDescent="0.25">
      <c r="A2190" t="s">
        <v>95</v>
      </c>
      <c r="B2190" s="108">
        <v>1.65</v>
      </c>
      <c r="E2190" s="108" t="b">
        <f t="shared" si="170"/>
        <v>0</v>
      </c>
      <c r="G2190" s="108" t="b">
        <f t="shared" si="171"/>
        <v>0</v>
      </c>
      <c r="I2190" s="108" t="b">
        <f t="shared" si="172"/>
        <v>0</v>
      </c>
      <c r="K2190" s="108" t="b">
        <f t="shared" si="173"/>
        <v>0</v>
      </c>
      <c r="M2190" s="108">
        <f t="shared" si="174"/>
        <v>1.65</v>
      </c>
    </row>
    <row r="2191" spans="1:13" x14ac:dyDescent="0.25">
      <c r="A2191" t="s">
        <v>95</v>
      </c>
      <c r="B2191" s="108">
        <v>1.68</v>
      </c>
      <c r="E2191" s="108" t="b">
        <f t="shared" si="170"/>
        <v>0</v>
      </c>
      <c r="G2191" s="108" t="b">
        <f t="shared" si="171"/>
        <v>0</v>
      </c>
      <c r="I2191" s="108" t="b">
        <f t="shared" si="172"/>
        <v>0</v>
      </c>
      <c r="K2191" s="108" t="b">
        <f t="shared" si="173"/>
        <v>0</v>
      </c>
      <c r="M2191" s="108">
        <f t="shared" si="174"/>
        <v>1.68</v>
      </c>
    </row>
    <row r="2192" spans="1:13" x14ac:dyDescent="0.25">
      <c r="A2192" t="s">
        <v>92</v>
      </c>
      <c r="B2192" s="108">
        <v>0.8</v>
      </c>
      <c r="E2192" s="108">
        <f t="shared" si="170"/>
        <v>0.8</v>
      </c>
      <c r="G2192" s="108" t="b">
        <f t="shared" si="171"/>
        <v>0</v>
      </c>
      <c r="I2192" s="108" t="b">
        <f t="shared" si="172"/>
        <v>0</v>
      </c>
      <c r="K2192" s="108" t="b">
        <f t="shared" si="173"/>
        <v>0</v>
      </c>
      <c r="M2192" s="108" t="b">
        <f t="shared" si="174"/>
        <v>0</v>
      </c>
    </row>
    <row r="2193" spans="1:13" x14ac:dyDescent="0.25">
      <c r="A2193" t="s">
        <v>91</v>
      </c>
      <c r="B2193" s="108">
        <v>0.73</v>
      </c>
      <c r="E2193" s="108" t="b">
        <f t="shared" si="170"/>
        <v>0</v>
      </c>
      <c r="G2193" s="108" t="b">
        <f t="shared" si="171"/>
        <v>0</v>
      </c>
      <c r="I2193" s="108">
        <f t="shared" si="172"/>
        <v>0.73</v>
      </c>
      <c r="K2193" s="108" t="b">
        <f t="shared" si="173"/>
        <v>0</v>
      </c>
      <c r="M2193" s="108" t="b">
        <f t="shared" si="174"/>
        <v>0</v>
      </c>
    </row>
    <row r="2194" spans="1:13" x14ac:dyDescent="0.25">
      <c r="A2194" t="s">
        <v>93</v>
      </c>
      <c r="B2194" s="108">
        <v>1.85</v>
      </c>
      <c r="E2194" s="108" t="b">
        <f t="shared" si="170"/>
        <v>0</v>
      </c>
      <c r="G2194" s="108" t="b">
        <f t="shared" si="171"/>
        <v>0</v>
      </c>
      <c r="I2194" s="108" t="b">
        <f t="shared" si="172"/>
        <v>0</v>
      </c>
      <c r="K2194" s="108">
        <f t="shared" si="173"/>
        <v>1.85</v>
      </c>
      <c r="M2194" s="108" t="b">
        <f t="shared" si="174"/>
        <v>0</v>
      </c>
    </row>
    <row r="2195" spans="1:13" x14ac:dyDescent="0.25">
      <c r="A2195" t="s">
        <v>95</v>
      </c>
      <c r="B2195" s="108">
        <v>1.19</v>
      </c>
      <c r="E2195" s="108" t="b">
        <f t="shared" si="170"/>
        <v>0</v>
      </c>
      <c r="G2195" s="108" t="b">
        <f t="shared" si="171"/>
        <v>0</v>
      </c>
      <c r="I2195" s="108" t="b">
        <f t="shared" si="172"/>
        <v>0</v>
      </c>
      <c r="K2195" s="108" t="b">
        <f t="shared" si="173"/>
        <v>0</v>
      </c>
      <c r="M2195" s="108">
        <f t="shared" si="174"/>
        <v>1.19</v>
      </c>
    </row>
    <row r="2196" spans="1:13" x14ac:dyDescent="0.25">
      <c r="A2196" t="s">
        <v>96</v>
      </c>
      <c r="B2196" s="108">
        <v>1.35</v>
      </c>
      <c r="E2196" s="108" t="b">
        <f t="shared" si="170"/>
        <v>0</v>
      </c>
      <c r="G2196" s="108">
        <f t="shared" si="171"/>
        <v>1.35</v>
      </c>
      <c r="I2196" s="108" t="b">
        <f t="shared" si="172"/>
        <v>0</v>
      </c>
      <c r="K2196" s="108" t="b">
        <f t="shared" si="173"/>
        <v>0</v>
      </c>
      <c r="M2196" s="108" t="b">
        <f t="shared" si="174"/>
        <v>0</v>
      </c>
    </row>
    <row r="2197" spans="1:13" x14ac:dyDescent="0.25">
      <c r="A2197" t="s">
        <v>91</v>
      </c>
      <c r="B2197" s="108">
        <v>0.54</v>
      </c>
      <c r="E2197" s="108" t="b">
        <f t="shared" si="170"/>
        <v>0</v>
      </c>
      <c r="G2197" s="108" t="b">
        <f t="shared" si="171"/>
        <v>0</v>
      </c>
      <c r="I2197" s="108">
        <f t="shared" si="172"/>
        <v>0.54</v>
      </c>
      <c r="K2197" s="108" t="b">
        <f t="shared" si="173"/>
        <v>0</v>
      </c>
      <c r="M2197" s="108" t="b">
        <f t="shared" si="174"/>
        <v>0</v>
      </c>
    </row>
    <row r="2198" spans="1:13" x14ac:dyDescent="0.25">
      <c r="A2198" t="s">
        <v>93</v>
      </c>
      <c r="B2198" s="108">
        <v>2.02</v>
      </c>
      <c r="E2198" s="108" t="b">
        <f t="shared" si="170"/>
        <v>0</v>
      </c>
      <c r="G2198" s="108" t="b">
        <f t="shared" si="171"/>
        <v>0</v>
      </c>
      <c r="I2198" s="108" t="b">
        <f t="shared" si="172"/>
        <v>0</v>
      </c>
      <c r="K2198" s="108">
        <f t="shared" si="173"/>
        <v>2.02</v>
      </c>
      <c r="M2198" s="108" t="b">
        <f t="shared" si="174"/>
        <v>0</v>
      </c>
    </row>
    <row r="2199" spans="1:13" x14ac:dyDescent="0.25">
      <c r="A2199" t="s">
        <v>96</v>
      </c>
      <c r="B2199" s="108">
        <v>1.65</v>
      </c>
      <c r="E2199" s="108" t="b">
        <f t="shared" si="170"/>
        <v>0</v>
      </c>
      <c r="G2199" s="108">
        <f t="shared" si="171"/>
        <v>1.65</v>
      </c>
      <c r="I2199" s="108" t="b">
        <f t="shared" si="172"/>
        <v>0</v>
      </c>
      <c r="K2199" s="108" t="b">
        <f t="shared" si="173"/>
        <v>0</v>
      </c>
      <c r="M2199" s="108" t="b">
        <f t="shared" si="174"/>
        <v>0</v>
      </c>
    </row>
    <row r="2200" spans="1:13" x14ac:dyDescent="0.25">
      <c r="A2200" t="s">
        <v>96</v>
      </c>
      <c r="B2200" s="108">
        <v>2.34</v>
      </c>
      <c r="E2200" s="108" t="b">
        <f t="shared" si="170"/>
        <v>0</v>
      </c>
      <c r="G2200" s="108">
        <f t="shared" si="171"/>
        <v>2.34</v>
      </c>
      <c r="I2200" s="108" t="b">
        <f t="shared" si="172"/>
        <v>0</v>
      </c>
      <c r="K2200" s="108" t="b">
        <f t="shared" si="173"/>
        <v>0</v>
      </c>
      <c r="M2200" s="108" t="b">
        <f t="shared" si="174"/>
        <v>0</v>
      </c>
    </row>
    <row r="2201" spans="1:13" x14ac:dyDescent="0.25">
      <c r="A2201" t="s">
        <v>96</v>
      </c>
      <c r="B2201" s="108">
        <v>2.09</v>
      </c>
      <c r="E2201" s="108" t="b">
        <f t="shared" si="170"/>
        <v>0</v>
      </c>
      <c r="G2201" s="108">
        <f t="shared" si="171"/>
        <v>2.09</v>
      </c>
      <c r="I2201" s="108" t="b">
        <f t="shared" si="172"/>
        <v>0</v>
      </c>
      <c r="K2201" s="108" t="b">
        <f t="shared" si="173"/>
        <v>0</v>
      </c>
      <c r="M2201" s="108" t="b">
        <f t="shared" si="174"/>
        <v>0</v>
      </c>
    </row>
    <row r="2202" spans="1:13" x14ac:dyDescent="0.25">
      <c r="A2202" t="s">
        <v>95</v>
      </c>
      <c r="B2202" s="108">
        <v>1.86</v>
      </c>
      <c r="E2202" s="108" t="b">
        <f t="shared" si="170"/>
        <v>0</v>
      </c>
      <c r="G2202" s="108" t="b">
        <f t="shared" si="171"/>
        <v>0</v>
      </c>
      <c r="I2202" s="108" t="b">
        <f t="shared" si="172"/>
        <v>0</v>
      </c>
      <c r="K2202" s="108" t="b">
        <f t="shared" si="173"/>
        <v>0</v>
      </c>
      <c r="M2202" s="108">
        <f t="shared" si="174"/>
        <v>1.86</v>
      </c>
    </row>
    <row r="2203" spans="1:13" x14ac:dyDescent="0.25">
      <c r="A2203" t="s">
        <v>95</v>
      </c>
      <c r="B2203" s="108">
        <v>2.0699999999999998</v>
      </c>
      <c r="E2203" s="108" t="b">
        <f t="shared" si="170"/>
        <v>0</v>
      </c>
      <c r="G2203" s="108" t="b">
        <f t="shared" si="171"/>
        <v>0</v>
      </c>
      <c r="I2203" s="108" t="b">
        <f t="shared" si="172"/>
        <v>0</v>
      </c>
      <c r="K2203" s="108" t="b">
        <f t="shared" si="173"/>
        <v>0</v>
      </c>
      <c r="M2203" s="108">
        <f t="shared" si="174"/>
        <v>2.0699999999999998</v>
      </c>
    </row>
    <row r="2204" spans="1:13" x14ac:dyDescent="0.25">
      <c r="A2204" t="s">
        <v>92</v>
      </c>
      <c r="B2204" s="108">
        <v>0.78</v>
      </c>
      <c r="E2204" s="108">
        <f t="shared" si="170"/>
        <v>0.78</v>
      </c>
      <c r="G2204" s="108" t="b">
        <f t="shared" si="171"/>
        <v>0</v>
      </c>
      <c r="I2204" s="108" t="b">
        <f t="shared" si="172"/>
        <v>0</v>
      </c>
      <c r="K2204" s="108" t="b">
        <f t="shared" si="173"/>
        <v>0</v>
      </c>
      <c r="M2204" s="108" t="b">
        <f t="shared" si="174"/>
        <v>0</v>
      </c>
    </row>
    <row r="2205" spans="1:13" x14ac:dyDescent="0.25">
      <c r="A2205" t="s">
        <v>93</v>
      </c>
      <c r="B2205" s="108">
        <v>0.93</v>
      </c>
      <c r="E2205" s="108" t="b">
        <f t="shared" si="170"/>
        <v>0</v>
      </c>
      <c r="G2205" s="108" t="b">
        <f t="shared" si="171"/>
        <v>0</v>
      </c>
      <c r="I2205" s="108" t="b">
        <f t="shared" si="172"/>
        <v>0</v>
      </c>
      <c r="K2205" s="108">
        <f t="shared" si="173"/>
        <v>0.93</v>
      </c>
      <c r="M2205" s="108" t="b">
        <f t="shared" si="174"/>
        <v>0</v>
      </c>
    </row>
    <row r="2206" spans="1:13" x14ac:dyDescent="0.25">
      <c r="A2206" t="s">
        <v>95</v>
      </c>
      <c r="B2206" s="108">
        <v>1.01</v>
      </c>
      <c r="E2206" s="108" t="b">
        <f t="shared" si="170"/>
        <v>0</v>
      </c>
      <c r="G2206" s="108" t="b">
        <f t="shared" si="171"/>
        <v>0</v>
      </c>
      <c r="I2206" s="108" t="b">
        <f t="shared" si="172"/>
        <v>0</v>
      </c>
      <c r="K2206" s="108" t="b">
        <f t="shared" si="173"/>
        <v>0</v>
      </c>
      <c r="M2206" s="108">
        <f t="shared" si="174"/>
        <v>1.01</v>
      </c>
    </row>
    <row r="2207" spans="1:13" x14ac:dyDescent="0.25">
      <c r="A2207" t="s">
        <v>94</v>
      </c>
      <c r="B2207" s="108">
        <v>0</v>
      </c>
      <c r="E2207" s="108" t="b">
        <f t="shared" si="170"/>
        <v>0</v>
      </c>
      <c r="G2207" s="108" t="b">
        <f t="shared" si="171"/>
        <v>0</v>
      </c>
      <c r="I2207" s="108" t="b">
        <f t="shared" si="172"/>
        <v>0</v>
      </c>
      <c r="K2207" s="108" t="b">
        <f t="shared" si="173"/>
        <v>0</v>
      </c>
      <c r="M2207" s="108" t="b">
        <f t="shared" si="174"/>
        <v>0</v>
      </c>
    </row>
    <row r="2208" spans="1:13" x14ac:dyDescent="0.25">
      <c r="A2208" t="s">
        <v>91</v>
      </c>
      <c r="B2208" s="108">
        <v>0.88</v>
      </c>
      <c r="E2208" s="108" t="b">
        <f t="shared" si="170"/>
        <v>0</v>
      </c>
      <c r="G2208" s="108" t="b">
        <f t="shared" si="171"/>
        <v>0</v>
      </c>
      <c r="I2208" s="108">
        <f t="shared" si="172"/>
        <v>0.88</v>
      </c>
      <c r="K2208" s="108" t="b">
        <f t="shared" si="173"/>
        <v>0</v>
      </c>
      <c r="M2208" s="108" t="b">
        <f t="shared" si="174"/>
        <v>0</v>
      </c>
    </row>
    <row r="2209" spans="1:13" x14ac:dyDescent="0.25">
      <c r="A2209" t="s">
        <v>96</v>
      </c>
      <c r="B2209" s="108">
        <v>1.06</v>
      </c>
      <c r="E2209" s="108" t="b">
        <f t="shared" si="170"/>
        <v>0</v>
      </c>
      <c r="G2209" s="108">
        <f t="shared" si="171"/>
        <v>1.06</v>
      </c>
      <c r="I2209" s="108" t="b">
        <f t="shared" si="172"/>
        <v>0</v>
      </c>
      <c r="K2209" s="108" t="b">
        <f t="shared" si="173"/>
        <v>0</v>
      </c>
      <c r="M2209" s="108" t="b">
        <f t="shared" si="174"/>
        <v>0</v>
      </c>
    </row>
    <row r="2210" spans="1:13" x14ac:dyDescent="0.25">
      <c r="A2210" t="s">
        <v>95</v>
      </c>
      <c r="B2210" s="108">
        <v>1.28</v>
      </c>
      <c r="E2210" s="108" t="b">
        <f t="shared" si="170"/>
        <v>0</v>
      </c>
      <c r="G2210" s="108" t="b">
        <f t="shared" si="171"/>
        <v>0</v>
      </c>
      <c r="I2210" s="108" t="b">
        <f t="shared" si="172"/>
        <v>0</v>
      </c>
      <c r="K2210" s="108" t="b">
        <f t="shared" si="173"/>
        <v>0</v>
      </c>
      <c r="M2210" s="108">
        <f t="shared" si="174"/>
        <v>1.28</v>
      </c>
    </row>
    <row r="2211" spans="1:13" x14ac:dyDescent="0.25">
      <c r="A2211" t="s">
        <v>91</v>
      </c>
      <c r="B2211" s="108">
        <v>0.55000000000000004</v>
      </c>
      <c r="E2211" s="108" t="b">
        <f t="shared" si="170"/>
        <v>0</v>
      </c>
      <c r="G2211" s="108" t="b">
        <f t="shared" si="171"/>
        <v>0</v>
      </c>
      <c r="I2211" s="108">
        <f t="shared" si="172"/>
        <v>0.55000000000000004</v>
      </c>
      <c r="K2211" s="108" t="b">
        <f t="shared" si="173"/>
        <v>0</v>
      </c>
      <c r="M2211" s="108" t="b">
        <f t="shared" si="174"/>
        <v>0</v>
      </c>
    </row>
    <row r="2212" spans="1:13" x14ac:dyDescent="0.25">
      <c r="A2212" t="s">
        <v>91</v>
      </c>
      <c r="B2212" s="108">
        <v>0.72</v>
      </c>
      <c r="E2212" s="108" t="b">
        <f t="shared" si="170"/>
        <v>0</v>
      </c>
      <c r="G2212" s="108" t="b">
        <f t="shared" si="171"/>
        <v>0</v>
      </c>
      <c r="I2212" s="108">
        <f t="shared" si="172"/>
        <v>0.72</v>
      </c>
      <c r="K2212" s="108" t="b">
        <f t="shared" si="173"/>
        <v>0</v>
      </c>
      <c r="M2212" s="108" t="b">
        <f t="shared" si="174"/>
        <v>0</v>
      </c>
    </row>
    <row r="2213" spans="1:13" x14ac:dyDescent="0.25">
      <c r="A2213" t="s">
        <v>94</v>
      </c>
      <c r="B2213" s="108">
        <v>0</v>
      </c>
      <c r="E2213" s="108" t="b">
        <f t="shared" si="170"/>
        <v>0</v>
      </c>
      <c r="G2213" s="108" t="b">
        <f t="shared" si="171"/>
        <v>0</v>
      </c>
      <c r="I2213" s="108" t="b">
        <f t="shared" si="172"/>
        <v>0</v>
      </c>
      <c r="K2213" s="108" t="b">
        <f t="shared" si="173"/>
        <v>0</v>
      </c>
      <c r="M2213" s="108" t="b">
        <f t="shared" si="174"/>
        <v>0</v>
      </c>
    </row>
    <row r="2214" spans="1:13" x14ac:dyDescent="0.25">
      <c r="A2214" t="s">
        <v>96</v>
      </c>
      <c r="B2214" s="108">
        <v>1.87</v>
      </c>
      <c r="E2214" s="108" t="b">
        <f t="shared" si="170"/>
        <v>0</v>
      </c>
      <c r="G2214" s="108">
        <f t="shared" si="171"/>
        <v>1.87</v>
      </c>
      <c r="I2214" s="108" t="b">
        <f t="shared" si="172"/>
        <v>0</v>
      </c>
      <c r="K2214" s="108" t="b">
        <f t="shared" si="173"/>
        <v>0</v>
      </c>
      <c r="M2214" s="108" t="b">
        <f t="shared" si="174"/>
        <v>0</v>
      </c>
    </row>
    <row r="2215" spans="1:13" x14ac:dyDescent="0.25">
      <c r="A2215" t="s">
        <v>91</v>
      </c>
      <c r="B2215" s="108">
        <v>0.83</v>
      </c>
      <c r="E2215" s="108" t="b">
        <f t="shared" si="170"/>
        <v>0</v>
      </c>
      <c r="G2215" s="108" t="b">
        <f t="shared" si="171"/>
        <v>0</v>
      </c>
      <c r="I2215" s="108">
        <f t="shared" si="172"/>
        <v>0.83</v>
      </c>
      <c r="K2215" s="108" t="b">
        <f t="shared" si="173"/>
        <v>0</v>
      </c>
      <c r="M2215" s="108" t="b">
        <f t="shared" si="174"/>
        <v>0</v>
      </c>
    </row>
    <row r="2216" spans="1:13" x14ac:dyDescent="0.25">
      <c r="A2216" t="s">
        <v>91</v>
      </c>
      <c r="B2216" s="108">
        <v>0.54</v>
      </c>
      <c r="E2216" s="108" t="b">
        <f t="shared" si="170"/>
        <v>0</v>
      </c>
      <c r="G2216" s="108" t="b">
        <f t="shared" si="171"/>
        <v>0</v>
      </c>
      <c r="I2216" s="108">
        <f t="shared" si="172"/>
        <v>0.54</v>
      </c>
      <c r="K2216" s="108" t="b">
        <f t="shared" si="173"/>
        <v>0</v>
      </c>
      <c r="M2216" s="108" t="b">
        <f t="shared" si="174"/>
        <v>0</v>
      </c>
    </row>
    <row r="2217" spans="1:13" x14ac:dyDescent="0.25">
      <c r="A2217" t="s">
        <v>92</v>
      </c>
      <c r="B2217" s="108">
        <v>0.62</v>
      </c>
      <c r="E2217" s="108">
        <f t="shared" si="170"/>
        <v>0.62</v>
      </c>
      <c r="G2217" s="108" t="b">
        <f t="shared" si="171"/>
        <v>0</v>
      </c>
      <c r="I2217" s="108" t="b">
        <f t="shared" si="172"/>
        <v>0</v>
      </c>
      <c r="K2217" s="108" t="b">
        <f t="shared" si="173"/>
        <v>0</v>
      </c>
      <c r="M2217" s="108" t="b">
        <f t="shared" si="174"/>
        <v>0</v>
      </c>
    </row>
    <row r="2218" spans="1:13" x14ac:dyDescent="0.25">
      <c r="A2218" t="s">
        <v>94</v>
      </c>
      <c r="B2218" s="108">
        <v>0</v>
      </c>
      <c r="E2218" s="108" t="b">
        <f t="shared" si="170"/>
        <v>0</v>
      </c>
      <c r="G2218" s="108" t="b">
        <f t="shared" si="171"/>
        <v>0</v>
      </c>
      <c r="I2218" s="108" t="b">
        <f t="shared" si="172"/>
        <v>0</v>
      </c>
      <c r="K2218" s="108" t="b">
        <f t="shared" si="173"/>
        <v>0</v>
      </c>
      <c r="M2218" s="108" t="b">
        <f t="shared" si="174"/>
        <v>0</v>
      </c>
    </row>
    <row r="2219" spans="1:13" x14ac:dyDescent="0.25">
      <c r="A2219" t="s">
        <v>95</v>
      </c>
      <c r="B2219" s="108">
        <v>2.36</v>
      </c>
      <c r="E2219" s="108" t="b">
        <f t="shared" si="170"/>
        <v>0</v>
      </c>
      <c r="G2219" s="108" t="b">
        <f t="shared" si="171"/>
        <v>0</v>
      </c>
      <c r="I2219" s="108" t="b">
        <f t="shared" si="172"/>
        <v>0</v>
      </c>
      <c r="K2219" s="108" t="b">
        <f t="shared" si="173"/>
        <v>0</v>
      </c>
      <c r="M2219" s="108">
        <f t="shared" si="174"/>
        <v>2.36</v>
      </c>
    </row>
    <row r="2220" spans="1:13" x14ac:dyDescent="0.25">
      <c r="A2220" t="s">
        <v>95</v>
      </c>
      <c r="B2220" s="108">
        <v>1.19</v>
      </c>
      <c r="E2220" s="108" t="b">
        <f t="shared" si="170"/>
        <v>0</v>
      </c>
      <c r="G2220" s="108" t="b">
        <f t="shared" si="171"/>
        <v>0</v>
      </c>
      <c r="I2220" s="108" t="b">
        <f t="shared" si="172"/>
        <v>0</v>
      </c>
      <c r="K2220" s="108" t="b">
        <f t="shared" si="173"/>
        <v>0</v>
      </c>
      <c r="M2220" s="108">
        <f t="shared" si="174"/>
        <v>1.19</v>
      </c>
    </row>
    <row r="2221" spans="1:13" x14ac:dyDescent="0.25">
      <c r="A2221" t="s">
        <v>94</v>
      </c>
      <c r="B2221" s="108">
        <v>0</v>
      </c>
      <c r="E2221" s="108" t="b">
        <f t="shared" si="170"/>
        <v>0</v>
      </c>
      <c r="G2221" s="108" t="b">
        <f t="shared" si="171"/>
        <v>0</v>
      </c>
      <c r="I2221" s="108" t="b">
        <f t="shared" si="172"/>
        <v>0</v>
      </c>
      <c r="K2221" s="108" t="b">
        <f t="shared" si="173"/>
        <v>0</v>
      </c>
      <c r="M2221" s="108" t="b">
        <f t="shared" si="174"/>
        <v>0</v>
      </c>
    </row>
    <row r="2222" spans="1:13" x14ac:dyDescent="0.25">
      <c r="A2222" t="s">
        <v>91</v>
      </c>
      <c r="B2222" s="108">
        <v>0.84</v>
      </c>
      <c r="E2222" s="108" t="b">
        <f t="shared" si="170"/>
        <v>0</v>
      </c>
      <c r="G2222" s="108" t="b">
        <f t="shared" si="171"/>
        <v>0</v>
      </c>
      <c r="I2222" s="108">
        <f t="shared" si="172"/>
        <v>0.84</v>
      </c>
      <c r="K2222" s="108" t="b">
        <f t="shared" si="173"/>
        <v>0</v>
      </c>
      <c r="M2222" s="108" t="b">
        <f t="shared" si="174"/>
        <v>0</v>
      </c>
    </row>
    <row r="2223" spans="1:13" x14ac:dyDescent="0.25">
      <c r="A2223" t="s">
        <v>94</v>
      </c>
      <c r="B2223" s="108">
        <v>0</v>
      </c>
      <c r="E2223" s="108" t="b">
        <f t="shared" si="170"/>
        <v>0</v>
      </c>
      <c r="G2223" s="108" t="b">
        <f t="shared" si="171"/>
        <v>0</v>
      </c>
      <c r="I2223" s="108" t="b">
        <f t="shared" si="172"/>
        <v>0</v>
      </c>
      <c r="K2223" s="108" t="b">
        <f t="shared" si="173"/>
        <v>0</v>
      </c>
      <c r="M2223" s="108" t="b">
        <f t="shared" si="174"/>
        <v>0</v>
      </c>
    </row>
    <row r="2224" spans="1:13" x14ac:dyDescent="0.25">
      <c r="A2224" t="s">
        <v>94</v>
      </c>
      <c r="B2224" s="108">
        <v>0</v>
      </c>
      <c r="E2224" s="108" t="b">
        <f t="shared" si="170"/>
        <v>0</v>
      </c>
      <c r="G2224" s="108" t="b">
        <f t="shared" si="171"/>
        <v>0</v>
      </c>
      <c r="I2224" s="108" t="b">
        <f t="shared" si="172"/>
        <v>0</v>
      </c>
      <c r="K2224" s="108" t="b">
        <f t="shared" si="173"/>
        <v>0</v>
      </c>
      <c r="M2224" s="108" t="b">
        <f t="shared" si="174"/>
        <v>0</v>
      </c>
    </row>
    <row r="2225" spans="1:13" x14ac:dyDescent="0.25">
      <c r="A2225" t="s">
        <v>94</v>
      </c>
      <c r="B2225" s="108">
        <v>0</v>
      </c>
      <c r="E2225" s="108" t="b">
        <f t="shared" si="170"/>
        <v>0</v>
      </c>
      <c r="G2225" s="108" t="b">
        <f t="shared" si="171"/>
        <v>0</v>
      </c>
      <c r="I2225" s="108" t="b">
        <f t="shared" si="172"/>
        <v>0</v>
      </c>
      <c r="K2225" s="108" t="b">
        <f t="shared" si="173"/>
        <v>0</v>
      </c>
      <c r="M2225" s="108" t="b">
        <f t="shared" si="174"/>
        <v>0</v>
      </c>
    </row>
    <row r="2226" spans="1:13" x14ac:dyDescent="0.25">
      <c r="A2226" t="s">
        <v>93</v>
      </c>
      <c r="B2226" s="108">
        <v>0.9</v>
      </c>
      <c r="E2226" s="108" t="b">
        <f t="shared" si="170"/>
        <v>0</v>
      </c>
      <c r="G2226" s="108" t="b">
        <f t="shared" si="171"/>
        <v>0</v>
      </c>
      <c r="I2226" s="108" t="b">
        <f t="shared" si="172"/>
        <v>0</v>
      </c>
      <c r="K2226" s="108">
        <f t="shared" si="173"/>
        <v>0.9</v>
      </c>
      <c r="M2226" s="108" t="b">
        <f t="shared" si="174"/>
        <v>0</v>
      </c>
    </row>
    <row r="2227" spans="1:13" x14ac:dyDescent="0.25">
      <c r="A2227" t="s">
        <v>96</v>
      </c>
      <c r="B2227" s="108">
        <v>1.65</v>
      </c>
      <c r="E2227" s="108" t="b">
        <f t="shared" si="170"/>
        <v>0</v>
      </c>
      <c r="G2227" s="108">
        <f t="shared" si="171"/>
        <v>1.65</v>
      </c>
      <c r="I2227" s="108" t="b">
        <f t="shared" si="172"/>
        <v>0</v>
      </c>
      <c r="K2227" s="108" t="b">
        <f t="shared" si="173"/>
        <v>0</v>
      </c>
      <c r="M2227" s="108" t="b">
        <f t="shared" si="174"/>
        <v>0</v>
      </c>
    </row>
    <row r="2228" spans="1:13" x14ac:dyDescent="0.25">
      <c r="A2228" t="s">
        <v>93</v>
      </c>
      <c r="B2228" s="108">
        <v>1.43</v>
      </c>
      <c r="E2228" s="108" t="b">
        <f t="shared" si="170"/>
        <v>0</v>
      </c>
      <c r="G2228" s="108" t="b">
        <f t="shared" si="171"/>
        <v>0</v>
      </c>
      <c r="I2228" s="108" t="b">
        <f t="shared" si="172"/>
        <v>0</v>
      </c>
      <c r="K2228" s="108">
        <f t="shared" si="173"/>
        <v>1.43</v>
      </c>
      <c r="M2228" s="108" t="b">
        <f t="shared" si="174"/>
        <v>0</v>
      </c>
    </row>
    <row r="2229" spans="1:13" x14ac:dyDescent="0.25">
      <c r="A2229" t="s">
        <v>92</v>
      </c>
      <c r="B2229" s="108">
        <v>0.98</v>
      </c>
      <c r="E2229" s="108">
        <f t="shared" si="170"/>
        <v>0.98</v>
      </c>
      <c r="G2229" s="108" t="b">
        <f t="shared" si="171"/>
        <v>0</v>
      </c>
      <c r="I2229" s="108" t="b">
        <f t="shared" si="172"/>
        <v>0</v>
      </c>
      <c r="K2229" s="108" t="b">
        <f t="shared" si="173"/>
        <v>0</v>
      </c>
      <c r="M2229" s="108" t="b">
        <f t="shared" si="174"/>
        <v>0</v>
      </c>
    </row>
    <row r="2230" spans="1:13" x14ac:dyDescent="0.25">
      <c r="A2230" t="s">
        <v>93</v>
      </c>
      <c r="B2230" s="108">
        <v>1.26</v>
      </c>
      <c r="E2230" s="108" t="b">
        <f t="shared" si="170"/>
        <v>0</v>
      </c>
      <c r="G2230" s="108" t="b">
        <f t="shared" si="171"/>
        <v>0</v>
      </c>
      <c r="I2230" s="108" t="b">
        <f t="shared" si="172"/>
        <v>0</v>
      </c>
      <c r="K2230" s="108">
        <f t="shared" si="173"/>
        <v>1.26</v>
      </c>
      <c r="M2230" s="108" t="b">
        <f t="shared" si="174"/>
        <v>0</v>
      </c>
    </row>
    <row r="2231" spans="1:13" x14ac:dyDescent="0.25">
      <c r="A2231" t="s">
        <v>91</v>
      </c>
      <c r="B2231" s="108">
        <v>0.81</v>
      </c>
      <c r="E2231" s="108" t="b">
        <f t="shared" si="170"/>
        <v>0</v>
      </c>
      <c r="G2231" s="108" t="b">
        <f t="shared" si="171"/>
        <v>0</v>
      </c>
      <c r="I2231" s="108">
        <f t="shared" si="172"/>
        <v>0.81</v>
      </c>
      <c r="K2231" s="108" t="b">
        <f t="shared" si="173"/>
        <v>0</v>
      </c>
      <c r="M2231" s="108" t="b">
        <f t="shared" si="174"/>
        <v>0</v>
      </c>
    </row>
    <row r="2232" spans="1:13" x14ac:dyDescent="0.25">
      <c r="A2232" t="s">
        <v>94</v>
      </c>
      <c r="B2232" s="108">
        <v>0</v>
      </c>
      <c r="E2232" s="108" t="b">
        <f t="shared" si="170"/>
        <v>0</v>
      </c>
      <c r="G2232" s="108" t="b">
        <f t="shared" si="171"/>
        <v>0</v>
      </c>
      <c r="I2232" s="108" t="b">
        <f t="shared" si="172"/>
        <v>0</v>
      </c>
      <c r="K2232" s="108" t="b">
        <f t="shared" si="173"/>
        <v>0</v>
      </c>
      <c r="M2232" s="108" t="b">
        <f t="shared" si="174"/>
        <v>0</v>
      </c>
    </row>
    <row r="2233" spans="1:13" x14ac:dyDescent="0.25">
      <c r="A2233" t="s">
        <v>94</v>
      </c>
      <c r="B2233" s="108">
        <v>0</v>
      </c>
      <c r="E2233" s="108" t="b">
        <f t="shared" si="170"/>
        <v>0</v>
      </c>
      <c r="G2233" s="108" t="b">
        <f t="shared" si="171"/>
        <v>0</v>
      </c>
      <c r="I2233" s="108" t="b">
        <f t="shared" si="172"/>
        <v>0</v>
      </c>
      <c r="K2233" s="108" t="b">
        <f t="shared" si="173"/>
        <v>0</v>
      </c>
      <c r="M2233" s="108" t="b">
        <f t="shared" si="174"/>
        <v>0</v>
      </c>
    </row>
    <row r="2234" spans="1:13" x14ac:dyDescent="0.25">
      <c r="A2234" t="s">
        <v>94</v>
      </c>
      <c r="B2234" s="108">
        <v>0</v>
      </c>
      <c r="E2234" s="108" t="b">
        <f t="shared" si="170"/>
        <v>0</v>
      </c>
      <c r="G2234" s="108" t="b">
        <f t="shared" si="171"/>
        <v>0</v>
      </c>
      <c r="I2234" s="108" t="b">
        <f t="shared" si="172"/>
        <v>0</v>
      </c>
      <c r="K2234" s="108" t="b">
        <f t="shared" si="173"/>
        <v>0</v>
      </c>
      <c r="M2234" s="108" t="b">
        <f t="shared" si="174"/>
        <v>0</v>
      </c>
    </row>
    <row r="2235" spans="1:13" x14ac:dyDescent="0.25">
      <c r="A2235" t="s">
        <v>96</v>
      </c>
      <c r="B2235" s="108">
        <v>1.85</v>
      </c>
      <c r="E2235" s="108" t="b">
        <f t="shared" si="170"/>
        <v>0</v>
      </c>
      <c r="G2235" s="108">
        <f t="shared" si="171"/>
        <v>1.85</v>
      </c>
      <c r="I2235" s="108" t="b">
        <f t="shared" si="172"/>
        <v>0</v>
      </c>
      <c r="K2235" s="108" t="b">
        <f t="shared" si="173"/>
        <v>0</v>
      </c>
      <c r="M2235" s="108" t="b">
        <f t="shared" si="174"/>
        <v>0</v>
      </c>
    </row>
    <row r="2236" spans="1:13" x14ac:dyDescent="0.25">
      <c r="A2236" t="s">
        <v>96</v>
      </c>
      <c r="B2236" s="108">
        <v>1.42</v>
      </c>
      <c r="E2236" s="108" t="b">
        <f t="shared" si="170"/>
        <v>0</v>
      </c>
      <c r="G2236" s="108">
        <f t="shared" si="171"/>
        <v>1.42</v>
      </c>
      <c r="I2236" s="108" t="b">
        <f t="shared" si="172"/>
        <v>0</v>
      </c>
      <c r="K2236" s="108" t="b">
        <f t="shared" si="173"/>
        <v>0</v>
      </c>
      <c r="M2236" s="108" t="b">
        <f t="shared" si="174"/>
        <v>0</v>
      </c>
    </row>
    <row r="2237" spans="1:13" x14ac:dyDescent="0.25">
      <c r="A2237" t="s">
        <v>95</v>
      </c>
      <c r="B2237" s="108">
        <v>1.74</v>
      </c>
      <c r="E2237" s="108" t="b">
        <f t="shared" si="170"/>
        <v>0</v>
      </c>
      <c r="G2237" s="108" t="b">
        <f t="shared" si="171"/>
        <v>0</v>
      </c>
      <c r="I2237" s="108" t="b">
        <f t="shared" si="172"/>
        <v>0</v>
      </c>
      <c r="K2237" s="108" t="b">
        <f t="shared" si="173"/>
        <v>0</v>
      </c>
      <c r="M2237" s="108">
        <f t="shared" si="174"/>
        <v>1.74</v>
      </c>
    </row>
    <row r="2238" spans="1:13" x14ac:dyDescent="0.25">
      <c r="A2238" t="s">
        <v>92</v>
      </c>
      <c r="B2238" s="108">
        <v>0.61</v>
      </c>
      <c r="E2238" s="108">
        <f t="shared" si="170"/>
        <v>0.61</v>
      </c>
      <c r="G2238" s="108" t="b">
        <f t="shared" si="171"/>
        <v>0</v>
      </c>
      <c r="I2238" s="108" t="b">
        <f t="shared" si="172"/>
        <v>0</v>
      </c>
      <c r="K2238" s="108" t="b">
        <f t="shared" si="173"/>
        <v>0</v>
      </c>
      <c r="M2238" s="108" t="b">
        <f t="shared" si="174"/>
        <v>0</v>
      </c>
    </row>
    <row r="2239" spans="1:13" x14ac:dyDescent="0.25">
      <c r="A2239" t="s">
        <v>91</v>
      </c>
      <c r="B2239" s="108">
        <v>0.99</v>
      </c>
      <c r="E2239" s="108" t="b">
        <f t="shared" si="170"/>
        <v>0</v>
      </c>
      <c r="G2239" s="108" t="b">
        <f t="shared" si="171"/>
        <v>0</v>
      </c>
      <c r="I2239" s="108">
        <f t="shared" si="172"/>
        <v>0.99</v>
      </c>
      <c r="K2239" s="108" t="b">
        <f t="shared" si="173"/>
        <v>0</v>
      </c>
      <c r="M2239" s="108" t="b">
        <f t="shared" si="174"/>
        <v>0</v>
      </c>
    </row>
    <row r="2240" spans="1:13" x14ac:dyDescent="0.25">
      <c r="A2240" t="s">
        <v>94</v>
      </c>
      <c r="B2240" s="108">
        <v>0</v>
      </c>
      <c r="E2240" s="108" t="b">
        <f t="shared" si="170"/>
        <v>0</v>
      </c>
      <c r="G2240" s="108" t="b">
        <f t="shared" si="171"/>
        <v>0</v>
      </c>
      <c r="I2240" s="108" t="b">
        <f t="shared" si="172"/>
        <v>0</v>
      </c>
      <c r="K2240" s="108" t="b">
        <f t="shared" si="173"/>
        <v>0</v>
      </c>
      <c r="M2240" s="108" t="b">
        <f t="shared" si="174"/>
        <v>0</v>
      </c>
    </row>
    <row r="2241" spans="1:13" x14ac:dyDescent="0.25">
      <c r="A2241" t="s">
        <v>95</v>
      </c>
      <c r="B2241" s="108">
        <v>2.48</v>
      </c>
      <c r="E2241" s="108" t="b">
        <f t="shared" si="170"/>
        <v>0</v>
      </c>
      <c r="G2241" s="108" t="b">
        <f t="shared" si="171"/>
        <v>0</v>
      </c>
      <c r="I2241" s="108" t="b">
        <f t="shared" si="172"/>
        <v>0</v>
      </c>
      <c r="K2241" s="108" t="b">
        <f t="shared" si="173"/>
        <v>0</v>
      </c>
      <c r="M2241" s="108">
        <f t="shared" si="174"/>
        <v>2.48</v>
      </c>
    </row>
    <row r="2242" spans="1:13" x14ac:dyDescent="0.25">
      <c r="A2242" t="s">
        <v>94</v>
      </c>
      <c r="B2242" s="108">
        <v>0</v>
      </c>
      <c r="E2242" s="108" t="b">
        <f t="shared" si="170"/>
        <v>0</v>
      </c>
      <c r="G2242" s="108" t="b">
        <f t="shared" si="171"/>
        <v>0</v>
      </c>
      <c r="I2242" s="108" t="b">
        <f t="shared" si="172"/>
        <v>0</v>
      </c>
      <c r="K2242" s="108" t="b">
        <f t="shared" si="173"/>
        <v>0</v>
      </c>
      <c r="M2242" s="108" t="b">
        <f t="shared" si="174"/>
        <v>0</v>
      </c>
    </row>
    <row r="2243" spans="1:13" x14ac:dyDescent="0.25">
      <c r="A2243" t="s">
        <v>94</v>
      </c>
      <c r="B2243" s="108">
        <v>0</v>
      </c>
      <c r="E2243" s="108" t="b">
        <f t="shared" ref="E2243:E2306" si="175">IF(A2243="Coffee Only", B2243)</f>
        <v>0</v>
      </c>
      <c r="G2243" s="108" t="b">
        <f t="shared" ref="G2243:G2306" si="176">IF(A2243="Food Only", B2243)</f>
        <v>0</v>
      </c>
      <c r="I2243" s="108" t="b">
        <f t="shared" ref="I2243:I2306" si="177">IF(A2243="Specialty Drink Only", B2243)</f>
        <v>0</v>
      </c>
      <c r="K2243" s="108" t="b">
        <f t="shared" ref="K2243:K2306" si="178">IF(A2243="Food + Coffee", B2243)</f>
        <v>0</v>
      </c>
      <c r="M2243" s="108" t="b">
        <f t="shared" ref="M2243:M2306" si="179">IF(A2243="Food + Specialty Drink", B2243)</f>
        <v>0</v>
      </c>
    </row>
    <row r="2244" spans="1:13" x14ac:dyDescent="0.25">
      <c r="A2244" t="s">
        <v>96</v>
      </c>
      <c r="B2244" s="108">
        <v>2.2999999999999998</v>
      </c>
      <c r="E2244" s="108" t="b">
        <f t="shared" si="175"/>
        <v>0</v>
      </c>
      <c r="G2244" s="108">
        <f t="shared" si="176"/>
        <v>2.2999999999999998</v>
      </c>
      <c r="I2244" s="108" t="b">
        <f t="shared" si="177"/>
        <v>0</v>
      </c>
      <c r="K2244" s="108" t="b">
        <f t="shared" si="178"/>
        <v>0</v>
      </c>
      <c r="M2244" s="108" t="b">
        <f t="shared" si="179"/>
        <v>0</v>
      </c>
    </row>
    <row r="2245" spans="1:13" x14ac:dyDescent="0.25">
      <c r="A2245" t="s">
        <v>95</v>
      </c>
      <c r="B2245" s="108">
        <v>1.55</v>
      </c>
      <c r="E2245" s="108" t="b">
        <f t="shared" si="175"/>
        <v>0</v>
      </c>
      <c r="G2245" s="108" t="b">
        <f t="shared" si="176"/>
        <v>0</v>
      </c>
      <c r="I2245" s="108" t="b">
        <f t="shared" si="177"/>
        <v>0</v>
      </c>
      <c r="K2245" s="108" t="b">
        <f t="shared" si="178"/>
        <v>0</v>
      </c>
      <c r="M2245" s="108">
        <f t="shared" si="179"/>
        <v>1.55</v>
      </c>
    </row>
    <row r="2246" spans="1:13" x14ac:dyDescent="0.25">
      <c r="A2246" t="s">
        <v>94</v>
      </c>
      <c r="B2246" s="108">
        <v>0</v>
      </c>
      <c r="E2246" s="108" t="b">
        <f t="shared" si="175"/>
        <v>0</v>
      </c>
      <c r="G2246" s="108" t="b">
        <f t="shared" si="176"/>
        <v>0</v>
      </c>
      <c r="I2246" s="108" t="b">
        <f t="shared" si="177"/>
        <v>0</v>
      </c>
      <c r="K2246" s="108" t="b">
        <f t="shared" si="178"/>
        <v>0</v>
      </c>
      <c r="M2246" s="108" t="b">
        <f t="shared" si="179"/>
        <v>0</v>
      </c>
    </row>
    <row r="2247" spans="1:13" x14ac:dyDescent="0.25">
      <c r="A2247" t="s">
        <v>94</v>
      </c>
      <c r="B2247" s="108">
        <v>0</v>
      </c>
      <c r="E2247" s="108" t="b">
        <f t="shared" si="175"/>
        <v>0</v>
      </c>
      <c r="G2247" s="108" t="b">
        <f t="shared" si="176"/>
        <v>0</v>
      </c>
      <c r="I2247" s="108" t="b">
        <f t="shared" si="177"/>
        <v>0</v>
      </c>
      <c r="K2247" s="108" t="b">
        <f t="shared" si="178"/>
        <v>0</v>
      </c>
      <c r="M2247" s="108" t="b">
        <f t="shared" si="179"/>
        <v>0</v>
      </c>
    </row>
    <row r="2248" spans="1:13" x14ac:dyDescent="0.25">
      <c r="A2248" t="s">
        <v>93</v>
      </c>
      <c r="B2248" s="108">
        <v>1.98</v>
      </c>
      <c r="E2248" s="108" t="b">
        <f t="shared" si="175"/>
        <v>0</v>
      </c>
      <c r="G2248" s="108" t="b">
        <f t="shared" si="176"/>
        <v>0</v>
      </c>
      <c r="I2248" s="108" t="b">
        <f t="shared" si="177"/>
        <v>0</v>
      </c>
      <c r="K2248" s="108">
        <f t="shared" si="178"/>
        <v>1.98</v>
      </c>
      <c r="M2248" s="108" t="b">
        <f t="shared" si="179"/>
        <v>0</v>
      </c>
    </row>
    <row r="2249" spans="1:13" x14ac:dyDescent="0.25">
      <c r="A2249" t="s">
        <v>91</v>
      </c>
      <c r="B2249" s="108">
        <v>0.74</v>
      </c>
      <c r="E2249" s="108" t="b">
        <f t="shared" si="175"/>
        <v>0</v>
      </c>
      <c r="G2249" s="108" t="b">
        <f t="shared" si="176"/>
        <v>0</v>
      </c>
      <c r="I2249" s="108">
        <f t="shared" si="177"/>
        <v>0.74</v>
      </c>
      <c r="K2249" s="108" t="b">
        <f t="shared" si="178"/>
        <v>0</v>
      </c>
      <c r="M2249" s="108" t="b">
        <f t="shared" si="179"/>
        <v>0</v>
      </c>
    </row>
    <row r="2250" spans="1:13" x14ac:dyDescent="0.25">
      <c r="A2250" t="s">
        <v>94</v>
      </c>
      <c r="B2250" s="108">
        <v>0</v>
      </c>
      <c r="E2250" s="108" t="b">
        <f t="shared" si="175"/>
        <v>0</v>
      </c>
      <c r="G2250" s="108" t="b">
        <f t="shared" si="176"/>
        <v>0</v>
      </c>
      <c r="I2250" s="108" t="b">
        <f t="shared" si="177"/>
        <v>0</v>
      </c>
      <c r="K2250" s="108" t="b">
        <f t="shared" si="178"/>
        <v>0</v>
      </c>
      <c r="M2250" s="108" t="b">
        <f t="shared" si="179"/>
        <v>0</v>
      </c>
    </row>
    <row r="2251" spans="1:13" x14ac:dyDescent="0.25">
      <c r="A2251" t="s">
        <v>95</v>
      </c>
      <c r="B2251" s="108">
        <v>1.36</v>
      </c>
      <c r="E2251" s="108" t="b">
        <f t="shared" si="175"/>
        <v>0</v>
      </c>
      <c r="G2251" s="108" t="b">
        <f t="shared" si="176"/>
        <v>0</v>
      </c>
      <c r="I2251" s="108" t="b">
        <f t="shared" si="177"/>
        <v>0</v>
      </c>
      <c r="K2251" s="108" t="b">
        <f t="shared" si="178"/>
        <v>0</v>
      </c>
      <c r="M2251" s="108">
        <f t="shared" si="179"/>
        <v>1.36</v>
      </c>
    </row>
    <row r="2252" spans="1:13" x14ac:dyDescent="0.25">
      <c r="A2252" t="s">
        <v>92</v>
      </c>
      <c r="B2252" s="108">
        <v>0.69</v>
      </c>
      <c r="E2252" s="108">
        <f t="shared" si="175"/>
        <v>0.69</v>
      </c>
      <c r="G2252" s="108" t="b">
        <f t="shared" si="176"/>
        <v>0</v>
      </c>
      <c r="I2252" s="108" t="b">
        <f t="shared" si="177"/>
        <v>0</v>
      </c>
      <c r="K2252" s="108" t="b">
        <f t="shared" si="178"/>
        <v>0</v>
      </c>
      <c r="M2252" s="108" t="b">
        <f t="shared" si="179"/>
        <v>0</v>
      </c>
    </row>
    <row r="2253" spans="1:13" x14ac:dyDescent="0.25">
      <c r="A2253" t="s">
        <v>96</v>
      </c>
      <c r="B2253" s="108">
        <v>1.1499999999999999</v>
      </c>
      <c r="E2253" s="108" t="b">
        <f t="shared" si="175"/>
        <v>0</v>
      </c>
      <c r="G2253" s="108">
        <f t="shared" si="176"/>
        <v>1.1499999999999999</v>
      </c>
      <c r="I2253" s="108" t="b">
        <f t="shared" si="177"/>
        <v>0</v>
      </c>
      <c r="K2253" s="108" t="b">
        <f t="shared" si="178"/>
        <v>0</v>
      </c>
      <c r="M2253" s="108" t="b">
        <f t="shared" si="179"/>
        <v>0</v>
      </c>
    </row>
    <row r="2254" spans="1:13" x14ac:dyDescent="0.25">
      <c r="A2254" t="s">
        <v>95</v>
      </c>
      <c r="B2254" s="108">
        <v>2.25</v>
      </c>
      <c r="E2254" s="108" t="b">
        <f t="shared" si="175"/>
        <v>0</v>
      </c>
      <c r="G2254" s="108" t="b">
        <f t="shared" si="176"/>
        <v>0</v>
      </c>
      <c r="I2254" s="108" t="b">
        <f t="shared" si="177"/>
        <v>0</v>
      </c>
      <c r="K2254" s="108" t="b">
        <f t="shared" si="178"/>
        <v>0</v>
      </c>
      <c r="M2254" s="108">
        <f t="shared" si="179"/>
        <v>2.25</v>
      </c>
    </row>
    <row r="2255" spans="1:13" x14ac:dyDescent="0.25">
      <c r="A2255" t="s">
        <v>94</v>
      </c>
      <c r="B2255" s="108">
        <v>0</v>
      </c>
      <c r="E2255" s="108" t="b">
        <f t="shared" si="175"/>
        <v>0</v>
      </c>
      <c r="G2255" s="108" t="b">
        <f t="shared" si="176"/>
        <v>0</v>
      </c>
      <c r="I2255" s="108" t="b">
        <f t="shared" si="177"/>
        <v>0</v>
      </c>
      <c r="K2255" s="108" t="b">
        <f t="shared" si="178"/>
        <v>0</v>
      </c>
      <c r="M2255" s="108" t="b">
        <f t="shared" si="179"/>
        <v>0</v>
      </c>
    </row>
    <row r="2256" spans="1:13" x14ac:dyDescent="0.25">
      <c r="A2256" t="s">
        <v>92</v>
      </c>
      <c r="B2256" s="108">
        <v>0.82</v>
      </c>
      <c r="E2256" s="108">
        <f t="shared" si="175"/>
        <v>0.82</v>
      </c>
      <c r="G2256" s="108" t="b">
        <f t="shared" si="176"/>
        <v>0</v>
      </c>
      <c r="I2256" s="108" t="b">
        <f t="shared" si="177"/>
        <v>0</v>
      </c>
      <c r="K2256" s="108" t="b">
        <f t="shared" si="178"/>
        <v>0</v>
      </c>
      <c r="M2256" s="108" t="b">
        <f t="shared" si="179"/>
        <v>0</v>
      </c>
    </row>
    <row r="2257" spans="1:13" x14ac:dyDescent="0.25">
      <c r="A2257" t="s">
        <v>96</v>
      </c>
      <c r="B2257" s="108">
        <v>1.23</v>
      </c>
      <c r="E2257" s="108" t="b">
        <f t="shared" si="175"/>
        <v>0</v>
      </c>
      <c r="G2257" s="108">
        <f t="shared" si="176"/>
        <v>1.23</v>
      </c>
      <c r="I2257" s="108" t="b">
        <f t="shared" si="177"/>
        <v>0</v>
      </c>
      <c r="K2257" s="108" t="b">
        <f t="shared" si="178"/>
        <v>0</v>
      </c>
      <c r="M2257" s="108" t="b">
        <f t="shared" si="179"/>
        <v>0</v>
      </c>
    </row>
    <row r="2258" spans="1:13" x14ac:dyDescent="0.25">
      <c r="A2258" t="s">
        <v>93</v>
      </c>
      <c r="B2258" s="108">
        <v>1.23</v>
      </c>
      <c r="E2258" s="108" t="b">
        <f t="shared" si="175"/>
        <v>0</v>
      </c>
      <c r="G2258" s="108" t="b">
        <f t="shared" si="176"/>
        <v>0</v>
      </c>
      <c r="I2258" s="108" t="b">
        <f t="shared" si="177"/>
        <v>0</v>
      </c>
      <c r="K2258" s="108">
        <f t="shared" si="178"/>
        <v>1.23</v>
      </c>
      <c r="M2258" s="108" t="b">
        <f t="shared" si="179"/>
        <v>0</v>
      </c>
    </row>
    <row r="2259" spans="1:13" x14ac:dyDescent="0.25">
      <c r="A2259" t="s">
        <v>91</v>
      </c>
      <c r="B2259" s="108">
        <v>0.9</v>
      </c>
      <c r="E2259" s="108" t="b">
        <f t="shared" si="175"/>
        <v>0</v>
      </c>
      <c r="G2259" s="108" t="b">
        <f t="shared" si="176"/>
        <v>0</v>
      </c>
      <c r="I2259" s="108">
        <f t="shared" si="177"/>
        <v>0.9</v>
      </c>
      <c r="K2259" s="108" t="b">
        <f t="shared" si="178"/>
        <v>0</v>
      </c>
      <c r="M2259" s="108" t="b">
        <f t="shared" si="179"/>
        <v>0</v>
      </c>
    </row>
    <row r="2260" spans="1:13" x14ac:dyDescent="0.25">
      <c r="A2260" t="s">
        <v>96</v>
      </c>
      <c r="B2260" s="108">
        <v>1.04</v>
      </c>
      <c r="E2260" s="108" t="b">
        <f t="shared" si="175"/>
        <v>0</v>
      </c>
      <c r="G2260" s="108">
        <f t="shared" si="176"/>
        <v>1.04</v>
      </c>
      <c r="I2260" s="108" t="b">
        <f t="shared" si="177"/>
        <v>0</v>
      </c>
      <c r="K2260" s="108" t="b">
        <f t="shared" si="178"/>
        <v>0</v>
      </c>
      <c r="M2260" s="108" t="b">
        <f t="shared" si="179"/>
        <v>0</v>
      </c>
    </row>
    <row r="2261" spans="1:13" x14ac:dyDescent="0.25">
      <c r="A2261" t="s">
        <v>94</v>
      </c>
      <c r="B2261" s="108">
        <v>0</v>
      </c>
      <c r="E2261" s="108" t="b">
        <f t="shared" si="175"/>
        <v>0</v>
      </c>
      <c r="G2261" s="108" t="b">
        <f t="shared" si="176"/>
        <v>0</v>
      </c>
      <c r="I2261" s="108" t="b">
        <f t="shared" si="177"/>
        <v>0</v>
      </c>
      <c r="K2261" s="108" t="b">
        <f t="shared" si="178"/>
        <v>0</v>
      </c>
      <c r="M2261" s="108" t="b">
        <f t="shared" si="179"/>
        <v>0</v>
      </c>
    </row>
    <row r="2262" spans="1:13" x14ac:dyDescent="0.25">
      <c r="A2262" t="s">
        <v>95</v>
      </c>
      <c r="B2262" s="108">
        <v>2.2999999999999998</v>
      </c>
      <c r="E2262" s="108" t="b">
        <f t="shared" si="175"/>
        <v>0</v>
      </c>
      <c r="G2262" s="108" t="b">
        <f t="shared" si="176"/>
        <v>0</v>
      </c>
      <c r="I2262" s="108" t="b">
        <f t="shared" si="177"/>
        <v>0</v>
      </c>
      <c r="K2262" s="108" t="b">
        <f t="shared" si="178"/>
        <v>0</v>
      </c>
      <c r="M2262" s="108">
        <f t="shared" si="179"/>
        <v>2.2999999999999998</v>
      </c>
    </row>
    <row r="2263" spans="1:13" x14ac:dyDescent="0.25">
      <c r="A2263" t="s">
        <v>91</v>
      </c>
      <c r="B2263" s="108">
        <v>0.55000000000000004</v>
      </c>
      <c r="E2263" s="108" t="b">
        <f t="shared" si="175"/>
        <v>0</v>
      </c>
      <c r="G2263" s="108" t="b">
        <f t="shared" si="176"/>
        <v>0</v>
      </c>
      <c r="I2263" s="108">
        <f t="shared" si="177"/>
        <v>0.55000000000000004</v>
      </c>
      <c r="K2263" s="108" t="b">
        <f t="shared" si="178"/>
        <v>0</v>
      </c>
      <c r="M2263" s="108" t="b">
        <f t="shared" si="179"/>
        <v>0</v>
      </c>
    </row>
    <row r="2264" spans="1:13" x14ac:dyDescent="0.25">
      <c r="A2264" t="s">
        <v>93</v>
      </c>
      <c r="B2264" s="108">
        <v>1.65</v>
      </c>
      <c r="E2264" s="108" t="b">
        <f t="shared" si="175"/>
        <v>0</v>
      </c>
      <c r="G2264" s="108" t="b">
        <f t="shared" si="176"/>
        <v>0</v>
      </c>
      <c r="I2264" s="108" t="b">
        <f t="shared" si="177"/>
        <v>0</v>
      </c>
      <c r="K2264" s="108">
        <f t="shared" si="178"/>
        <v>1.65</v>
      </c>
      <c r="M2264" s="108" t="b">
        <f t="shared" si="179"/>
        <v>0</v>
      </c>
    </row>
    <row r="2265" spans="1:13" x14ac:dyDescent="0.25">
      <c r="A2265" t="s">
        <v>91</v>
      </c>
      <c r="B2265" s="108">
        <v>0.84</v>
      </c>
      <c r="E2265" s="108" t="b">
        <f t="shared" si="175"/>
        <v>0</v>
      </c>
      <c r="G2265" s="108" t="b">
        <f t="shared" si="176"/>
        <v>0</v>
      </c>
      <c r="I2265" s="108">
        <f t="shared" si="177"/>
        <v>0.84</v>
      </c>
      <c r="K2265" s="108" t="b">
        <f t="shared" si="178"/>
        <v>0</v>
      </c>
      <c r="M2265" s="108" t="b">
        <f t="shared" si="179"/>
        <v>0</v>
      </c>
    </row>
    <row r="2266" spans="1:13" x14ac:dyDescent="0.25">
      <c r="A2266" t="s">
        <v>94</v>
      </c>
      <c r="B2266" s="108">
        <v>0</v>
      </c>
      <c r="E2266" s="108" t="b">
        <f t="shared" si="175"/>
        <v>0</v>
      </c>
      <c r="G2266" s="108" t="b">
        <f t="shared" si="176"/>
        <v>0</v>
      </c>
      <c r="I2266" s="108" t="b">
        <f t="shared" si="177"/>
        <v>0</v>
      </c>
      <c r="K2266" s="108" t="b">
        <f t="shared" si="178"/>
        <v>0</v>
      </c>
      <c r="M2266" s="108" t="b">
        <f t="shared" si="179"/>
        <v>0</v>
      </c>
    </row>
    <row r="2267" spans="1:13" x14ac:dyDescent="0.25">
      <c r="A2267" t="s">
        <v>94</v>
      </c>
      <c r="B2267" s="108">
        <v>0</v>
      </c>
      <c r="E2267" s="108" t="b">
        <f t="shared" si="175"/>
        <v>0</v>
      </c>
      <c r="G2267" s="108" t="b">
        <f t="shared" si="176"/>
        <v>0</v>
      </c>
      <c r="I2267" s="108" t="b">
        <f t="shared" si="177"/>
        <v>0</v>
      </c>
      <c r="K2267" s="108" t="b">
        <f t="shared" si="178"/>
        <v>0</v>
      </c>
      <c r="M2267" s="108" t="b">
        <f t="shared" si="179"/>
        <v>0</v>
      </c>
    </row>
    <row r="2268" spans="1:13" x14ac:dyDescent="0.25">
      <c r="A2268" t="s">
        <v>91</v>
      </c>
      <c r="B2268" s="108">
        <v>0.8</v>
      </c>
      <c r="E2268" s="108" t="b">
        <f t="shared" si="175"/>
        <v>0</v>
      </c>
      <c r="G2268" s="108" t="b">
        <f t="shared" si="176"/>
        <v>0</v>
      </c>
      <c r="I2268" s="108">
        <f t="shared" si="177"/>
        <v>0.8</v>
      </c>
      <c r="K2268" s="108" t="b">
        <f t="shared" si="178"/>
        <v>0</v>
      </c>
      <c r="M2268" s="108" t="b">
        <f t="shared" si="179"/>
        <v>0</v>
      </c>
    </row>
    <row r="2269" spans="1:13" x14ac:dyDescent="0.25">
      <c r="A2269" t="s">
        <v>94</v>
      </c>
      <c r="B2269" s="108">
        <v>0</v>
      </c>
      <c r="E2269" s="108" t="b">
        <f t="shared" si="175"/>
        <v>0</v>
      </c>
      <c r="G2269" s="108" t="b">
        <f t="shared" si="176"/>
        <v>0</v>
      </c>
      <c r="I2269" s="108" t="b">
        <f t="shared" si="177"/>
        <v>0</v>
      </c>
      <c r="K2269" s="108" t="b">
        <f t="shared" si="178"/>
        <v>0</v>
      </c>
      <c r="M2269" s="108" t="b">
        <f t="shared" si="179"/>
        <v>0</v>
      </c>
    </row>
    <row r="2270" spans="1:13" x14ac:dyDescent="0.25">
      <c r="A2270" t="s">
        <v>91</v>
      </c>
      <c r="B2270" s="108">
        <v>0.96</v>
      </c>
      <c r="E2270" s="108" t="b">
        <f t="shared" si="175"/>
        <v>0</v>
      </c>
      <c r="G2270" s="108" t="b">
        <f t="shared" si="176"/>
        <v>0</v>
      </c>
      <c r="I2270" s="108">
        <f t="shared" si="177"/>
        <v>0.96</v>
      </c>
      <c r="K2270" s="108" t="b">
        <f t="shared" si="178"/>
        <v>0</v>
      </c>
      <c r="M2270" s="108" t="b">
        <f t="shared" si="179"/>
        <v>0</v>
      </c>
    </row>
    <row r="2271" spans="1:13" x14ac:dyDescent="0.25">
      <c r="A2271" t="s">
        <v>94</v>
      </c>
      <c r="B2271" s="108">
        <v>0</v>
      </c>
      <c r="E2271" s="108" t="b">
        <f t="shared" si="175"/>
        <v>0</v>
      </c>
      <c r="G2271" s="108" t="b">
        <f t="shared" si="176"/>
        <v>0</v>
      </c>
      <c r="I2271" s="108" t="b">
        <f t="shared" si="177"/>
        <v>0</v>
      </c>
      <c r="K2271" s="108" t="b">
        <f t="shared" si="178"/>
        <v>0</v>
      </c>
      <c r="M2271" s="108" t="b">
        <f t="shared" si="179"/>
        <v>0</v>
      </c>
    </row>
    <row r="2272" spans="1:13" x14ac:dyDescent="0.25">
      <c r="A2272" t="s">
        <v>94</v>
      </c>
      <c r="B2272" s="108">
        <v>0</v>
      </c>
      <c r="E2272" s="108" t="b">
        <f t="shared" si="175"/>
        <v>0</v>
      </c>
      <c r="G2272" s="108" t="b">
        <f t="shared" si="176"/>
        <v>0</v>
      </c>
      <c r="I2272" s="108" t="b">
        <f t="shared" si="177"/>
        <v>0</v>
      </c>
      <c r="K2272" s="108" t="b">
        <f t="shared" si="178"/>
        <v>0</v>
      </c>
      <c r="M2272" s="108" t="b">
        <f t="shared" si="179"/>
        <v>0</v>
      </c>
    </row>
    <row r="2273" spans="1:13" x14ac:dyDescent="0.25">
      <c r="A2273" t="s">
        <v>94</v>
      </c>
      <c r="B2273" s="108">
        <v>0</v>
      </c>
      <c r="E2273" s="108" t="b">
        <f t="shared" si="175"/>
        <v>0</v>
      </c>
      <c r="G2273" s="108" t="b">
        <f t="shared" si="176"/>
        <v>0</v>
      </c>
      <c r="I2273" s="108" t="b">
        <f t="shared" si="177"/>
        <v>0</v>
      </c>
      <c r="K2273" s="108" t="b">
        <f t="shared" si="178"/>
        <v>0</v>
      </c>
      <c r="M2273" s="108" t="b">
        <f t="shared" si="179"/>
        <v>0</v>
      </c>
    </row>
    <row r="2274" spans="1:13" x14ac:dyDescent="0.25">
      <c r="A2274" t="s">
        <v>94</v>
      </c>
      <c r="B2274" s="108">
        <v>0</v>
      </c>
      <c r="E2274" s="108" t="b">
        <f t="shared" si="175"/>
        <v>0</v>
      </c>
      <c r="G2274" s="108" t="b">
        <f t="shared" si="176"/>
        <v>0</v>
      </c>
      <c r="I2274" s="108" t="b">
        <f t="shared" si="177"/>
        <v>0</v>
      </c>
      <c r="K2274" s="108" t="b">
        <f t="shared" si="178"/>
        <v>0</v>
      </c>
      <c r="M2274" s="108" t="b">
        <f t="shared" si="179"/>
        <v>0</v>
      </c>
    </row>
    <row r="2275" spans="1:13" x14ac:dyDescent="0.25">
      <c r="A2275" t="s">
        <v>94</v>
      </c>
      <c r="B2275" s="108">
        <v>0</v>
      </c>
      <c r="E2275" s="108" t="b">
        <f t="shared" si="175"/>
        <v>0</v>
      </c>
      <c r="G2275" s="108" t="b">
        <f t="shared" si="176"/>
        <v>0</v>
      </c>
      <c r="I2275" s="108" t="b">
        <f t="shared" si="177"/>
        <v>0</v>
      </c>
      <c r="K2275" s="108" t="b">
        <f t="shared" si="178"/>
        <v>0</v>
      </c>
      <c r="M2275" s="108" t="b">
        <f t="shared" si="179"/>
        <v>0</v>
      </c>
    </row>
    <row r="2276" spans="1:13" x14ac:dyDescent="0.25">
      <c r="A2276" t="s">
        <v>94</v>
      </c>
      <c r="B2276" s="108">
        <v>0</v>
      </c>
      <c r="E2276" s="108" t="b">
        <f t="shared" si="175"/>
        <v>0</v>
      </c>
      <c r="G2276" s="108" t="b">
        <f t="shared" si="176"/>
        <v>0</v>
      </c>
      <c r="I2276" s="108" t="b">
        <f t="shared" si="177"/>
        <v>0</v>
      </c>
      <c r="K2276" s="108" t="b">
        <f t="shared" si="178"/>
        <v>0</v>
      </c>
      <c r="M2276" s="108" t="b">
        <f t="shared" si="179"/>
        <v>0</v>
      </c>
    </row>
    <row r="2277" spans="1:13" x14ac:dyDescent="0.25">
      <c r="A2277" t="s">
        <v>96</v>
      </c>
      <c r="B2277" s="108">
        <v>0.87</v>
      </c>
      <c r="E2277" s="108" t="b">
        <f t="shared" si="175"/>
        <v>0</v>
      </c>
      <c r="G2277" s="108">
        <f t="shared" si="176"/>
        <v>0.87</v>
      </c>
      <c r="I2277" s="108" t="b">
        <f t="shared" si="177"/>
        <v>0</v>
      </c>
      <c r="K2277" s="108" t="b">
        <f t="shared" si="178"/>
        <v>0</v>
      </c>
      <c r="M2277" s="108" t="b">
        <f t="shared" si="179"/>
        <v>0</v>
      </c>
    </row>
    <row r="2278" spans="1:13" x14ac:dyDescent="0.25">
      <c r="A2278" t="s">
        <v>94</v>
      </c>
      <c r="B2278" s="108">
        <v>0</v>
      </c>
      <c r="E2278" s="108" t="b">
        <f t="shared" si="175"/>
        <v>0</v>
      </c>
      <c r="G2278" s="108" t="b">
        <f t="shared" si="176"/>
        <v>0</v>
      </c>
      <c r="I2278" s="108" t="b">
        <f t="shared" si="177"/>
        <v>0</v>
      </c>
      <c r="K2278" s="108" t="b">
        <f t="shared" si="178"/>
        <v>0</v>
      </c>
      <c r="M2278" s="108" t="b">
        <f t="shared" si="179"/>
        <v>0</v>
      </c>
    </row>
    <row r="2279" spans="1:13" x14ac:dyDescent="0.25">
      <c r="A2279" t="s">
        <v>91</v>
      </c>
      <c r="B2279" s="108">
        <v>0.84</v>
      </c>
      <c r="E2279" s="108" t="b">
        <f t="shared" si="175"/>
        <v>0</v>
      </c>
      <c r="G2279" s="108" t="b">
        <f t="shared" si="176"/>
        <v>0</v>
      </c>
      <c r="I2279" s="108">
        <f t="shared" si="177"/>
        <v>0.84</v>
      </c>
      <c r="K2279" s="108" t="b">
        <f t="shared" si="178"/>
        <v>0</v>
      </c>
      <c r="M2279" s="108" t="b">
        <f t="shared" si="179"/>
        <v>0</v>
      </c>
    </row>
    <row r="2280" spans="1:13" x14ac:dyDescent="0.25">
      <c r="A2280" t="s">
        <v>94</v>
      </c>
      <c r="B2280" s="108">
        <v>0</v>
      </c>
      <c r="E2280" s="108" t="b">
        <f t="shared" si="175"/>
        <v>0</v>
      </c>
      <c r="G2280" s="108" t="b">
        <f t="shared" si="176"/>
        <v>0</v>
      </c>
      <c r="I2280" s="108" t="b">
        <f t="shared" si="177"/>
        <v>0</v>
      </c>
      <c r="K2280" s="108" t="b">
        <f t="shared" si="178"/>
        <v>0</v>
      </c>
      <c r="M2280" s="108" t="b">
        <f t="shared" si="179"/>
        <v>0</v>
      </c>
    </row>
    <row r="2281" spans="1:13" x14ac:dyDescent="0.25">
      <c r="A2281" t="s">
        <v>94</v>
      </c>
      <c r="B2281" s="108">
        <v>0</v>
      </c>
      <c r="E2281" s="108" t="b">
        <f t="shared" si="175"/>
        <v>0</v>
      </c>
      <c r="G2281" s="108" t="b">
        <f t="shared" si="176"/>
        <v>0</v>
      </c>
      <c r="I2281" s="108" t="b">
        <f t="shared" si="177"/>
        <v>0</v>
      </c>
      <c r="K2281" s="108" t="b">
        <f t="shared" si="178"/>
        <v>0</v>
      </c>
      <c r="M2281" s="108" t="b">
        <f t="shared" si="179"/>
        <v>0</v>
      </c>
    </row>
    <row r="2282" spans="1:13" x14ac:dyDescent="0.25">
      <c r="A2282" t="s">
        <v>94</v>
      </c>
      <c r="B2282" s="108">
        <v>0</v>
      </c>
      <c r="E2282" s="108" t="b">
        <f t="shared" si="175"/>
        <v>0</v>
      </c>
      <c r="G2282" s="108" t="b">
        <f t="shared" si="176"/>
        <v>0</v>
      </c>
      <c r="I2282" s="108" t="b">
        <f t="shared" si="177"/>
        <v>0</v>
      </c>
      <c r="K2282" s="108" t="b">
        <f t="shared" si="178"/>
        <v>0</v>
      </c>
      <c r="M2282" s="108" t="b">
        <f t="shared" si="179"/>
        <v>0</v>
      </c>
    </row>
    <row r="2283" spans="1:13" x14ac:dyDescent="0.25">
      <c r="A2283" t="s">
        <v>91</v>
      </c>
      <c r="B2283" s="108">
        <v>0.96</v>
      </c>
      <c r="E2283" s="108" t="b">
        <f t="shared" si="175"/>
        <v>0</v>
      </c>
      <c r="G2283" s="108" t="b">
        <f t="shared" si="176"/>
        <v>0</v>
      </c>
      <c r="I2283" s="108">
        <f t="shared" si="177"/>
        <v>0.96</v>
      </c>
      <c r="K2283" s="108" t="b">
        <f t="shared" si="178"/>
        <v>0</v>
      </c>
      <c r="M2283" s="108" t="b">
        <f t="shared" si="179"/>
        <v>0</v>
      </c>
    </row>
    <row r="2284" spans="1:13" x14ac:dyDescent="0.25">
      <c r="A2284" t="s">
        <v>94</v>
      </c>
      <c r="B2284" s="108">
        <v>0</v>
      </c>
      <c r="E2284" s="108" t="b">
        <f t="shared" si="175"/>
        <v>0</v>
      </c>
      <c r="G2284" s="108" t="b">
        <f t="shared" si="176"/>
        <v>0</v>
      </c>
      <c r="I2284" s="108" t="b">
        <f t="shared" si="177"/>
        <v>0</v>
      </c>
      <c r="K2284" s="108" t="b">
        <f t="shared" si="178"/>
        <v>0</v>
      </c>
      <c r="M2284" s="108" t="b">
        <f t="shared" si="179"/>
        <v>0</v>
      </c>
    </row>
    <row r="2285" spans="1:13" x14ac:dyDescent="0.25">
      <c r="A2285" t="s">
        <v>94</v>
      </c>
      <c r="B2285" s="108">
        <v>0</v>
      </c>
      <c r="E2285" s="108" t="b">
        <f t="shared" si="175"/>
        <v>0</v>
      </c>
      <c r="G2285" s="108" t="b">
        <f t="shared" si="176"/>
        <v>0</v>
      </c>
      <c r="I2285" s="108" t="b">
        <f t="shared" si="177"/>
        <v>0</v>
      </c>
      <c r="K2285" s="108" t="b">
        <f t="shared" si="178"/>
        <v>0</v>
      </c>
      <c r="M2285" s="108" t="b">
        <f t="shared" si="179"/>
        <v>0</v>
      </c>
    </row>
    <row r="2286" spans="1:13" x14ac:dyDescent="0.25">
      <c r="A2286" t="s">
        <v>94</v>
      </c>
      <c r="B2286" s="108">
        <v>0</v>
      </c>
      <c r="E2286" s="108" t="b">
        <f t="shared" si="175"/>
        <v>0</v>
      </c>
      <c r="G2286" s="108" t="b">
        <f t="shared" si="176"/>
        <v>0</v>
      </c>
      <c r="I2286" s="108" t="b">
        <f t="shared" si="177"/>
        <v>0</v>
      </c>
      <c r="K2286" s="108" t="b">
        <f t="shared" si="178"/>
        <v>0</v>
      </c>
      <c r="M2286" s="108" t="b">
        <f t="shared" si="179"/>
        <v>0</v>
      </c>
    </row>
    <row r="2287" spans="1:13" x14ac:dyDescent="0.25">
      <c r="A2287" t="s">
        <v>94</v>
      </c>
      <c r="B2287" s="108">
        <v>0</v>
      </c>
      <c r="E2287" s="108" t="b">
        <f t="shared" si="175"/>
        <v>0</v>
      </c>
      <c r="G2287" s="108" t="b">
        <f t="shared" si="176"/>
        <v>0</v>
      </c>
      <c r="I2287" s="108" t="b">
        <f t="shared" si="177"/>
        <v>0</v>
      </c>
      <c r="K2287" s="108" t="b">
        <f t="shared" si="178"/>
        <v>0</v>
      </c>
      <c r="M2287" s="108" t="b">
        <f t="shared" si="179"/>
        <v>0</v>
      </c>
    </row>
    <row r="2288" spans="1:13" x14ac:dyDescent="0.25">
      <c r="A2288" t="s">
        <v>94</v>
      </c>
      <c r="B2288" s="108">
        <v>0</v>
      </c>
      <c r="E2288" s="108" t="b">
        <f t="shared" si="175"/>
        <v>0</v>
      </c>
      <c r="G2288" s="108" t="b">
        <f t="shared" si="176"/>
        <v>0</v>
      </c>
      <c r="I2288" s="108" t="b">
        <f t="shared" si="177"/>
        <v>0</v>
      </c>
      <c r="K2288" s="108" t="b">
        <f t="shared" si="178"/>
        <v>0</v>
      </c>
      <c r="M2288" s="108" t="b">
        <f t="shared" si="179"/>
        <v>0</v>
      </c>
    </row>
    <row r="2289" spans="1:13" x14ac:dyDescent="0.25">
      <c r="A2289" t="s">
        <v>96</v>
      </c>
      <c r="B2289" s="108">
        <v>2.15</v>
      </c>
      <c r="E2289" s="108" t="b">
        <f t="shared" si="175"/>
        <v>0</v>
      </c>
      <c r="G2289" s="108">
        <f t="shared" si="176"/>
        <v>2.15</v>
      </c>
      <c r="I2289" s="108" t="b">
        <f t="shared" si="177"/>
        <v>0</v>
      </c>
      <c r="K2289" s="108" t="b">
        <f t="shared" si="178"/>
        <v>0</v>
      </c>
      <c r="M2289" s="108" t="b">
        <f t="shared" si="179"/>
        <v>0</v>
      </c>
    </row>
    <row r="2290" spans="1:13" x14ac:dyDescent="0.25">
      <c r="A2290" t="s">
        <v>94</v>
      </c>
      <c r="B2290" s="108">
        <v>0</v>
      </c>
      <c r="E2290" s="108" t="b">
        <f t="shared" si="175"/>
        <v>0</v>
      </c>
      <c r="G2290" s="108" t="b">
        <f t="shared" si="176"/>
        <v>0</v>
      </c>
      <c r="I2290" s="108" t="b">
        <f t="shared" si="177"/>
        <v>0</v>
      </c>
      <c r="K2290" s="108" t="b">
        <f t="shared" si="178"/>
        <v>0</v>
      </c>
      <c r="M2290" s="108" t="b">
        <f t="shared" si="179"/>
        <v>0</v>
      </c>
    </row>
    <row r="2291" spans="1:13" x14ac:dyDescent="0.25">
      <c r="A2291" t="s">
        <v>94</v>
      </c>
      <c r="B2291" s="108">
        <v>0</v>
      </c>
      <c r="E2291" s="108" t="b">
        <f t="shared" si="175"/>
        <v>0</v>
      </c>
      <c r="G2291" s="108" t="b">
        <f t="shared" si="176"/>
        <v>0</v>
      </c>
      <c r="I2291" s="108" t="b">
        <f t="shared" si="177"/>
        <v>0</v>
      </c>
      <c r="K2291" s="108" t="b">
        <f t="shared" si="178"/>
        <v>0</v>
      </c>
      <c r="M2291" s="108" t="b">
        <f t="shared" si="179"/>
        <v>0</v>
      </c>
    </row>
    <row r="2292" spans="1:13" x14ac:dyDescent="0.25">
      <c r="A2292" t="s">
        <v>94</v>
      </c>
      <c r="B2292" s="108">
        <v>0</v>
      </c>
      <c r="E2292" s="108" t="b">
        <f t="shared" si="175"/>
        <v>0</v>
      </c>
      <c r="G2292" s="108" t="b">
        <f t="shared" si="176"/>
        <v>0</v>
      </c>
      <c r="I2292" s="108" t="b">
        <f t="shared" si="177"/>
        <v>0</v>
      </c>
      <c r="K2292" s="108" t="b">
        <f t="shared" si="178"/>
        <v>0</v>
      </c>
      <c r="M2292" s="108" t="b">
        <f t="shared" si="179"/>
        <v>0</v>
      </c>
    </row>
    <row r="2293" spans="1:13" x14ac:dyDescent="0.25">
      <c r="A2293" t="s">
        <v>95</v>
      </c>
      <c r="B2293" s="108">
        <v>0.91</v>
      </c>
      <c r="E2293" s="108" t="b">
        <f t="shared" si="175"/>
        <v>0</v>
      </c>
      <c r="G2293" s="108" t="b">
        <f t="shared" si="176"/>
        <v>0</v>
      </c>
      <c r="I2293" s="108" t="b">
        <f t="shared" si="177"/>
        <v>0</v>
      </c>
      <c r="K2293" s="108" t="b">
        <f t="shared" si="178"/>
        <v>0</v>
      </c>
      <c r="M2293" s="108">
        <f t="shared" si="179"/>
        <v>0.91</v>
      </c>
    </row>
    <row r="2294" spans="1:13" x14ac:dyDescent="0.25">
      <c r="A2294" t="s">
        <v>94</v>
      </c>
      <c r="B2294" s="108">
        <v>0</v>
      </c>
      <c r="E2294" s="108" t="b">
        <f t="shared" si="175"/>
        <v>0</v>
      </c>
      <c r="G2294" s="108" t="b">
        <f t="shared" si="176"/>
        <v>0</v>
      </c>
      <c r="I2294" s="108" t="b">
        <f t="shared" si="177"/>
        <v>0</v>
      </c>
      <c r="K2294" s="108" t="b">
        <f t="shared" si="178"/>
        <v>0</v>
      </c>
      <c r="M2294" s="108" t="b">
        <f t="shared" si="179"/>
        <v>0</v>
      </c>
    </row>
    <row r="2295" spans="1:13" x14ac:dyDescent="0.25">
      <c r="A2295" t="s">
        <v>94</v>
      </c>
      <c r="B2295" s="108">
        <v>0</v>
      </c>
      <c r="E2295" s="108" t="b">
        <f t="shared" si="175"/>
        <v>0</v>
      </c>
      <c r="G2295" s="108" t="b">
        <f t="shared" si="176"/>
        <v>0</v>
      </c>
      <c r="I2295" s="108" t="b">
        <f t="shared" si="177"/>
        <v>0</v>
      </c>
      <c r="K2295" s="108" t="b">
        <f t="shared" si="178"/>
        <v>0</v>
      </c>
      <c r="M2295" s="108" t="b">
        <f t="shared" si="179"/>
        <v>0</v>
      </c>
    </row>
    <row r="2296" spans="1:13" x14ac:dyDescent="0.25">
      <c r="A2296" t="s">
        <v>94</v>
      </c>
      <c r="B2296" s="108">
        <v>0</v>
      </c>
      <c r="E2296" s="108" t="b">
        <f t="shared" si="175"/>
        <v>0</v>
      </c>
      <c r="G2296" s="108" t="b">
        <f t="shared" si="176"/>
        <v>0</v>
      </c>
      <c r="I2296" s="108" t="b">
        <f t="shared" si="177"/>
        <v>0</v>
      </c>
      <c r="K2296" s="108" t="b">
        <f t="shared" si="178"/>
        <v>0</v>
      </c>
      <c r="M2296" s="108" t="b">
        <f t="shared" si="179"/>
        <v>0</v>
      </c>
    </row>
    <row r="2297" spans="1:13" x14ac:dyDescent="0.25">
      <c r="A2297" t="s">
        <v>94</v>
      </c>
      <c r="B2297" s="108">
        <v>0</v>
      </c>
      <c r="E2297" s="108" t="b">
        <f t="shared" si="175"/>
        <v>0</v>
      </c>
      <c r="G2297" s="108" t="b">
        <f t="shared" si="176"/>
        <v>0</v>
      </c>
      <c r="I2297" s="108" t="b">
        <f t="shared" si="177"/>
        <v>0</v>
      </c>
      <c r="K2297" s="108" t="b">
        <f t="shared" si="178"/>
        <v>0</v>
      </c>
      <c r="M2297" s="108" t="b">
        <f t="shared" si="179"/>
        <v>0</v>
      </c>
    </row>
    <row r="2298" spans="1:13" x14ac:dyDescent="0.25">
      <c r="A2298" t="s">
        <v>94</v>
      </c>
      <c r="B2298" s="108">
        <v>0</v>
      </c>
      <c r="E2298" s="108" t="b">
        <f t="shared" si="175"/>
        <v>0</v>
      </c>
      <c r="G2298" s="108" t="b">
        <f t="shared" si="176"/>
        <v>0</v>
      </c>
      <c r="I2298" s="108" t="b">
        <f t="shared" si="177"/>
        <v>0</v>
      </c>
      <c r="K2298" s="108" t="b">
        <f t="shared" si="178"/>
        <v>0</v>
      </c>
      <c r="M2298" s="108" t="b">
        <f t="shared" si="179"/>
        <v>0</v>
      </c>
    </row>
    <row r="2299" spans="1:13" x14ac:dyDescent="0.25">
      <c r="A2299" t="s">
        <v>94</v>
      </c>
      <c r="B2299" s="108">
        <v>0</v>
      </c>
      <c r="E2299" s="108" t="b">
        <f t="shared" si="175"/>
        <v>0</v>
      </c>
      <c r="G2299" s="108" t="b">
        <f t="shared" si="176"/>
        <v>0</v>
      </c>
      <c r="I2299" s="108" t="b">
        <f t="shared" si="177"/>
        <v>0</v>
      </c>
      <c r="K2299" s="108" t="b">
        <f t="shared" si="178"/>
        <v>0</v>
      </c>
      <c r="M2299" s="108" t="b">
        <f t="shared" si="179"/>
        <v>0</v>
      </c>
    </row>
    <row r="2300" spans="1:13" x14ac:dyDescent="0.25">
      <c r="A2300" t="s">
        <v>94</v>
      </c>
      <c r="B2300" s="108">
        <v>0</v>
      </c>
      <c r="E2300" s="108" t="b">
        <f t="shared" si="175"/>
        <v>0</v>
      </c>
      <c r="G2300" s="108" t="b">
        <f t="shared" si="176"/>
        <v>0</v>
      </c>
      <c r="I2300" s="108" t="b">
        <f t="shared" si="177"/>
        <v>0</v>
      </c>
      <c r="K2300" s="108" t="b">
        <f t="shared" si="178"/>
        <v>0</v>
      </c>
      <c r="M2300" s="108" t="b">
        <f t="shared" si="179"/>
        <v>0</v>
      </c>
    </row>
    <row r="2301" spans="1:13" x14ac:dyDescent="0.25">
      <c r="A2301" t="s">
        <v>91</v>
      </c>
      <c r="B2301" s="108">
        <v>0.74</v>
      </c>
      <c r="E2301" s="108" t="b">
        <f t="shared" si="175"/>
        <v>0</v>
      </c>
      <c r="G2301" s="108" t="b">
        <f t="shared" si="176"/>
        <v>0</v>
      </c>
      <c r="I2301" s="108">
        <f t="shared" si="177"/>
        <v>0.74</v>
      </c>
      <c r="K2301" s="108" t="b">
        <f t="shared" si="178"/>
        <v>0</v>
      </c>
      <c r="M2301" s="108" t="b">
        <f t="shared" si="179"/>
        <v>0</v>
      </c>
    </row>
    <row r="2302" spans="1:13" x14ac:dyDescent="0.25">
      <c r="A2302" t="s">
        <v>94</v>
      </c>
      <c r="B2302" s="108">
        <v>0</v>
      </c>
      <c r="E2302" s="108" t="b">
        <f t="shared" si="175"/>
        <v>0</v>
      </c>
      <c r="G2302" s="108" t="b">
        <f t="shared" si="176"/>
        <v>0</v>
      </c>
      <c r="I2302" s="108" t="b">
        <f t="shared" si="177"/>
        <v>0</v>
      </c>
      <c r="K2302" s="108" t="b">
        <f t="shared" si="178"/>
        <v>0</v>
      </c>
      <c r="M2302" s="108" t="b">
        <f t="shared" si="179"/>
        <v>0</v>
      </c>
    </row>
    <row r="2303" spans="1:13" x14ac:dyDescent="0.25">
      <c r="A2303" t="s">
        <v>94</v>
      </c>
      <c r="B2303" s="108">
        <v>0</v>
      </c>
      <c r="E2303" s="108" t="b">
        <f t="shared" si="175"/>
        <v>0</v>
      </c>
      <c r="G2303" s="108" t="b">
        <f t="shared" si="176"/>
        <v>0</v>
      </c>
      <c r="I2303" s="108" t="b">
        <f t="shared" si="177"/>
        <v>0</v>
      </c>
      <c r="K2303" s="108" t="b">
        <f t="shared" si="178"/>
        <v>0</v>
      </c>
      <c r="M2303" s="108" t="b">
        <f t="shared" si="179"/>
        <v>0</v>
      </c>
    </row>
    <row r="2304" spans="1:13" x14ac:dyDescent="0.25">
      <c r="A2304" t="s">
        <v>94</v>
      </c>
      <c r="B2304" s="108">
        <v>0</v>
      </c>
      <c r="E2304" s="108" t="b">
        <f t="shared" si="175"/>
        <v>0</v>
      </c>
      <c r="G2304" s="108" t="b">
        <f t="shared" si="176"/>
        <v>0</v>
      </c>
      <c r="I2304" s="108" t="b">
        <f t="shared" si="177"/>
        <v>0</v>
      </c>
      <c r="K2304" s="108" t="b">
        <f t="shared" si="178"/>
        <v>0</v>
      </c>
      <c r="M2304" s="108" t="b">
        <f t="shared" si="179"/>
        <v>0</v>
      </c>
    </row>
    <row r="2305" spans="1:13" x14ac:dyDescent="0.25">
      <c r="A2305" t="s">
        <v>96</v>
      </c>
      <c r="B2305" s="108">
        <v>1.07</v>
      </c>
      <c r="E2305" s="108" t="b">
        <f t="shared" si="175"/>
        <v>0</v>
      </c>
      <c r="G2305" s="108">
        <f t="shared" si="176"/>
        <v>1.07</v>
      </c>
      <c r="I2305" s="108" t="b">
        <f t="shared" si="177"/>
        <v>0</v>
      </c>
      <c r="K2305" s="108" t="b">
        <f t="shared" si="178"/>
        <v>0</v>
      </c>
      <c r="M2305" s="108" t="b">
        <f t="shared" si="179"/>
        <v>0</v>
      </c>
    </row>
    <row r="2306" spans="1:13" x14ac:dyDescent="0.25">
      <c r="A2306" t="s">
        <v>94</v>
      </c>
      <c r="B2306" s="108">
        <v>0</v>
      </c>
      <c r="E2306" s="108" t="b">
        <f t="shared" si="175"/>
        <v>0</v>
      </c>
      <c r="G2306" s="108" t="b">
        <f t="shared" si="176"/>
        <v>0</v>
      </c>
      <c r="I2306" s="108" t="b">
        <f t="shared" si="177"/>
        <v>0</v>
      </c>
      <c r="K2306" s="108" t="b">
        <f t="shared" si="178"/>
        <v>0</v>
      </c>
      <c r="M2306" s="108" t="b">
        <f t="shared" si="179"/>
        <v>0</v>
      </c>
    </row>
    <row r="2307" spans="1:13" x14ac:dyDescent="0.25">
      <c r="A2307" t="s">
        <v>93</v>
      </c>
      <c r="B2307" s="108">
        <v>1.03</v>
      </c>
      <c r="E2307" s="108" t="b">
        <f t="shared" ref="E2307:E2365" si="180">IF(A2307="Coffee Only", B2307)</f>
        <v>0</v>
      </c>
      <c r="G2307" s="108" t="b">
        <f t="shared" ref="G2307:G2365" si="181">IF(A2307="Food Only", B2307)</f>
        <v>0</v>
      </c>
      <c r="I2307" s="108" t="b">
        <f t="shared" ref="I2307:I2365" si="182">IF(A2307="Specialty Drink Only", B2307)</f>
        <v>0</v>
      </c>
      <c r="K2307" s="108">
        <f t="shared" ref="K2307:K2365" si="183">IF(A2307="Food + Coffee", B2307)</f>
        <v>1.03</v>
      </c>
      <c r="M2307" s="108" t="b">
        <f t="shared" ref="M2307:M2365" si="184">IF(A2307="Food + Specialty Drink", B2307)</f>
        <v>0</v>
      </c>
    </row>
    <row r="2308" spans="1:13" x14ac:dyDescent="0.25">
      <c r="A2308" t="s">
        <v>91</v>
      </c>
      <c r="B2308" s="108">
        <v>0.69</v>
      </c>
      <c r="E2308" s="108" t="b">
        <f t="shared" si="180"/>
        <v>0</v>
      </c>
      <c r="G2308" s="108" t="b">
        <f t="shared" si="181"/>
        <v>0</v>
      </c>
      <c r="I2308" s="108">
        <f t="shared" si="182"/>
        <v>0.69</v>
      </c>
      <c r="K2308" s="108" t="b">
        <f t="shared" si="183"/>
        <v>0</v>
      </c>
      <c r="M2308" s="108" t="b">
        <f t="shared" si="184"/>
        <v>0</v>
      </c>
    </row>
    <row r="2309" spans="1:13" x14ac:dyDescent="0.25">
      <c r="A2309" t="s">
        <v>94</v>
      </c>
      <c r="B2309" s="108">
        <v>0</v>
      </c>
      <c r="E2309" s="108" t="b">
        <f t="shared" si="180"/>
        <v>0</v>
      </c>
      <c r="G2309" s="108" t="b">
        <f t="shared" si="181"/>
        <v>0</v>
      </c>
      <c r="I2309" s="108" t="b">
        <f t="shared" si="182"/>
        <v>0</v>
      </c>
      <c r="K2309" s="108" t="b">
        <f t="shared" si="183"/>
        <v>0</v>
      </c>
      <c r="M2309" s="108" t="b">
        <f t="shared" si="184"/>
        <v>0</v>
      </c>
    </row>
    <row r="2310" spans="1:13" x14ac:dyDescent="0.25">
      <c r="A2310" t="s">
        <v>94</v>
      </c>
      <c r="B2310" s="108">
        <v>0</v>
      </c>
      <c r="E2310" s="108" t="b">
        <f t="shared" si="180"/>
        <v>0</v>
      </c>
      <c r="G2310" s="108" t="b">
        <f t="shared" si="181"/>
        <v>0</v>
      </c>
      <c r="I2310" s="108" t="b">
        <f t="shared" si="182"/>
        <v>0</v>
      </c>
      <c r="K2310" s="108" t="b">
        <f t="shared" si="183"/>
        <v>0</v>
      </c>
      <c r="M2310" s="108" t="b">
        <f t="shared" si="184"/>
        <v>0</v>
      </c>
    </row>
    <row r="2311" spans="1:13" x14ac:dyDescent="0.25">
      <c r="A2311" t="s">
        <v>96</v>
      </c>
      <c r="B2311" s="108">
        <v>1.25</v>
      </c>
      <c r="E2311" s="108" t="b">
        <f t="shared" si="180"/>
        <v>0</v>
      </c>
      <c r="G2311" s="108">
        <f t="shared" si="181"/>
        <v>1.25</v>
      </c>
      <c r="I2311" s="108" t="b">
        <f t="shared" si="182"/>
        <v>0</v>
      </c>
      <c r="K2311" s="108" t="b">
        <f t="shared" si="183"/>
        <v>0</v>
      </c>
      <c r="M2311" s="108" t="b">
        <f t="shared" si="184"/>
        <v>0</v>
      </c>
    </row>
    <row r="2312" spans="1:13" x14ac:dyDescent="0.25">
      <c r="A2312" t="s">
        <v>94</v>
      </c>
      <c r="B2312" s="108">
        <v>0</v>
      </c>
      <c r="E2312" s="108" t="b">
        <f t="shared" si="180"/>
        <v>0</v>
      </c>
      <c r="G2312" s="108" t="b">
        <f t="shared" si="181"/>
        <v>0</v>
      </c>
      <c r="I2312" s="108" t="b">
        <f t="shared" si="182"/>
        <v>0</v>
      </c>
      <c r="K2312" s="108" t="b">
        <f t="shared" si="183"/>
        <v>0</v>
      </c>
      <c r="M2312" s="108" t="b">
        <f t="shared" si="184"/>
        <v>0</v>
      </c>
    </row>
    <row r="2313" spans="1:13" x14ac:dyDescent="0.25">
      <c r="A2313" t="s">
        <v>94</v>
      </c>
      <c r="B2313" s="108">
        <v>0</v>
      </c>
      <c r="E2313" s="108" t="b">
        <f t="shared" si="180"/>
        <v>0</v>
      </c>
      <c r="G2313" s="108" t="b">
        <f t="shared" si="181"/>
        <v>0</v>
      </c>
      <c r="I2313" s="108" t="b">
        <f t="shared" si="182"/>
        <v>0</v>
      </c>
      <c r="K2313" s="108" t="b">
        <f t="shared" si="183"/>
        <v>0</v>
      </c>
      <c r="M2313" s="108" t="b">
        <f t="shared" si="184"/>
        <v>0</v>
      </c>
    </row>
    <row r="2314" spans="1:13" x14ac:dyDescent="0.25">
      <c r="A2314" t="s">
        <v>94</v>
      </c>
      <c r="B2314" s="108">
        <v>0</v>
      </c>
      <c r="E2314" s="108" t="b">
        <f t="shared" si="180"/>
        <v>0</v>
      </c>
      <c r="G2314" s="108" t="b">
        <f t="shared" si="181"/>
        <v>0</v>
      </c>
      <c r="I2314" s="108" t="b">
        <f t="shared" si="182"/>
        <v>0</v>
      </c>
      <c r="K2314" s="108" t="b">
        <f t="shared" si="183"/>
        <v>0</v>
      </c>
      <c r="M2314" s="108" t="b">
        <f t="shared" si="184"/>
        <v>0</v>
      </c>
    </row>
    <row r="2315" spans="1:13" x14ac:dyDescent="0.25">
      <c r="A2315" t="s">
        <v>94</v>
      </c>
      <c r="B2315" s="108">
        <v>0</v>
      </c>
      <c r="E2315" s="108" t="b">
        <f t="shared" si="180"/>
        <v>0</v>
      </c>
      <c r="G2315" s="108" t="b">
        <f t="shared" si="181"/>
        <v>0</v>
      </c>
      <c r="I2315" s="108" t="b">
        <f t="shared" si="182"/>
        <v>0</v>
      </c>
      <c r="K2315" s="108" t="b">
        <f t="shared" si="183"/>
        <v>0</v>
      </c>
      <c r="M2315" s="108" t="b">
        <f t="shared" si="184"/>
        <v>0</v>
      </c>
    </row>
    <row r="2316" spans="1:13" x14ac:dyDescent="0.25">
      <c r="A2316" t="s">
        <v>93</v>
      </c>
      <c r="B2316" s="108">
        <v>1.43</v>
      </c>
      <c r="E2316" s="108" t="b">
        <f t="shared" si="180"/>
        <v>0</v>
      </c>
      <c r="G2316" s="108" t="b">
        <f t="shared" si="181"/>
        <v>0</v>
      </c>
      <c r="I2316" s="108" t="b">
        <f t="shared" si="182"/>
        <v>0</v>
      </c>
      <c r="K2316" s="108">
        <f t="shared" si="183"/>
        <v>1.43</v>
      </c>
      <c r="M2316" s="108" t="b">
        <f t="shared" si="184"/>
        <v>0</v>
      </c>
    </row>
    <row r="2317" spans="1:13" x14ac:dyDescent="0.25">
      <c r="A2317" t="s">
        <v>94</v>
      </c>
      <c r="B2317" s="108">
        <v>0</v>
      </c>
      <c r="E2317" s="108" t="b">
        <f t="shared" si="180"/>
        <v>0</v>
      </c>
      <c r="G2317" s="108" t="b">
        <f t="shared" si="181"/>
        <v>0</v>
      </c>
      <c r="I2317" s="108" t="b">
        <f t="shared" si="182"/>
        <v>0</v>
      </c>
      <c r="K2317" s="108" t="b">
        <f t="shared" si="183"/>
        <v>0</v>
      </c>
      <c r="M2317" s="108" t="b">
        <f t="shared" si="184"/>
        <v>0</v>
      </c>
    </row>
    <row r="2318" spans="1:13" x14ac:dyDescent="0.25">
      <c r="A2318" t="s">
        <v>96</v>
      </c>
      <c r="B2318" s="108">
        <v>1.25</v>
      </c>
      <c r="E2318" s="108" t="b">
        <f t="shared" si="180"/>
        <v>0</v>
      </c>
      <c r="G2318" s="108">
        <f t="shared" si="181"/>
        <v>1.25</v>
      </c>
      <c r="I2318" s="108" t="b">
        <f t="shared" si="182"/>
        <v>0</v>
      </c>
      <c r="K2318" s="108" t="b">
        <f t="shared" si="183"/>
        <v>0</v>
      </c>
      <c r="M2318" s="108" t="b">
        <f t="shared" si="184"/>
        <v>0</v>
      </c>
    </row>
    <row r="2319" spans="1:13" x14ac:dyDescent="0.25">
      <c r="A2319" t="s">
        <v>94</v>
      </c>
      <c r="B2319" s="108">
        <v>0</v>
      </c>
      <c r="E2319" s="108" t="b">
        <f t="shared" si="180"/>
        <v>0</v>
      </c>
      <c r="G2319" s="108" t="b">
        <f t="shared" si="181"/>
        <v>0</v>
      </c>
      <c r="I2319" s="108" t="b">
        <f t="shared" si="182"/>
        <v>0</v>
      </c>
      <c r="K2319" s="108" t="b">
        <f t="shared" si="183"/>
        <v>0</v>
      </c>
      <c r="M2319" s="108" t="b">
        <f t="shared" si="184"/>
        <v>0</v>
      </c>
    </row>
    <row r="2320" spans="1:13" x14ac:dyDescent="0.25">
      <c r="A2320" t="s">
        <v>94</v>
      </c>
      <c r="B2320" s="108">
        <v>0</v>
      </c>
      <c r="E2320" s="108" t="b">
        <f t="shared" si="180"/>
        <v>0</v>
      </c>
      <c r="G2320" s="108" t="b">
        <f t="shared" si="181"/>
        <v>0</v>
      </c>
      <c r="I2320" s="108" t="b">
        <f t="shared" si="182"/>
        <v>0</v>
      </c>
      <c r="K2320" s="108" t="b">
        <f t="shared" si="183"/>
        <v>0</v>
      </c>
      <c r="M2320" s="108" t="b">
        <f t="shared" si="184"/>
        <v>0</v>
      </c>
    </row>
    <row r="2321" spans="1:13" x14ac:dyDescent="0.25">
      <c r="A2321" t="s">
        <v>94</v>
      </c>
      <c r="B2321" s="108">
        <v>0</v>
      </c>
      <c r="E2321" s="108" t="b">
        <f t="shared" si="180"/>
        <v>0</v>
      </c>
      <c r="G2321" s="108" t="b">
        <f t="shared" si="181"/>
        <v>0</v>
      </c>
      <c r="I2321" s="108" t="b">
        <f t="shared" si="182"/>
        <v>0</v>
      </c>
      <c r="K2321" s="108" t="b">
        <f t="shared" si="183"/>
        <v>0</v>
      </c>
      <c r="M2321" s="108" t="b">
        <f t="shared" si="184"/>
        <v>0</v>
      </c>
    </row>
    <row r="2322" spans="1:13" x14ac:dyDescent="0.25">
      <c r="A2322" t="s">
        <v>94</v>
      </c>
      <c r="B2322" s="108">
        <v>0</v>
      </c>
      <c r="E2322" s="108" t="b">
        <f t="shared" si="180"/>
        <v>0</v>
      </c>
      <c r="G2322" s="108" t="b">
        <f t="shared" si="181"/>
        <v>0</v>
      </c>
      <c r="I2322" s="108" t="b">
        <f t="shared" si="182"/>
        <v>0</v>
      </c>
      <c r="K2322" s="108" t="b">
        <f t="shared" si="183"/>
        <v>0</v>
      </c>
      <c r="M2322" s="108" t="b">
        <f t="shared" si="184"/>
        <v>0</v>
      </c>
    </row>
    <row r="2323" spans="1:13" x14ac:dyDescent="0.25">
      <c r="A2323" t="s">
        <v>94</v>
      </c>
      <c r="B2323" s="108">
        <v>0</v>
      </c>
      <c r="E2323" s="108" t="b">
        <f t="shared" si="180"/>
        <v>0</v>
      </c>
      <c r="G2323" s="108" t="b">
        <f t="shared" si="181"/>
        <v>0</v>
      </c>
      <c r="I2323" s="108" t="b">
        <f t="shared" si="182"/>
        <v>0</v>
      </c>
      <c r="K2323" s="108" t="b">
        <f t="shared" si="183"/>
        <v>0</v>
      </c>
      <c r="M2323" s="108" t="b">
        <f t="shared" si="184"/>
        <v>0</v>
      </c>
    </row>
    <row r="2324" spans="1:13" x14ac:dyDescent="0.25">
      <c r="A2324" t="s">
        <v>94</v>
      </c>
      <c r="B2324" s="108">
        <v>0</v>
      </c>
      <c r="E2324" s="108" t="b">
        <f t="shared" si="180"/>
        <v>0</v>
      </c>
      <c r="G2324" s="108" t="b">
        <f t="shared" si="181"/>
        <v>0</v>
      </c>
      <c r="I2324" s="108" t="b">
        <f t="shared" si="182"/>
        <v>0</v>
      </c>
      <c r="K2324" s="108" t="b">
        <f t="shared" si="183"/>
        <v>0</v>
      </c>
      <c r="M2324" s="108" t="b">
        <f t="shared" si="184"/>
        <v>0</v>
      </c>
    </row>
    <row r="2325" spans="1:13" x14ac:dyDescent="0.25">
      <c r="A2325" t="s">
        <v>94</v>
      </c>
      <c r="B2325" s="108">
        <v>0</v>
      </c>
      <c r="E2325" s="108" t="b">
        <f t="shared" si="180"/>
        <v>0</v>
      </c>
      <c r="G2325" s="108" t="b">
        <f t="shared" si="181"/>
        <v>0</v>
      </c>
      <c r="I2325" s="108" t="b">
        <f t="shared" si="182"/>
        <v>0</v>
      </c>
      <c r="K2325" s="108" t="b">
        <f t="shared" si="183"/>
        <v>0</v>
      </c>
      <c r="M2325" s="108" t="b">
        <f t="shared" si="184"/>
        <v>0</v>
      </c>
    </row>
    <row r="2326" spans="1:13" x14ac:dyDescent="0.25">
      <c r="A2326" t="s">
        <v>94</v>
      </c>
      <c r="B2326" s="108">
        <v>0</v>
      </c>
      <c r="E2326" s="108" t="b">
        <f t="shared" si="180"/>
        <v>0</v>
      </c>
      <c r="G2326" s="108" t="b">
        <f t="shared" si="181"/>
        <v>0</v>
      </c>
      <c r="I2326" s="108" t="b">
        <f t="shared" si="182"/>
        <v>0</v>
      </c>
      <c r="K2326" s="108" t="b">
        <f t="shared" si="183"/>
        <v>0</v>
      </c>
      <c r="M2326" s="108" t="b">
        <f t="shared" si="184"/>
        <v>0</v>
      </c>
    </row>
    <row r="2327" spans="1:13" x14ac:dyDescent="0.25">
      <c r="A2327" t="s">
        <v>94</v>
      </c>
      <c r="B2327" s="108">
        <v>0</v>
      </c>
      <c r="E2327" s="108" t="b">
        <f t="shared" si="180"/>
        <v>0</v>
      </c>
      <c r="G2327" s="108" t="b">
        <f t="shared" si="181"/>
        <v>0</v>
      </c>
      <c r="I2327" s="108" t="b">
        <f t="shared" si="182"/>
        <v>0</v>
      </c>
      <c r="K2327" s="108" t="b">
        <f t="shared" si="183"/>
        <v>0</v>
      </c>
      <c r="M2327" s="108" t="b">
        <f t="shared" si="184"/>
        <v>0</v>
      </c>
    </row>
    <row r="2328" spans="1:13" x14ac:dyDescent="0.25">
      <c r="A2328" t="s">
        <v>94</v>
      </c>
      <c r="B2328" s="108">
        <v>0</v>
      </c>
      <c r="E2328" s="108" t="b">
        <f t="shared" si="180"/>
        <v>0</v>
      </c>
      <c r="G2328" s="108" t="b">
        <f t="shared" si="181"/>
        <v>0</v>
      </c>
      <c r="I2328" s="108" t="b">
        <f t="shared" si="182"/>
        <v>0</v>
      </c>
      <c r="K2328" s="108" t="b">
        <f t="shared" si="183"/>
        <v>0</v>
      </c>
      <c r="M2328" s="108" t="b">
        <f t="shared" si="184"/>
        <v>0</v>
      </c>
    </row>
    <row r="2329" spans="1:13" x14ac:dyDescent="0.25">
      <c r="A2329" t="s">
        <v>94</v>
      </c>
      <c r="B2329" s="108">
        <v>0</v>
      </c>
      <c r="E2329" s="108" t="b">
        <f t="shared" si="180"/>
        <v>0</v>
      </c>
      <c r="G2329" s="108" t="b">
        <f t="shared" si="181"/>
        <v>0</v>
      </c>
      <c r="I2329" s="108" t="b">
        <f t="shared" si="182"/>
        <v>0</v>
      </c>
      <c r="K2329" s="108" t="b">
        <f t="shared" si="183"/>
        <v>0</v>
      </c>
      <c r="M2329" s="108" t="b">
        <f t="shared" si="184"/>
        <v>0</v>
      </c>
    </row>
    <row r="2330" spans="1:13" x14ac:dyDescent="0.25">
      <c r="A2330" t="s">
        <v>94</v>
      </c>
      <c r="B2330" s="108">
        <v>0</v>
      </c>
      <c r="E2330" s="108" t="b">
        <f t="shared" si="180"/>
        <v>0</v>
      </c>
      <c r="G2330" s="108" t="b">
        <f t="shared" si="181"/>
        <v>0</v>
      </c>
      <c r="I2330" s="108" t="b">
        <f t="shared" si="182"/>
        <v>0</v>
      </c>
      <c r="K2330" s="108" t="b">
        <f t="shared" si="183"/>
        <v>0</v>
      </c>
      <c r="M2330" s="108" t="b">
        <f t="shared" si="184"/>
        <v>0</v>
      </c>
    </row>
    <row r="2331" spans="1:13" x14ac:dyDescent="0.25">
      <c r="A2331" t="s">
        <v>94</v>
      </c>
      <c r="B2331" s="108">
        <v>0</v>
      </c>
      <c r="E2331" s="108" t="b">
        <f t="shared" si="180"/>
        <v>0</v>
      </c>
      <c r="G2331" s="108" t="b">
        <f t="shared" si="181"/>
        <v>0</v>
      </c>
      <c r="I2331" s="108" t="b">
        <f t="shared" si="182"/>
        <v>0</v>
      </c>
      <c r="K2331" s="108" t="b">
        <f t="shared" si="183"/>
        <v>0</v>
      </c>
      <c r="M2331" s="108" t="b">
        <f t="shared" si="184"/>
        <v>0</v>
      </c>
    </row>
    <row r="2332" spans="1:13" x14ac:dyDescent="0.25">
      <c r="A2332" t="s">
        <v>94</v>
      </c>
      <c r="B2332" s="108">
        <v>0</v>
      </c>
      <c r="E2332" s="108" t="b">
        <f t="shared" si="180"/>
        <v>0</v>
      </c>
      <c r="G2332" s="108" t="b">
        <f t="shared" si="181"/>
        <v>0</v>
      </c>
      <c r="I2332" s="108" t="b">
        <f t="shared" si="182"/>
        <v>0</v>
      </c>
      <c r="K2332" s="108" t="b">
        <f t="shared" si="183"/>
        <v>0</v>
      </c>
      <c r="M2332" s="108" t="b">
        <f t="shared" si="184"/>
        <v>0</v>
      </c>
    </row>
    <row r="2333" spans="1:13" x14ac:dyDescent="0.25">
      <c r="A2333" t="s">
        <v>94</v>
      </c>
      <c r="B2333" s="108">
        <v>0</v>
      </c>
      <c r="E2333" s="108" t="b">
        <f t="shared" si="180"/>
        <v>0</v>
      </c>
      <c r="G2333" s="108" t="b">
        <f t="shared" si="181"/>
        <v>0</v>
      </c>
      <c r="I2333" s="108" t="b">
        <f t="shared" si="182"/>
        <v>0</v>
      </c>
      <c r="K2333" s="108" t="b">
        <f t="shared" si="183"/>
        <v>0</v>
      </c>
      <c r="M2333" s="108" t="b">
        <f t="shared" si="184"/>
        <v>0</v>
      </c>
    </row>
    <row r="2334" spans="1:13" x14ac:dyDescent="0.25">
      <c r="A2334" t="s">
        <v>94</v>
      </c>
      <c r="B2334" s="108">
        <v>0</v>
      </c>
      <c r="E2334" s="108" t="b">
        <f t="shared" si="180"/>
        <v>0</v>
      </c>
      <c r="G2334" s="108" t="b">
        <f t="shared" si="181"/>
        <v>0</v>
      </c>
      <c r="I2334" s="108" t="b">
        <f t="shared" si="182"/>
        <v>0</v>
      </c>
      <c r="K2334" s="108" t="b">
        <f t="shared" si="183"/>
        <v>0</v>
      </c>
      <c r="M2334" s="108" t="b">
        <f t="shared" si="184"/>
        <v>0</v>
      </c>
    </row>
    <row r="2335" spans="1:13" x14ac:dyDescent="0.25">
      <c r="A2335" t="s">
        <v>94</v>
      </c>
      <c r="B2335" s="108">
        <v>0</v>
      </c>
      <c r="E2335" s="108" t="b">
        <f t="shared" si="180"/>
        <v>0</v>
      </c>
      <c r="G2335" s="108" t="b">
        <f t="shared" si="181"/>
        <v>0</v>
      </c>
      <c r="I2335" s="108" t="b">
        <f t="shared" si="182"/>
        <v>0</v>
      </c>
      <c r="K2335" s="108" t="b">
        <f t="shared" si="183"/>
        <v>0</v>
      </c>
      <c r="M2335" s="108" t="b">
        <f t="shared" si="184"/>
        <v>0</v>
      </c>
    </row>
    <row r="2336" spans="1:13" x14ac:dyDescent="0.25">
      <c r="A2336" t="s">
        <v>94</v>
      </c>
      <c r="B2336" s="108">
        <v>0</v>
      </c>
      <c r="E2336" s="108" t="b">
        <f t="shared" si="180"/>
        <v>0</v>
      </c>
      <c r="G2336" s="108" t="b">
        <f t="shared" si="181"/>
        <v>0</v>
      </c>
      <c r="I2336" s="108" t="b">
        <f t="shared" si="182"/>
        <v>0</v>
      </c>
      <c r="K2336" s="108" t="b">
        <f t="shared" si="183"/>
        <v>0</v>
      </c>
      <c r="M2336" s="108" t="b">
        <f t="shared" si="184"/>
        <v>0</v>
      </c>
    </row>
    <row r="2337" spans="1:13" x14ac:dyDescent="0.25">
      <c r="A2337" t="s">
        <v>92</v>
      </c>
      <c r="B2337" s="108">
        <v>0.9</v>
      </c>
      <c r="E2337" s="108">
        <f t="shared" si="180"/>
        <v>0.9</v>
      </c>
      <c r="G2337" s="108" t="b">
        <f t="shared" si="181"/>
        <v>0</v>
      </c>
      <c r="I2337" s="108" t="b">
        <f t="shared" si="182"/>
        <v>0</v>
      </c>
      <c r="K2337" s="108" t="b">
        <f t="shared" si="183"/>
        <v>0</v>
      </c>
      <c r="M2337" s="108" t="b">
        <f t="shared" si="184"/>
        <v>0</v>
      </c>
    </row>
    <row r="2338" spans="1:13" x14ac:dyDescent="0.25">
      <c r="A2338" t="s">
        <v>94</v>
      </c>
      <c r="B2338" s="108">
        <v>0</v>
      </c>
      <c r="E2338" s="108" t="b">
        <f t="shared" si="180"/>
        <v>0</v>
      </c>
      <c r="G2338" s="108" t="b">
        <f t="shared" si="181"/>
        <v>0</v>
      </c>
      <c r="I2338" s="108" t="b">
        <f t="shared" si="182"/>
        <v>0</v>
      </c>
      <c r="K2338" s="108" t="b">
        <f t="shared" si="183"/>
        <v>0</v>
      </c>
      <c r="M2338" s="108" t="b">
        <f t="shared" si="184"/>
        <v>0</v>
      </c>
    </row>
    <row r="2339" spans="1:13" x14ac:dyDescent="0.25">
      <c r="A2339" t="s">
        <v>94</v>
      </c>
      <c r="B2339" s="108">
        <v>0</v>
      </c>
      <c r="E2339" s="108" t="b">
        <f t="shared" si="180"/>
        <v>0</v>
      </c>
      <c r="G2339" s="108" t="b">
        <f t="shared" si="181"/>
        <v>0</v>
      </c>
      <c r="I2339" s="108" t="b">
        <f t="shared" si="182"/>
        <v>0</v>
      </c>
      <c r="K2339" s="108" t="b">
        <f t="shared" si="183"/>
        <v>0</v>
      </c>
      <c r="M2339" s="108" t="b">
        <f t="shared" si="184"/>
        <v>0</v>
      </c>
    </row>
    <row r="2340" spans="1:13" x14ac:dyDescent="0.25">
      <c r="A2340" t="s">
        <v>94</v>
      </c>
      <c r="B2340" s="108">
        <v>0</v>
      </c>
      <c r="E2340" s="108" t="b">
        <f t="shared" si="180"/>
        <v>0</v>
      </c>
      <c r="G2340" s="108" t="b">
        <f t="shared" si="181"/>
        <v>0</v>
      </c>
      <c r="I2340" s="108" t="b">
        <f t="shared" si="182"/>
        <v>0</v>
      </c>
      <c r="K2340" s="108" t="b">
        <f t="shared" si="183"/>
        <v>0</v>
      </c>
      <c r="M2340" s="108" t="b">
        <f t="shared" si="184"/>
        <v>0</v>
      </c>
    </row>
    <row r="2341" spans="1:13" x14ac:dyDescent="0.25">
      <c r="A2341" t="s">
        <v>91</v>
      </c>
      <c r="B2341" s="108">
        <v>0.66</v>
      </c>
      <c r="E2341" s="108" t="b">
        <f t="shared" si="180"/>
        <v>0</v>
      </c>
      <c r="G2341" s="108" t="b">
        <f t="shared" si="181"/>
        <v>0</v>
      </c>
      <c r="I2341" s="108">
        <f t="shared" si="182"/>
        <v>0.66</v>
      </c>
      <c r="K2341" s="108" t="b">
        <f t="shared" si="183"/>
        <v>0</v>
      </c>
      <c r="M2341" s="108" t="b">
        <f t="shared" si="184"/>
        <v>0</v>
      </c>
    </row>
    <row r="2342" spans="1:13" x14ac:dyDescent="0.25">
      <c r="A2342" t="s">
        <v>94</v>
      </c>
      <c r="B2342" s="108">
        <v>0</v>
      </c>
      <c r="E2342" s="108" t="b">
        <f t="shared" si="180"/>
        <v>0</v>
      </c>
      <c r="G2342" s="108" t="b">
        <f t="shared" si="181"/>
        <v>0</v>
      </c>
      <c r="I2342" s="108" t="b">
        <f t="shared" si="182"/>
        <v>0</v>
      </c>
      <c r="K2342" s="108" t="b">
        <f t="shared" si="183"/>
        <v>0</v>
      </c>
      <c r="M2342" s="108" t="b">
        <f t="shared" si="184"/>
        <v>0</v>
      </c>
    </row>
    <row r="2343" spans="1:13" x14ac:dyDescent="0.25">
      <c r="A2343" t="s">
        <v>94</v>
      </c>
      <c r="B2343" s="108">
        <v>0</v>
      </c>
      <c r="E2343" s="108" t="b">
        <f t="shared" si="180"/>
        <v>0</v>
      </c>
      <c r="G2343" s="108" t="b">
        <f t="shared" si="181"/>
        <v>0</v>
      </c>
      <c r="I2343" s="108" t="b">
        <f t="shared" si="182"/>
        <v>0</v>
      </c>
      <c r="K2343" s="108" t="b">
        <f t="shared" si="183"/>
        <v>0</v>
      </c>
      <c r="M2343" s="108" t="b">
        <f t="shared" si="184"/>
        <v>0</v>
      </c>
    </row>
    <row r="2344" spans="1:13" x14ac:dyDescent="0.25">
      <c r="A2344" t="s">
        <v>94</v>
      </c>
      <c r="B2344" s="108">
        <v>0</v>
      </c>
      <c r="E2344" s="108" t="b">
        <f t="shared" si="180"/>
        <v>0</v>
      </c>
      <c r="G2344" s="108" t="b">
        <f t="shared" si="181"/>
        <v>0</v>
      </c>
      <c r="I2344" s="108" t="b">
        <f t="shared" si="182"/>
        <v>0</v>
      </c>
      <c r="K2344" s="108" t="b">
        <f t="shared" si="183"/>
        <v>0</v>
      </c>
      <c r="M2344" s="108" t="b">
        <f t="shared" si="184"/>
        <v>0</v>
      </c>
    </row>
    <row r="2345" spans="1:13" x14ac:dyDescent="0.25">
      <c r="A2345" t="s">
        <v>94</v>
      </c>
      <c r="B2345" s="108">
        <v>0</v>
      </c>
      <c r="E2345" s="108" t="b">
        <f t="shared" si="180"/>
        <v>0</v>
      </c>
      <c r="G2345" s="108" t="b">
        <f t="shared" si="181"/>
        <v>0</v>
      </c>
      <c r="I2345" s="108" t="b">
        <f t="shared" si="182"/>
        <v>0</v>
      </c>
      <c r="K2345" s="108" t="b">
        <f t="shared" si="183"/>
        <v>0</v>
      </c>
      <c r="M2345" s="108" t="b">
        <f t="shared" si="184"/>
        <v>0</v>
      </c>
    </row>
    <row r="2346" spans="1:13" x14ac:dyDescent="0.25">
      <c r="A2346" t="s">
        <v>94</v>
      </c>
      <c r="B2346" s="108">
        <v>0</v>
      </c>
      <c r="E2346" s="108" t="b">
        <f t="shared" si="180"/>
        <v>0</v>
      </c>
      <c r="G2346" s="108" t="b">
        <f t="shared" si="181"/>
        <v>0</v>
      </c>
      <c r="I2346" s="108" t="b">
        <f t="shared" si="182"/>
        <v>0</v>
      </c>
      <c r="K2346" s="108" t="b">
        <f t="shared" si="183"/>
        <v>0</v>
      </c>
      <c r="M2346" s="108" t="b">
        <f t="shared" si="184"/>
        <v>0</v>
      </c>
    </row>
    <row r="2347" spans="1:13" x14ac:dyDescent="0.25">
      <c r="A2347" t="s">
        <v>94</v>
      </c>
      <c r="B2347" s="108">
        <v>0</v>
      </c>
      <c r="E2347" s="108" t="b">
        <f t="shared" si="180"/>
        <v>0</v>
      </c>
      <c r="G2347" s="108" t="b">
        <f t="shared" si="181"/>
        <v>0</v>
      </c>
      <c r="I2347" s="108" t="b">
        <f t="shared" si="182"/>
        <v>0</v>
      </c>
      <c r="K2347" s="108" t="b">
        <f t="shared" si="183"/>
        <v>0</v>
      </c>
      <c r="M2347" s="108" t="b">
        <f t="shared" si="184"/>
        <v>0</v>
      </c>
    </row>
    <row r="2348" spans="1:13" x14ac:dyDescent="0.25">
      <c r="A2348" t="s">
        <v>94</v>
      </c>
      <c r="B2348" s="108">
        <v>0</v>
      </c>
      <c r="E2348" s="108" t="b">
        <f t="shared" si="180"/>
        <v>0</v>
      </c>
      <c r="G2348" s="108" t="b">
        <f t="shared" si="181"/>
        <v>0</v>
      </c>
      <c r="I2348" s="108" t="b">
        <f t="shared" si="182"/>
        <v>0</v>
      </c>
      <c r="K2348" s="108" t="b">
        <f t="shared" si="183"/>
        <v>0</v>
      </c>
      <c r="M2348" s="108" t="b">
        <f t="shared" si="184"/>
        <v>0</v>
      </c>
    </row>
    <row r="2349" spans="1:13" x14ac:dyDescent="0.25">
      <c r="A2349" t="s">
        <v>95</v>
      </c>
      <c r="B2349" s="108">
        <v>1.59</v>
      </c>
      <c r="E2349" s="108" t="b">
        <f t="shared" si="180"/>
        <v>0</v>
      </c>
      <c r="G2349" s="108" t="b">
        <f t="shared" si="181"/>
        <v>0</v>
      </c>
      <c r="I2349" s="108" t="b">
        <f t="shared" si="182"/>
        <v>0</v>
      </c>
      <c r="K2349" s="108" t="b">
        <f t="shared" si="183"/>
        <v>0</v>
      </c>
      <c r="M2349" s="108">
        <f t="shared" si="184"/>
        <v>1.59</v>
      </c>
    </row>
    <row r="2350" spans="1:13" x14ac:dyDescent="0.25">
      <c r="A2350" t="s">
        <v>94</v>
      </c>
      <c r="B2350" s="108">
        <v>0</v>
      </c>
      <c r="E2350" s="108" t="b">
        <f t="shared" si="180"/>
        <v>0</v>
      </c>
      <c r="G2350" s="108" t="b">
        <f t="shared" si="181"/>
        <v>0</v>
      </c>
      <c r="I2350" s="108" t="b">
        <f t="shared" si="182"/>
        <v>0</v>
      </c>
      <c r="K2350" s="108" t="b">
        <f t="shared" si="183"/>
        <v>0</v>
      </c>
      <c r="M2350" s="108" t="b">
        <f t="shared" si="184"/>
        <v>0</v>
      </c>
    </row>
    <row r="2351" spans="1:13" x14ac:dyDescent="0.25">
      <c r="A2351" t="s">
        <v>94</v>
      </c>
      <c r="B2351" s="108">
        <v>0</v>
      </c>
      <c r="E2351" s="108" t="b">
        <f t="shared" si="180"/>
        <v>0</v>
      </c>
      <c r="G2351" s="108" t="b">
        <f t="shared" si="181"/>
        <v>0</v>
      </c>
      <c r="I2351" s="108" t="b">
        <f t="shared" si="182"/>
        <v>0</v>
      </c>
      <c r="K2351" s="108" t="b">
        <f t="shared" si="183"/>
        <v>0</v>
      </c>
      <c r="M2351" s="108" t="b">
        <f t="shared" si="184"/>
        <v>0</v>
      </c>
    </row>
    <row r="2352" spans="1:13" x14ac:dyDescent="0.25">
      <c r="A2352" t="s">
        <v>94</v>
      </c>
      <c r="B2352" s="108">
        <v>0</v>
      </c>
      <c r="E2352" s="108" t="b">
        <f t="shared" si="180"/>
        <v>0</v>
      </c>
      <c r="G2352" s="108" t="b">
        <f t="shared" si="181"/>
        <v>0</v>
      </c>
      <c r="I2352" s="108" t="b">
        <f t="shared" si="182"/>
        <v>0</v>
      </c>
      <c r="K2352" s="108" t="b">
        <f t="shared" si="183"/>
        <v>0</v>
      </c>
      <c r="M2352" s="108" t="b">
        <f t="shared" si="184"/>
        <v>0</v>
      </c>
    </row>
    <row r="2353" spans="1:13" x14ac:dyDescent="0.25">
      <c r="A2353" t="s">
        <v>94</v>
      </c>
      <c r="B2353" s="108">
        <v>0</v>
      </c>
      <c r="E2353" s="108" t="b">
        <f t="shared" si="180"/>
        <v>0</v>
      </c>
      <c r="G2353" s="108" t="b">
        <f t="shared" si="181"/>
        <v>0</v>
      </c>
      <c r="I2353" s="108" t="b">
        <f t="shared" si="182"/>
        <v>0</v>
      </c>
      <c r="K2353" s="108" t="b">
        <f t="shared" si="183"/>
        <v>0</v>
      </c>
      <c r="M2353" s="108" t="b">
        <f t="shared" si="184"/>
        <v>0</v>
      </c>
    </row>
    <row r="2354" spans="1:13" x14ac:dyDescent="0.25">
      <c r="A2354" t="s">
        <v>94</v>
      </c>
      <c r="B2354" s="108">
        <v>0</v>
      </c>
      <c r="E2354" s="108" t="b">
        <f t="shared" si="180"/>
        <v>0</v>
      </c>
      <c r="G2354" s="108" t="b">
        <f t="shared" si="181"/>
        <v>0</v>
      </c>
      <c r="I2354" s="108" t="b">
        <f t="shared" si="182"/>
        <v>0</v>
      </c>
      <c r="K2354" s="108" t="b">
        <f t="shared" si="183"/>
        <v>0</v>
      </c>
      <c r="M2354" s="108" t="b">
        <f t="shared" si="184"/>
        <v>0</v>
      </c>
    </row>
    <row r="2355" spans="1:13" x14ac:dyDescent="0.25">
      <c r="A2355" t="s">
        <v>94</v>
      </c>
      <c r="B2355" s="108">
        <v>0</v>
      </c>
      <c r="E2355" s="108" t="b">
        <f t="shared" si="180"/>
        <v>0</v>
      </c>
      <c r="G2355" s="108" t="b">
        <f t="shared" si="181"/>
        <v>0</v>
      </c>
      <c r="I2355" s="108" t="b">
        <f t="shared" si="182"/>
        <v>0</v>
      </c>
      <c r="K2355" s="108" t="b">
        <f t="shared" si="183"/>
        <v>0</v>
      </c>
      <c r="M2355" s="108" t="b">
        <f t="shared" si="184"/>
        <v>0</v>
      </c>
    </row>
    <row r="2356" spans="1:13" x14ac:dyDescent="0.25">
      <c r="A2356" t="s">
        <v>94</v>
      </c>
      <c r="B2356" s="108">
        <v>0</v>
      </c>
      <c r="E2356" s="108" t="b">
        <f t="shared" si="180"/>
        <v>0</v>
      </c>
      <c r="G2356" s="108" t="b">
        <f t="shared" si="181"/>
        <v>0</v>
      </c>
      <c r="I2356" s="108" t="b">
        <f t="shared" si="182"/>
        <v>0</v>
      </c>
      <c r="K2356" s="108" t="b">
        <f t="shared" si="183"/>
        <v>0</v>
      </c>
      <c r="M2356" s="108" t="b">
        <f t="shared" si="184"/>
        <v>0</v>
      </c>
    </row>
    <row r="2357" spans="1:13" x14ac:dyDescent="0.25">
      <c r="A2357" t="s">
        <v>94</v>
      </c>
      <c r="B2357" s="108">
        <v>0</v>
      </c>
      <c r="E2357" s="108" t="b">
        <f t="shared" si="180"/>
        <v>0</v>
      </c>
      <c r="G2357" s="108" t="b">
        <f t="shared" si="181"/>
        <v>0</v>
      </c>
      <c r="I2357" s="108" t="b">
        <f t="shared" si="182"/>
        <v>0</v>
      </c>
      <c r="K2357" s="108" t="b">
        <f t="shared" si="183"/>
        <v>0</v>
      </c>
      <c r="M2357" s="108" t="b">
        <f t="shared" si="184"/>
        <v>0</v>
      </c>
    </row>
    <row r="2358" spans="1:13" x14ac:dyDescent="0.25">
      <c r="A2358" t="s">
        <v>94</v>
      </c>
      <c r="B2358" s="108">
        <v>0</v>
      </c>
      <c r="E2358" s="108" t="b">
        <f t="shared" si="180"/>
        <v>0</v>
      </c>
      <c r="G2358" s="108" t="b">
        <f t="shared" si="181"/>
        <v>0</v>
      </c>
      <c r="I2358" s="108" t="b">
        <f t="shared" si="182"/>
        <v>0</v>
      </c>
      <c r="K2358" s="108" t="b">
        <f t="shared" si="183"/>
        <v>0</v>
      </c>
      <c r="M2358" s="108" t="b">
        <f t="shared" si="184"/>
        <v>0</v>
      </c>
    </row>
    <row r="2359" spans="1:13" x14ac:dyDescent="0.25">
      <c r="A2359" t="s">
        <v>94</v>
      </c>
      <c r="B2359" s="108">
        <v>0</v>
      </c>
      <c r="E2359" s="108" t="b">
        <f t="shared" si="180"/>
        <v>0</v>
      </c>
      <c r="G2359" s="108" t="b">
        <f t="shared" si="181"/>
        <v>0</v>
      </c>
      <c r="I2359" s="108" t="b">
        <f t="shared" si="182"/>
        <v>0</v>
      </c>
      <c r="K2359" s="108" t="b">
        <f t="shared" si="183"/>
        <v>0</v>
      </c>
      <c r="M2359" s="108" t="b">
        <f t="shared" si="184"/>
        <v>0</v>
      </c>
    </row>
    <row r="2360" spans="1:13" x14ac:dyDescent="0.25">
      <c r="A2360" t="s">
        <v>94</v>
      </c>
      <c r="B2360" s="108">
        <v>0</v>
      </c>
      <c r="E2360" s="108" t="b">
        <f t="shared" si="180"/>
        <v>0</v>
      </c>
      <c r="G2360" s="108" t="b">
        <f t="shared" si="181"/>
        <v>0</v>
      </c>
      <c r="I2360" s="108" t="b">
        <f t="shared" si="182"/>
        <v>0</v>
      </c>
      <c r="K2360" s="108" t="b">
        <f t="shared" si="183"/>
        <v>0</v>
      </c>
      <c r="M2360" s="108" t="b">
        <f t="shared" si="184"/>
        <v>0</v>
      </c>
    </row>
    <row r="2361" spans="1:13" x14ac:dyDescent="0.25">
      <c r="A2361" t="s">
        <v>94</v>
      </c>
      <c r="B2361" s="108">
        <v>0</v>
      </c>
      <c r="E2361" s="108" t="b">
        <f t="shared" si="180"/>
        <v>0</v>
      </c>
      <c r="G2361" s="108" t="b">
        <f t="shared" si="181"/>
        <v>0</v>
      </c>
      <c r="I2361" s="108" t="b">
        <f t="shared" si="182"/>
        <v>0</v>
      </c>
      <c r="K2361" s="108" t="b">
        <f t="shared" si="183"/>
        <v>0</v>
      </c>
      <c r="M2361" s="108" t="b">
        <f t="shared" si="184"/>
        <v>0</v>
      </c>
    </row>
    <row r="2362" spans="1:13" x14ac:dyDescent="0.25">
      <c r="A2362" t="s">
        <v>94</v>
      </c>
      <c r="B2362" s="108">
        <v>0</v>
      </c>
      <c r="E2362" s="108" t="b">
        <f t="shared" si="180"/>
        <v>0</v>
      </c>
      <c r="G2362" s="108" t="b">
        <f t="shared" si="181"/>
        <v>0</v>
      </c>
      <c r="I2362" s="108" t="b">
        <f t="shared" si="182"/>
        <v>0</v>
      </c>
      <c r="K2362" s="108" t="b">
        <f t="shared" si="183"/>
        <v>0</v>
      </c>
      <c r="M2362" s="108" t="b">
        <f t="shared" si="184"/>
        <v>0</v>
      </c>
    </row>
    <row r="2363" spans="1:13" x14ac:dyDescent="0.25">
      <c r="A2363" t="s">
        <v>94</v>
      </c>
      <c r="B2363" s="108">
        <v>0</v>
      </c>
      <c r="E2363" s="108" t="b">
        <f t="shared" si="180"/>
        <v>0</v>
      </c>
      <c r="G2363" s="108" t="b">
        <f t="shared" si="181"/>
        <v>0</v>
      </c>
      <c r="I2363" s="108" t="b">
        <f t="shared" si="182"/>
        <v>0</v>
      </c>
      <c r="K2363" s="108" t="b">
        <f t="shared" si="183"/>
        <v>0</v>
      </c>
      <c r="M2363" s="108" t="b">
        <f t="shared" si="184"/>
        <v>0</v>
      </c>
    </row>
    <row r="2364" spans="1:13" x14ac:dyDescent="0.25">
      <c r="A2364" t="s">
        <v>94</v>
      </c>
      <c r="B2364" s="108">
        <v>0</v>
      </c>
      <c r="E2364" s="108" t="b">
        <f t="shared" si="180"/>
        <v>0</v>
      </c>
      <c r="G2364" s="108" t="b">
        <f t="shared" si="181"/>
        <v>0</v>
      </c>
      <c r="I2364" s="108" t="b">
        <f t="shared" si="182"/>
        <v>0</v>
      </c>
      <c r="K2364" s="108" t="b">
        <f t="shared" si="183"/>
        <v>0</v>
      </c>
      <c r="M2364" s="108" t="b">
        <f t="shared" si="184"/>
        <v>0</v>
      </c>
    </row>
    <row r="2365" spans="1:13" x14ac:dyDescent="0.25">
      <c r="A2365" t="s">
        <v>94</v>
      </c>
      <c r="B2365" s="108">
        <v>0</v>
      </c>
      <c r="E2365" s="108" t="b">
        <f t="shared" si="180"/>
        <v>0</v>
      </c>
      <c r="G2365" s="108" t="b">
        <f t="shared" si="181"/>
        <v>0</v>
      </c>
      <c r="I2365" s="108" t="b">
        <f t="shared" si="182"/>
        <v>0</v>
      </c>
      <c r="K2365" s="108" t="b">
        <f t="shared" si="183"/>
        <v>0</v>
      </c>
      <c r="M2365" s="108" t="b">
        <f t="shared" si="184"/>
        <v>0</v>
      </c>
    </row>
  </sheetData>
  <hyperlinks>
    <hyperlink ref="V1" location="'Table of Contents'!A1" display="'Table of Contents'!A1" xr:uid="{929AF856-0ABD-4F27-857D-838B40B394C9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C068-6305-4B8E-AA33-CAB77D311F16}">
  <sheetPr codeName="Sheet3"/>
  <dimension ref="A1:V153"/>
  <sheetViews>
    <sheetView workbookViewId="0">
      <selection activeCell="F1" sqref="F1:G8"/>
    </sheetView>
  </sheetViews>
  <sheetFormatPr defaultRowHeight="15.75" x14ac:dyDescent="0.25"/>
  <cols>
    <col min="1" max="1" width="9.140625" style="1"/>
    <col min="2" max="2" width="27.140625" style="1" bestFit="1" customWidth="1"/>
    <col min="3" max="5" width="9.140625" style="1"/>
    <col min="6" max="6" width="16.140625" style="1" bestFit="1" customWidth="1"/>
    <col min="7" max="16384" width="9.140625" style="1"/>
  </cols>
  <sheetData>
    <row r="1" spans="1:22" x14ac:dyDescent="0.25">
      <c r="A1" s="1" t="s">
        <v>158</v>
      </c>
      <c r="F1" s="178" t="s">
        <v>160</v>
      </c>
      <c r="G1" s="178"/>
      <c r="V1" s="117" t="s">
        <v>28</v>
      </c>
    </row>
    <row r="2" spans="1:22" x14ac:dyDescent="0.25">
      <c r="B2" s="1" t="s">
        <v>159</v>
      </c>
      <c r="C2" s="1">
        <v>7.25</v>
      </c>
      <c r="D2" s="1">
        <v>1</v>
      </c>
      <c r="F2" s="171" t="s">
        <v>147</v>
      </c>
      <c r="G2" s="171" t="s">
        <v>56</v>
      </c>
    </row>
    <row r="3" spans="1:22" x14ac:dyDescent="0.25">
      <c r="B3" s="1" t="s">
        <v>161</v>
      </c>
      <c r="C3" s="1">
        <v>5.99</v>
      </c>
      <c r="D3" s="1">
        <f>IF(C3&gt;0, D2+1, 0)</f>
        <v>2</v>
      </c>
      <c r="F3" s="135" t="s">
        <v>143</v>
      </c>
      <c r="G3" s="172">
        <f>AVERAGE(C2:C40,C149:C153)</f>
        <v>6.0346153846153863</v>
      </c>
    </row>
    <row r="4" spans="1:22" x14ac:dyDescent="0.25">
      <c r="B4" s="1" t="s">
        <v>162</v>
      </c>
      <c r="C4" s="1">
        <v>6.25</v>
      </c>
      <c r="D4" s="1">
        <f t="shared" ref="D4:D6" si="0">IF(C4&gt;0, D3+1, 0)</f>
        <v>3</v>
      </c>
      <c r="F4" s="135" t="s">
        <v>144</v>
      </c>
      <c r="G4" s="172">
        <f>AVERAGE(C45:C99,C109:C148)</f>
        <v>4.4586315789473705</v>
      </c>
    </row>
    <row r="5" spans="1:22" x14ac:dyDescent="0.25">
      <c r="B5" s="1" t="s">
        <v>163</v>
      </c>
      <c r="C5" s="1">
        <v>4.99</v>
      </c>
      <c r="D5" s="1">
        <f t="shared" si="0"/>
        <v>4</v>
      </c>
      <c r="F5" s="135" t="s">
        <v>282</v>
      </c>
      <c r="G5" s="172">
        <f>AVERAGE(C42:C44,C100:C107)</f>
        <v>2.6763636363636367</v>
      </c>
      <c r="H5" s="15"/>
    </row>
    <row r="6" spans="1:22" x14ac:dyDescent="0.25">
      <c r="B6" s="1" t="s">
        <v>164</v>
      </c>
      <c r="C6" s="1">
        <v>3.75</v>
      </c>
      <c r="D6" s="1">
        <f t="shared" si="0"/>
        <v>5</v>
      </c>
      <c r="F6" s="136" t="s">
        <v>145</v>
      </c>
      <c r="G6" s="173">
        <f>G3+G4</f>
        <v>10.493246963562758</v>
      </c>
    </row>
    <row r="7" spans="1:22" x14ac:dyDescent="0.25">
      <c r="A7" s="1" t="s">
        <v>165</v>
      </c>
      <c r="F7" s="136" t="s">
        <v>93</v>
      </c>
      <c r="G7" s="173">
        <f>G3+G5</f>
        <v>8.710979020979023</v>
      </c>
    </row>
    <row r="8" spans="1:22" x14ac:dyDescent="0.25">
      <c r="B8" s="1" t="s">
        <v>166</v>
      </c>
      <c r="C8" s="1">
        <v>6.25</v>
      </c>
      <c r="D8" s="1">
        <v>6</v>
      </c>
      <c r="F8" s="174" t="s">
        <v>283</v>
      </c>
      <c r="G8" s="175">
        <f>AVERAGE(C2:C153)</f>
        <v>4.7473103448275928</v>
      </c>
    </row>
    <row r="9" spans="1:22" x14ac:dyDescent="0.25">
      <c r="B9" s="1" t="s">
        <v>167</v>
      </c>
      <c r="C9" s="1">
        <v>11.99</v>
      </c>
      <c r="D9" s="1">
        <f>IF(C9&gt;0, D8+1, 0)</f>
        <v>7</v>
      </c>
    </row>
    <row r="10" spans="1:22" x14ac:dyDescent="0.25">
      <c r="B10" s="1" t="s">
        <v>168</v>
      </c>
      <c r="C10" s="1">
        <v>6.25</v>
      </c>
      <c r="D10" s="1">
        <f t="shared" ref="D10:D15" si="1">IF(C10&gt;0, D9+1, 0)</f>
        <v>8</v>
      </c>
    </row>
    <row r="11" spans="1:22" x14ac:dyDescent="0.25">
      <c r="B11" s="1" t="s">
        <v>169</v>
      </c>
      <c r="C11" s="1">
        <v>11.99</v>
      </c>
      <c r="D11" s="1">
        <f t="shared" si="1"/>
        <v>9</v>
      </c>
    </row>
    <row r="12" spans="1:22" x14ac:dyDescent="0.25">
      <c r="B12" s="1" t="s">
        <v>170</v>
      </c>
      <c r="C12" s="1">
        <v>6.25</v>
      </c>
      <c r="D12" s="1">
        <f t="shared" si="1"/>
        <v>10</v>
      </c>
    </row>
    <row r="13" spans="1:22" x14ac:dyDescent="0.25">
      <c r="B13" s="1" t="s">
        <v>171</v>
      </c>
      <c r="C13" s="1">
        <v>11.99</v>
      </c>
      <c r="D13" s="1">
        <f t="shared" si="1"/>
        <v>11</v>
      </c>
    </row>
    <row r="14" spans="1:22" x14ac:dyDescent="0.25">
      <c r="B14" s="1" t="s">
        <v>172</v>
      </c>
      <c r="C14" s="1">
        <v>5.99</v>
      </c>
      <c r="D14" s="1">
        <f t="shared" si="1"/>
        <v>12</v>
      </c>
    </row>
    <row r="15" spans="1:22" x14ac:dyDescent="0.25">
      <c r="B15" s="1" t="s">
        <v>173</v>
      </c>
      <c r="C15" s="1">
        <v>9.99</v>
      </c>
      <c r="D15" s="1">
        <f t="shared" si="1"/>
        <v>13</v>
      </c>
    </row>
    <row r="16" spans="1:22" x14ac:dyDescent="0.25">
      <c r="A16" s="1" t="s">
        <v>174</v>
      </c>
    </row>
    <row r="17" spans="1:4" x14ac:dyDescent="0.25">
      <c r="B17" s="1" t="s">
        <v>175</v>
      </c>
      <c r="C17" s="1">
        <v>5.25</v>
      </c>
      <c r="D17" s="1">
        <v>14</v>
      </c>
    </row>
    <row r="18" spans="1:4" x14ac:dyDescent="0.25">
      <c r="B18" s="1" t="s">
        <v>176</v>
      </c>
      <c r="C18" s="1">
        <v>9.99</v>
      </c>
      <c r="D18" s="1">
        <f t="shared" ref="D18:D24" si="2">IF(C18&gt;0, D17+1, 0)</f>
        <v>15</v>
      </c>
    </row>
    <row r="19" spans="1:4" x14ac:dyDescent="0.25">
      <c r="B19" s="1" t="s">
        <v>177</v>
      </c>
      <c r="C19" s="1">
        <v>5.25</v>
      </c>
      <c r="D19" s="1">
        <f t="shared" si="2"/>
        <v>16</v>
      </c>
    </row>
    <row r="20" spans="1:4" x14ac:dyDescent="0.25">
      <c r="B20" s="1" t="s">
        <v>178</v>
      </c>
      <c r="C20" s="1">
        <v>9.99</v>
      </c>
      <c r="D20" s="1">
        <f t="shared" si="2"/>
        <v>17</v>
      </c>
    </row>
    <row r="21" spans="1:4" x14ac:dyDescent="0.25">
      <c r="B21" s="1" t="s">
        <v>179</v>
      </c>
      <c r="C21" s="1">
        <v>5.25</v>
      </c>
      <c r="D21" s="1">
        <f t="shared" si="2"/>
        <v>18</v>
      </c>
    </row>
    <row r="22" spans="1:4" x14ac:dyDescent="0.25">
      <c r="B22" s="1" t="s">
        <v>180</v>
      </c>
      <c r="C22" s="1">
        <v>9.99</v>
      </c>
      <c r="D22" s="1">
        <f t="shared" si="2"/>
        <v>19</v>
      </c>
    </row>
    <row r="23" spans="1:4" x14ac:dyDescent="0.25">
      <c r="B23" s="1" t="s">
        <v>181</v>
      </c>
      <c r="C23" s="1">
        <v>4.25</v>
      </c>
      <c r="D23" s="1">
        <f t="shared" si="2"/>
        <v>20</v>
      </c>
    </row>
    <row r="24" spans="1:4" x14ac:dyDescent="0.25">
      <c r="B24" s="1" t="s">
        <v>182</v>
      </c>
      <c r="C24" s="1">
        <v>7.25</v>
      </c>
      <c r="D24" s="1">
        <f t="shared" si="2"/>
        <v>21</v>
      </c>
    </row>
    <row r="25" spans="1:4" x14ac:dyDescent="0.25">
      <c r="A25" s="1" t="s">
        <v>183</v>
      </c>
    </row>
    <row r="26" spans="1:4" x14ac:dyDescent="0.25">
      <c r="B26" s="1" t="s">
        <v>184</v>
      </c>
      <c r="C26" s="1">
        <v>4.25</v>
      </c>
      <c r="D26" s="1">
        <v>22</v>
      </c>
    </row>
    <row r="27" spans="1:4" x14ac:dyDescent="0.25">
      <c r="B27" s="1" t="s">
        <v>185</v>
      </c>
      <c r="C27" s="1">
        <v>3.75</v>
      </c>
      <c r="D27" s="1">
        <f t="shared" ref="D27:D33" si="3">IF(C27&gt;0, D26+1, 0)</f>
        <v>23</v>
      </c>
    </row>
    <row r="28" spans="1:4" x14ac:dyDescent="0.25">
      <c r="B28" s="1" t="s">
        <v>186</v>
      </c>
      <c r="C28" s="1">
        <v>3.99</v>
      </c>
      <c r="D28" s="1">
        <f t="shared" si="3"/>
        <v>24</v>
      </c>
    </row>
    <row r="29" spans="1:4" x14ac:dyDescent="0.25">
      <c r="B29" s="1" t="s">
        <v>187</v>
      </c>
      <c r="C29" s="1">
        <v>2.99</v>
      </c>
      <c r="D29" s="1">
        <f t="shared" si="3"/>
        <v>25</v>
      </c>
    </row>
    <row r="30" spans="1:4" x14ac:dyDescent="0.25">
      <c r="B30" s="1" t="s">
        <v>188</v>
      </c>
      <c r="C30" s="1">
        <v>1.99</v>
      </c>
      <c r="D30" s="1">
        <f t="shared" si="3"/>
        <v>26</v>
      </c>
    </row>
    <row r="31" spans="1:4" x14ac:dyDescent="0.25">
      <c r="B31" s="1" t="s">
        <v>189</v>
      </c>
      <c r="C31" s="1">
        <v>2.35</v>
      </c>
      <c r="D31" s="1">
        <f t="shared" si="3"/>
        <v>27</v>
      </c>
    </row>
    <row r="32" spans="1:4" x14ac:dyDescent="0.25">
      <c r="B32" s="1" t="s">
        <v>190</v>
      </c>
      <c r="C32" s="1">
        <v>1.85</v>
      </c>
      <c r="D32" s="1">
        <f t="shared" si="3"/>
        <v>28</v>
      </c>
    </row>
    <row r="33" spans="1:4" x14ac:dyDescent="0.25">
      <c r="B33" s="1" t="s">
        <v>191</v>
      </c>
      <c r="C33" s="1">
        <v>2.25</v>
      </c>
      <c r="D33" s="1">
        <f t="shared" si="3"/>
        <v>29</v>
      </c>
    </row>
    <row r="34" spans="1:4" x14ac:dyDescent="0.25">
      <c r="A34" s="1" t="s">
        <v>192</v>
      </c>
    </row>
    <row r="35" spans="1:4" x14ac:dyDescent="0.25">
      <c r="B35" s="1" t="s">
        <v>193</v>
      </c>
      <c r="C35" s="1">
        <v>4.99</v>
      </c>
      <c r="D35" s="1">
        <v>30</v>
      </c>
    </row>
    <row r="36" spans="1:4" x14ac:dyDescent="0.25">
      <c r="B36" s="1" t="s">
        <v>194</v>
      </c>
      <c r="C36" s="1">
        <v>6.25</v>
      </c>
      <c r="D36" s="1">
        <v>31</v>
      </c>
    </row>
    <row r="37" spans="1:4" x14ac:dyDescent="0.25">
      <c r="A37" s="1" t="s">
        <v>195</v>
      </c>
    </row>
    <row r="38" spans="1:4" x14ac:dyDescent="0.25">
      <c r="B38" s="1" t="s">
        <v>196</v>
      </c>
      <c r="C38" s="1">
        <v>10.99</v>
      </c>
      <c r="D38" s="1">
        <v>32</v>
      </c>
    </row>
    <row r="39" spans="1:4" x14ac:dyDescent="0.25">
      <c r="B39" s="1" t="s">
        <v>197</v>
      </c>
      <c r="C39" s="1">
        <v>10.99</v>
      </c>
      <c r="D39" s="1">
        <v>33</v>
      </c>
    </row>
    <row r="40" spans="1:4" x14ac:dyDescent="0.25">
      <c r="B40" s="1" t="s">
        <v>198</v>
      </c>
      <c r="C40" s="1">
        <v>10.99</v>
      </c>
      <c r="D40" s="1">
        <v>34</v>
      </c>
    </row>
    <row r="41" spans="1:4" x14ac:dyDescent="0.25">
      <c r="A41" s="1" t="s">
        <v>199</v>
      </c>
    </row>
    <row r="42" spans="1:4" x14ac:dyDescent="0.25">
      <c r="B42" s="1" t="s">
        <v>200</v>
      </c>
      <c r="C42" s="1">
        <v>1.99</v>
      </c>
      <c r="D42" s="1">
        <v>35</v>
      </c>
    </row>
    <row r="43" spans="1:4" x14ac:dyDescent="0.25">
      <c r="B43" s="1" t="s">
        <v>201</v>
      </c>
      <c r="C43" s="1">
        <v>2.5</v>
      </c>
      <c r="D43" s="1">
        <f t="shared" ref="D43:D106" si="4">IF(C43&gt;0, D42+1, 0)</f>
        <v>36</v>
      </c>
    </row>
    <row r="44" spans="1:4" x14ac:dyDescent="0.25">
      <c r="B44" s="1" t="s">
        <v>202</v>
      </c>
      <c r="C44" s="1">
        <v>2.99</v>
      </c>
      <c r="D44" s="1">
        <f t="shared" si="4"/>
        <v>37</v>
      </c>
    </row>
    <row r="45" spans="1:4" x14ac:dyDescent="0.25">
      <c r="B45" s="1" t="s">
        <v>203</v>
      </c>
      <c r="C45" s="1">
        <v>2.85</v>
      </c>
      <c r="D45" s="1">
        <f t="shared" si="4"/>
        <v>38</v>
      </c>
    </row>
    <row r="46" spans="1:4" x14ac:dyDescent="0.25">
      <c r="B46" s="1" t="s">
        <v>201</v>
      </c>
      <c r="C46" s="1">
        <v>3.25</v>
      </c>
      <c r="D46" s="1">
        <f t="shared" si="4"/>
        <v>39</v>
      </c>
    </row>
    <row r="47" spans="1:4" x14ac:dyDescent="0.25">
      <c r="B47" s="1" t="s">
        <v>202</v>
      </c>
      <c r="C47" s="1">
        <v>3.75</v>
      </c>
      <c r="D47" s="1">
        <f t="shared" si="4"/>
        <v>40</v>
      </c>
    </row>
    <row r="48" spans="1:4" x14ac:dyDescent="0.25">
      <c r="B48" s="1" t="s">
        <v>204</v>
      </c>
      <c r="C48" s="1">
        <v>3.25</v>
      </c>
      <c r="D48" s="1">
        <f t="shared" si="4"/>
        <v>41</v>
      </c>
    </row>
    <row r="49" spans="2:4" x14ac:dyDescent="0.25">
      <c r="B49" s="1" t="s">
        <v>202</v>
      </c>
      <c r="C49" s="1">
        <v>3.75</v>
      </c>
      <c r="D49" s="1">
        <f t="shared" si="4"/>
        <v>42</v>
      </c>
    </row>
    <row r="50" spans="2:4" x14ac:dyDescent="0.25">
      <c r="B50" s="1" t="s">
        <v>205</v>
      </c>
      <c r="C50" s="1">
        <v>2.75</v>
      </c>
      <c r="D50" s="1">
        <f t="shared" si="4"/>
        <v>43</v>
      </c>
    </row>
    <row r="51" spans="2:4" x14ac:dyDescent="0.25">
      <c r="B51" s="1" t="s">
        <v>202</v>
      </c>
      <c r="C51" s="1">
        <v>3.25</v>
      </c>
      <c r="D51" s="1">
        <f t="shared" si="4"/>
        <v>44</v>
      </c>
    </row>
    <row r="52" spans="2:4" x14ac:dyDescent="0.25">
      <c r="B52" s="1" t="s">
        <v>206</v>
      </c>
      <c r="C52" s="1">
        <v>2.75</v>
      </c>
      <c r="D52" s="1">
        <f t="shared" si="4"/>
        <v>45</v>
      </c>
    </row>
    <row r="53" spans="2:4" x14ac:dyDescent="0.25">
      <c r="B53" s="1" t="s">
        <v>202</v>
      </c>
      <c r="C53" s="1">
        <v>3.25</v>
      </c>
      <c r="D53" s="1">
        <f t="shared" si="4"/>
        <v>46</v>
      </c>
    </row>
    <row r="54" spans="2:4" x14ac:dyDescent="0.25">
      <c r="B54" s="1" t="s">
        <v>207</v>
      </c>
      <c r="C54" s="1">
        <v>3.25</v>
      </c>
      <c r="D54" s="1">
        <f t="shared" si="4"/>
        <v>47</v>
      </c>
    </row>
    <row r="55" spans="2:4" x14ac:dyDescent="0.25">
      <c r="B55" s="1" t="s">
        <v>202</v>
      </c>
      <c r="C55" s="1">
        <v>3.75</v>
      </c>
      <c r="D55" s="1">
        <f t="shared" si="4"/>
        <v>48</v>
      </c>
    </row>
    <row r="56" spans="2:4" x14ac:dyDescent="0.25">
      <c r="B56" s="1" t="s">
        <v>208</v>
      </c>
      <c r="C56" s="1">
        <v>3.75</v>
      </c>
      <c r="D56" s="1">
        <f t="shared" si="4"/>
        <v>49</v>
      </c>
    </row>
    <row r="57" spans="2:4" x14ac:dyDescent="0.25">
      <c r="B57" s="1" t="s">
        <v>201</v>
      </c>
      <c r="C57" s="1">
        <v>4.25</v>
      </c>
      <c r="D57" s="1">
        <f t="shared" si="4"/>
        <v>50</v>
      </c>
    </row>
    <row r="58" spans="2:4" x14ac:dyDescent="0.25">
      <c r="B58" s="1" t="s">
        <v>202</v>
      </c>
      <c r="C58" s="1">
        <v>4.75</v>
      </c>
      <c r="D58" s="1">
        <f t="shared" si="4"/>
        <v>51</v>
      </c>
    </row>
    <row r="59" spans="2:4" x14ac:dyDescent="0.25">
      <c r="B59" s="1" t="s">
        <v>209</v>
      </c>
      <c r="C59" s="1">
        <v>3.75</v>
      </c>
      <c r="D59" s="1">
        <f t="shared" si="4"/>
        <v>52</v>
      </c>
    </row>
    <row r="60" spans="2:4" x14ac:dyDescent="0.25">
      <c r="B60" s="1" t="s">
        <v>201</v>
      </c>
      <c r="C60" s="1">
        <v>4.25</v>
      </c>
      <c r="D60" s="1">
        <f t="shared" si="4"/>
        <v>53</v>
      </c>
    </row>
    <row r="61" spans="2:4" x14ac:dyDescent="0.25">
      <c r="B61" s="1" t="s">
        <v>202</v>
      </c>
      <c r="C61" s="1">
        <v>4.75</v>
      </c>
      <c r="D61" s="1">
        <f t="shared" si="4"/>
        <v>54</v>
      </c>
    </row>
    <row r="62" spans="2:4" x14ac:dyDescent="0.25">
      <c r="B62" s="1" t="s">
        <v>210</v>
      </c>
      <c r="C62" s="1">
        <v>4.5</v>
      </c>
      <c r="D62" s="1">
        <f t="shared" si="4"/>
        <v>55</v>
      </c>
    </row>
    <row r="63" spans="2:4" x14ac:dyDescent="0.25">
      <c r="B63" s="1" t="s">
        <v>211</v>
      </c>
      <c r="C63" s="1">
        <v>4.8499999999999996</v>
      </c>
      <c r="D63" s="1">
        <f t="shared" si="4"/>
        <v>56</v>
      </c>
    </row>
    <row r="64" spans="2:4" x14ac:dyDescent="0.25">
      <c r="B64" s="1" t="s">
        <v>202</v>
      </c>
      <c r="C64" s="1">
        <v>5.0999999999999996</v>
      </c>
      <c r="D64" s="1">
        <f t="shared" si="4"/>
        <v>57</v>
      </c>
    </row>
    <row r="65" spans="2:4" x14ac:dyDescent="0.25">
      <c r="B65" s="1" t="s">
        <v>212</v>
      </c>
      <c r="C65" s="1">
        <v>4.5</v>
      </c>
      <c r="D65" s="1">
        <f t="shared" si="4"/>
        <v>58</v>
      </c>
    </row>
    <row r="66" spans="2:4" x14ac:dyDescent="0.25">
      <c r="B66" s="1" t="s">
        <v>201</v>
      </c>
      <c r="C66" s="1">
        <v>4.8499999999999996</v>
      </c>
      <c r="D66" s="1">
        <f t="shared" si="4"/>
        <v>59</v>
      </c>
    </row>
    <row r="67" spans="2:4" x14ac:dyDescent="0.25">
      <c r="B67" s="1" t="s">
        <v>202</v>
      </c>
      <c r="C67" s="1">
        <v>5.0999999999999996</v>
      </c>
      <c r="D67" s="1">
        <f t="shared" si="4"/>
        <v>60</v>
      </c>
    </row>
    <row r="68" spans="2:4" x14ac:dyDescent="0.25">
      <c r="B68" s="1" t="s">
        <v>213</v>
      </c>
      <c r="C68" s="1">
        <v>4.5</v>
      </c>
      <c r="D68" s="1">
        <f t="shared" si="4"/>
        <v>61</v>
      </c>
    </row>
    <row r="69" spans="2:4" x14ac:dyDescent="0.25">
      <c r="B69" s="1" t="s">
        <v>211</v>
      </c>
      <c r="C69" s="1">
        <v>4.8499999999999996</v>
      </c>
      <c r="D69" s="1">
        <f t="shared" si="4"/>
        <v>62</v>
      </c>
    </row>
    <row r="70" spans="2:4" x14ac:dyDescent="0.25">
      <c r="B70" s="1" t="s">
        <v>214</v>
      </c>
      <c r="C70" s="1">
        <v>5.0999999999999996</v>
      </c>
      <c r="D70" s="1">
        <f t="shared" si="4"/>
        <v>63</v>
      </c>
    </row>
    <row r="71" spans="2:4" x14ac:dyDescent="0.25">
      <c r="B71" s="1" t="s">
        <v>215</v>
      </c>
      <c r="C71" s="1">
        <v>4.5</v>
      </c>
      <c r="D71" s="1">
        <f t="shared" si="4"/>
        <v>64</v>
      </c>
    </row>
    <row r="72" spans="2:4" x14ac:dyDescent="0.25">
      <c r="B72" s="1" t="s">
        <v>211</v>
      </c>
      <c r="C72" s="1">
        <v>4.8499999999999996</v>
      </c>
      <c r="D72" s="1">
        <f t="shared" si="4"/>
        <v>65</v>
      </c>
    </row>
    <row r="73" spans="2:4" x14ac:dyDescent="0.25">
      <c r="B73" s="1" t="s">
        <v>202</v>
      </c>
      <c r="C73" s="1">
        <v>5.0999999999999996</v>
      </c>
      <c r="D73" s="1">
        <f t="shared" si="4"/>
        <v>66</v>
      </c>
    </row>
    <row r="74" spans="2:4" x14ac:dyDescent="0.25">
      <c r="B74" s="1" t="s">
        <v>216</v>
      </c>
      <c r="C74" s="1">
        <v>4.55</v>
      </c>
      <c r="D74" s="1">
        <f t="shared" si="4"/>
        <v>67</v>
      </c>
    </row>
    <row r="75" spans="2:4" x14ac:dyDescent="0.25">
      <c r="B75" s="1" t="s">
        <v>201</v>
      </c>
      <c r="C75" s="1">
        <v>4.8499999999999996</v>
      </c>
      <c r="D75" s="1">
        <f t="shared" si="4"/>
        <v>68</v>
      </c>
    </row>
    <row r="76" spans="2:4" x14ac:dyDescent="0.25">
      <c r="B76" s="1" t="s">
        <v>202</v>
      </c>
      <c r="C76" s="1">
        <v>5.0999999999999996</v>
      </c>
      <c r="D76" s="1">
        <f t="shared" si="4"/>
        <v>69</v>
      </c>
    </row>
    <row r="77" spans="2:4" x14ac:dyDescent="0.25">
      <c r="B77" s="1" t="s">
        <v>217</v>
      </c>
      <c r="C77" s="1">
        <v>4.5</v>
      </c>
      <c r="D77" s="1">
        <f t="shared" si="4"/>
        <v>70</v>
      </c>
    </row>
    <row r="78" spans="2:4" x14ac:dyDescent="0.25">
      <c r="B78" s="1" t="s">
        <v>211</v>
      </c>
      <c r="C78" s="1">
        <v>4.8499999999999996</v>
      </c>
      <c r="D78" s="1">
        <f t="shared" si="4"/>
        <v>71</v>
      </c>
    </row>
    <row r="79" spans="2:4" x14ac:dyDescent="0.25">
      <c r="B79" s="1" t="s">
        <v>202</v>
      </c>
      <c r="C79" s="1">
        <v>5.0999999999999996</v>
      </c>
      <c r="D79" s="1">
        <f t="shared" si="4"/>
        <v>72</v>
      </c>
    </row>
    <row r="80" spans="2:4" x14ac:dyDescent="0.25">
      <c r="B80" s="1" t="s">
        <v>218</v>
      </c>
      <c r="C80" s="1">
        <v>4.5</v>
      </c>
      <c r="D80" s="1">
        <f t="shared" si="4"/>
        <v>73</v>
      </c>
    </row>
    <row r="81" spans="2:4" x14ac:dyDescent="0.25">
      <c r="B81" s="1" t="s">
        <v>201</v>
      </c>
      <c r="C81" s="1">
        <v>4.8499999999999996</v>
      </c>
      <c r="D81" s="1">
        <f t="shared" si="4"/>
        <v>74</v>
      </c>
    </row>
    <row r="82" spans="2:4" x14ac:dyDescent="0.25">
      <c r="B82" s="1" t="s">
        <v>202</v>
      </c>
      <c r="C82" s="1">
        <v>5.0999999999999996</v>
      </c>
      <c r="D82" s="1">
        <f t="shared" si="4"/>
        <v>75</v>
      </c>
    </row>
    <row r="83" spans="2:4" x14ac:dyDescent="0.25">
      <c r="B83" s="1" t="s">
        <v>219</v>
      </c>
      <c r="C83" s="1">
        <v>5.25</v>
      </c>
      <c r="D83" s="1">
        <f t="shared" si="4"/>
        <v>76</v>
      </c>
    </row>
    <row r="84" spans="2:4" x14ac:dyDescent="0.25">
      <c r="B84" s="1" t="s">
        <v>201</v>
      </c>
      <c r="C84" s="1">
        <v>5.6</v>
      </c>
      <c r="D84" s="1">
        <f t="shared" si="4"/>
        <v>77</v>
      </c>
    </row>
    <row r="85" spans="2:4" x14ac:dyDescent="0.25">
      <c r="B85" s="1" t="s">
        <v>202</v>
      </c>
      <c r="C85" s="1">
        <v>5.85</v>
      </c>
      <c r="D85" s="1">
        <f t="shared" si="4"/>
        <v>78</v>
      </c>
    </row>
    <row r="86" spans="2:4" x14ac:dyDescent="0.25">
      <c r="B86" s="1" t="s">
        <v>220</v>
      </c>
      <c r="C86" s="1">
        <v>3.75</v>
      </c>
      <c r="D86" s="1">
        <f t="shared" si="4"/>
        <v>79</v>
      </c>
    </row>
    <row r="87" spans="2:4" x14ac:dyDescent="0.25">
      <c r="B87" s="1" t="s">
        <v>201</v>
      </c>
      <c r="C87" s="1">
        <v>4.25</v>
      </c>
      <c r="D87" s="1">
        <f t="shared" si="4"/>
        <v>80</v>
      </c>
    </row>
    <row r="88" spans="2:4" x14ac:dyDescent="0.25">
      <c r="B88" s="1" t="s">
        <v>202</v>
      </c>
      <c r="C88" s="1">
        <v>4.75</v>
      </c>
      <c r="D88" s="1">
        <f t="shared" si="4"/>
        <v>81</v>
      </c>
    </row>
    <row r="89" spans="2:4" x14ac:dyDescent="0.25">
      <c r="B89" s="1" t="s">
        <v>221</v>
      </c>
      <c r="C89" s="1">
        <v>3.75</v>
      </c>
      <c r="D89" s="1">
        <f t="shared" si="4"/>
        <v>82</v>
      </c>
    </row>
    <row r="90" spans="2:4" x14ac:dyDescent="0.25">
      <c r="B90" s="1" t="s">
        <v>201</v>
      </c>
      <c r="C90" s="1">
        <v>4.25</v>
      </c>
      <c r="D90" s="1">
        <f t="shared" si="4"/>
        <v>83</v>
      </c>
    </row>
    <row r="91" spans="2:4" x14ac:dyDescent="0.25">
      <c r="B91" s="1" t="s">
        <v>202</v>
      </c>
      <c r="C91" s="1">
        <v>4.75</v>
      </c>
      <c r="D91" s="1">
        <f t="shared" si="4"/>
        <v>84</v>
      </c>
    </row>
    <row r="92" spans="2:4" x14ac:dyDescent="0.25">
      <c r="B92" s="1" t="s">
        <v>222</v>
      </c>
      <c r="C92" s="1">
        <v>4.5</v>
      </c>
      <c r="D92" s="1">
        <f t="shared" si="4"/>
        <v>85</v>
      </c>
    </row>
    <row r="93" spans="2:4" x14ac:dyDescent="0.25">
      <c r="B93" s="1" t="s">
        <v>201</v>
      </c>
      <c r="C93" s="1">
        <v>4.8499999999999996</v>
      </c>
      <c r="D93" s="1">
        <f t="shared" si="4"/>
        <v>86</v>
      </c>
    </row>
    <row r="94" spans="2:4" x14ac:dyDescent="0.25">
      <c r="B94" s="1" t="s">
        <v>202</v>
      </c>
      <c r="C94" s="1">
        <v>5.0999999999999996</v>
      </c>
      <c r="D94" s="1">
        <f t="shared" si="4"/>
        <v>87</v>
      </c>
    </row>
    <row r="95" spans="2:4" x14ac:dyDescent="0.25">
      <c r="B95" s="1" t="s">
        <v>223</v>
      </c>
      <c r="C95" s="1">
        <v>5.25</v>
      </c>
      <c r="D95" s="1">
        <f t="shared" si="4"/>
        <v>88</v>
      </c>
    </row>
    <row r="96" spans="2:4" x14ac:dyDescent="0.25">
      <c r="B96" s="1" t="s">
        <v>201</v>
      </c>
      <c r="C96" s="1">
        <v>5.6</v>
      </c>
      <c r="D96" s="1">
        <f t="shared" si="4"/>
        <v>89</v>
      </c>
    </row>
    <row r="97" spans="1:4" x14ac:dyDescent="0.25">
      <c r="B97" s="1" t="s">
        <v>202</v>
      </c>
      <c r="C97" s="1">
        <v>5.85</v>
      </c>
      <c r="D97" s="1">
        <f t="shared" si="4"/>
        <v>90</v>
      </c>
    </row>
    <row r="98" spans="1:4" x14ac:dyDescent="0.25">
      <c r="B98" s="1" t="s">
        <v>224</v>
      </c>
      <c r="C98" s="1">
        <v>4.25</v>
      </c>
      <c r="D98" s="1">
        <f t="shared" si="4"/>
        <v>91</v>
      </c>
    </row>
    <row r="99" spans="1:4" x14ac:dyDescent="0.25">
      <c r="B99" s="1" t="s">
        <v>202</v>
      </c>
      <c r="C99" s="1">
        <v>4.5</v>
      </c>
      <c r="D99" s="1">
        <f t="shared" si="4"/>
        <v>92</v>
      </c>
    </row>
    <row r="100" spans="1:4" x14ac:dyDescent="0.25">
      <c r="B100" s="1" t="s">
        <v>225</v>
      </c>
      <c r="C100" s="1">
        <v>2.5</v>
      </c>
      <c r="D100" s="1">
        <f t="shared" si="4"/>
        <v>93</v>
      </c>
    </row>
    <row r="101" spans="1:4" x14ac:dyDescent="0.25">
      <c r="B101" s="1" t="s">
        <v>214</v>
      </c>
      <c r="C101" s="1">
        <v>2.99</v>
      </c>
      <c r="D101" s="1">
        <f t="shared" si="4"/>
        <v>94</v>
      </c>
    </row>
    <row r="102" spans="1:4" x14ac:dyDescent="0.25">
      <c r="B102" s="1" t="s">
        <v>226</v>
      </c>
      <c r="C102" s="1">
        <v>2.5</v>
      </c>
      <c r="D102" s="1">
        <f t="shared" si="4"/>
        <v>95</v>
      </c>
    </row>
    <row r="103" spans="1:4" x14ac:dyDescent="0.25">
      <c r="B103" s="1" t="s">
        <v>202</v>
      </c>
      <c r="C103" s="1">
        <v>2.99</v>
      </c>
      <c r="D103" s="1">
        <f t="shared" si="4"/>
        <v>96</v>
      </c>
    </row>
    <row r="104" spans="1:4" x14ac:dyDescent="0.25">
      <c r="B104" s="1" t="s">
        <v>227</v>
      </c>
      <c r="C104" s="1">
        <v>2.5</v>
      </c>
      <c r="D104" s="1">
        <f t="shared" si="4"/>
        <v>97</v>
      </c>
    </row>
    <row r="105" spans="1:4" x14ac:dyDescent="0.25">
      <c r="B105" s="1" t="s">
        <v>202</v>
      </c>
      <c r="C105" s="1">
        <v>2.99</v>
      </c>
      <c r="D105" s="1">
        <f t="shared" si="4"/>
        <v>98</v>
      </c>
    </row>
    <row r="106" spans="1:4" x14ac:dyDescent="0.25">
      <c r="B106" s="1" t="s">
        <v>228</v>
      </c>
      <c r="C106" s="1">
        <v>2.5</v>
      </c>
      <c r="D106" s="1">
        <f t="shared" si="4"/>
        <v>99</v>
      </c>
    </row>
    <row r="107" spans="1:4" x14ac:dyDescent="0.25">
      <c r="B107" s="1" t="s">
        <v>202</v>
      </c>
      <c r="C107" s="1">
        <v>2.99</v>
      </c>
      <c r="D107" s="1">
        <f t="shared" ref="D107" si="5">IF(C107&gt;0, D106+1, 0)</f>
        <v>100</v>
      </c>
    </row>
    <row r="108" spans="1:4" x14ac:dyDescent="0.25">
      <c r="A108" s="1" t="s">
        <v>229</v>
      </c>
    </row>
    <row r="109" spans="1:4" x14ac:dyDescent="0.25">
      <c r="B109" s="1" t="s">
        <v>230</v>
      </c>
      <c r="C109" s="1">
        <v>4.5</v>
      </c>
      <c r="D109" s="1">
        <v>101</v>
      </c>
    </row>
    <row r="110" spans="1:4" x14ac:dyDescent="0.25">
      <c r="B110" s="1" t="s">
        <v>214</v>
      </c>
      <c r="C110" s="1">
        <v>5.0999999999999996</v>
      </c>
      <c r="D110" s="1">
        <f t="shared" ref="D110:D153" si="6">IF(C110&gt;0, D109+1, 0)</f>
        <v>102</v>
      </c>
    </row>
    <row r="111" spans="1:4" x14ac:dyDescent="0.25">
      <c r="B111" s="1" t="s">
        <v>231</v>
      </c>
      <c r="C111" s="1">
        <v>5.25</v>
      </c>
      <c r="D111" s="1">
        <f t="shared" si="6"/>
        <v>103</v>
      </c>
    </row>
    <row r="112" spans="1:4" x14ac:dyDescent="0.25">
      <c r="B112" s="1" t="s">
        <v>202</v>
      </c>
      <c r="C112" s="1">
        <v>7.75</v>
      </c>
      <c r="D112" s="1">
        <f t="shared" si="6"/>
        <v>104</v>
      </c>
    </row>
    <row r="113" spans="2:4" x14ac:dyDescent="0.25">
      <c r="B113" s="1" t="s">
        <v>232</v>
      </c>
      <c r="C113" s="1">
        <v>2.75</v>
      </c>
      <c r="D113" s="1">
        <f t="shared" si="6"/>
        <v>105</v>
      </c>
    </row>
    <row r="114" spans="2:4" x14ac:dyDescent="0.25">
      <c r="B114" s="1" t="s">
        <v>202</v>
      </c>
      <c r="C114" s="1">
        <v>3.25</v>
      </c>
      <c r="D114" s="1">
        <f t="shared" si="6"/>
        <v>106</v>
      </c>
    </row>
    <row r="115" spans="2:4" x14ac:dyDescent="0.25">
      <c r="B115" s="1" t="s">
        <v>233</v>
      </c>
      <c r="C115" s="1">
        <v>4.25</v>
      </c>
      <c r="D115" s="1">
        <f t="shared" si="6"/>
        <v>107</v>
      </c>
    </row>
    <row r="116" spans="2:4" x14ac:dyDescent="0.25">
      <c r="B116" s="1" t="s">
        <v>202</v>
      </c>
      <c r="C116" s="1">
        <v>4.75</v>
      </c>
      <c r="D116" s="1">
        <f t="shared" si="6"/>
        <v>108</v>
      </c>
    </row>
    <row r="117" spans="2:4" x14ac:dyDescent="0.25">
      <c r="B117" s="1" t="s">
        <v>234</v>
      </c>
      <c r="C117" s="1">
        <v>4.8499999999999996</v>
      </c>
      <c r="D117" s="1">
        <f t="shared" si="6"/>
        <v>109</v>
      </c>
    </row>
    <row r="118" spans="2:4" x14ac:dyDescent="0.25">
      <c r="B118" s="1" t="s">
        <v>202</v>
      </c>
      <c r="C118" s="1">
        <v>5.25</v>
      </c>
      <c r="D118" s="1">
        <f t="shared" si="6"/>
        <v>110</v>
      </c>
    </row>
    <row r="119" spans="2:4" x14ac:dyDescent="0.25">
      <c r="B119" s="1" t="s">
        <v>235</v>
      </c>
      <c r="C119" s="1">
        <v>4.8499999999999996</v>
      </c>
      <c r="D119" s="1">
        <f t="shared" si="6"/>
        <v>111</v>
      </c>
    </row>
    <row r="120" spans="2:4" x14ac:dyDescent="0.25">
      <c r="B120" s="1" t="s">
        <v>202</v>
      </c>
      <c r="C120" s="1">
        <v>5.25</v>
      </c>
      <c r="D120" s="1">
        <f t="shared" si="6"/>
        <v>112</v>
      </c>
    </row>
    <row r="121" spans="2:4" x14ac:dyDescent="0.25">
      <c r="B121" s="1" t="s">
        <v>236</v>
      </c>
      <c r="C121" s="1">
        <v>2.75</v>
      </c>
      <c r="D121" s="1">
        <f t="shared" si="6"/>
        <v>113</v>
      </c>
    </row>
    <row r="122" spans="2:4" x14ac:dyDescent="0.25">
      <c r="B122" s="1" t="s">
        <v>202</v>
      </c>
      <c r="C122" s="1">
        <v>3.25</v>
      </c>
      <c r="D122" s="1">
        <f t="shared" si="6"/>
        <v>114</v>
      </c>
    </row>
    <row r="123" spans="2:4" x14ac:dyDescent="0.25">
      <c r="B123" s="1" t="s">
        <v>237</v>
      </c>
      <c r="C123" s="1">
        <v>4.8499999999999996</v>
      </c>
      <c r="D123" s="1">
        <f t="shared" si="6"/>
        <v>115</v>
      </c>
    </row>
    <row r="124" spans="2:4" x14ac:dyDescent="0.25">
      <c r="B124" s="1" t="s">
        <v>202</v>
      </c>
      <c r="C124" s="1">
        <v>5.25</v>
      </c>
      <c r="D124" s="1">
        <f t="shared" si="6"/>
        <v>116</v>
      </c>
    </row>
    <row r="125" spans="2:4" x14ac:dyDescent="0.25">
      <c r="B125" s="1" t="s">
        <v>238</v>
      </c>
      <c r="C125" s="1">
        <v>4.8499999999999996</v>
      </c>
      <c r="D125" s="1">
        <f t="shared" si="6"/>
        <v>117</v>
      </c>
    </row>
    <row r="126" spans="2:4" x14ac:dyDescent="0.25">
      <c r="B126" s="1" t="s">
        <v>202</v>
      </c>
      <c r="C126" s="1">
        <v>5.25</v>
      </c>
      <c r="D126" s="1">
        <f t="shared" si="6"/>
        <v>118</v>
      </c>
    </row>
    <row r="127" spans="2:4" x14ac:dyDescent="0.25">
      <c r="B127" s="1" t="s">
        <v>239</v>
      </c>
      <c r="C127" s="1">
        <v>4.8499999999999996</v>
      </c>
      <c r="D127" s="1">
        <f t="shared" si="6"/>
        <v>119</v>
      </c>
    </row>
    <row r="128" spans="2:4" x14ac:dyDescent="0.25">
      <c r="B128" s="1" t="s">
        <v>202</v>
      </c>
      <c r="C128" s="1">
        <v>5.25</v>
      </c>
      <c r="D128" s="1">
        <f t="shared" si="6"/>
        <v>120</v>
      </c>
    </row>
    <row r="129" spans="2:4" x14ac:dyDescent="0.25">
      <c r="B129" s="1" t="s">
        <v>240</v>
      </c>
      <c r="C129" s="1">
        <v>4.8499999999999996</v>
      </c>
      <c r="D129" s="1">
        <f t="shared" si="6"/>
        <v>121</v>
      </c>
    </row>
    <row r="130" spans="2:4" x14ac:dyDescent="0.25">
      <c r="B130" s="1" t="s">
        <v>202</v>
      </c>
      <c r="C130" s="1">
        <v>5.25</v>
      </c>
      <c r="D130" s="1">
        <f t="shared" si="6"/>
        <v>122</v>
      </c>
    </row>
    <row r="131" spans="2:4" x14ac:dyDescent="0.25">
      <c r="B131" s="1" t="s">
        <v>241</v>
      </c>
      <c r="C131" s="1">
        <v>4.8499999999999996</v>
      </c>
      <c r="D131" s="1">
        <f t="shared" si="6"/>
        <v>123</v>
      </c>
    </row>
    <row r="132" spans="2:4" x14ac:dyDescent="0.25">
      <c r="B132" s="1" t="s">
        <v>202</v>
      </c>
      <c r="C132" s="1">
        <v>5.25</v>
      </c>
      <c r="D132" s="1">
        <f t="shared" si="6"/>
        <v>124</v>
      </c>
    </row>
    <row r="133" spans="2:4" x14ac:dyDescent="0.25">
      <c r="B133" s="1" t="s">
        <v>242</v>
      </c>
      <c r="C133" s="1">
        <v>5.6</v>
      </c>
      <c r="D133" s="1">
        <f t="shared" si="6"/>
        <v>125</v>
      </c>
    </row>
    <row r="134" spans="2:4" x14ac:dyDescent="0.25">
      <c r="B134" s="1" t="s">
        <v>202</v>
      </c>
      <c r="C134" s="1">
        <v>6</v>
      </c>
      <c r="D134" s="1">
        <f t="shared" si="6"/>
        <v>126</v>
      </c>
    </row>
    <row r="135" spans="2:4" x14ac:dyDescent="0.25">
      <c r="B135" s="1" t="s">
        <v>243</v>
      </c>
      <c r="C135" s="1">
        <v>4.8499999999999996</v>
      </c>
      <c r="D135" s="1">
        <f t="shared" si="6"/>
        <v>127</v>
      </c>
    </row>
    <row r="136" spans="2:4" x14ac:dyDescent="0.25">
      <c r="B136" s="1" t="s">
        <v>214</v>
      </c>
      <c r="C136" s="1">
        <v>5.25</v>
      </c>
      <c r="D136" s="1">
        <f t="shared" si="6"/>
        <v>128</v>
      </c>
    </row>
    <row r="137" spans="2:4" x14ac:dyDescent="0.25">
      <c r="B137" s="1" t="s">
        <v>244</v>
      </c>
      <c r="C137" s="1">
        <v>5.6</v>
      </c>
      <c r="D137" s="1">
        <f t="shared" si="6"/>
        <v>129</v>
      </c>
    </row>
    <row r="138" spans="2:4" x14ac:dyDescent="0.25">
      <c r="B138" s="1" t="s">
        <v>202</v>
      </c>
      <c r="C138" s="1">
        <v>5.85</v>
      </c>
      <c r="D138" s="1">
        <f t="shared" si="6"/>
        <v>130</v>
      </c>
    </row>
    <row r="139" spans="2:4" x14ac:dyDescent="0.25">
      <c r="B139" s="1" t="s">
        <v>245</v>
      </c>
      <c r="C139" s="1">
        <v>2.5</v>
      </c>
      <c r="D139" s="1">
        <f t="shared" si="6"/>
        <v>131</v>
      </c>
    </row>
    <row r="140" spans="2:4" x14ac:dyDescent="0.25">
      <c r="B140" s="1" t="s">
        <v>202</v>
      </c>
      <c r="C140" s="1">
        <v>2.99</v>
      </c>
      <c r="D140" s="1">
        <f t="shared" si="6"/>
        <v>132</v>
      </c>
    </row>
    <row r="141" spans="2:4" x14ac:dyDescent="0.25">
      <c r="B141" s="1" t="s">
        <v>246</v>
      </c>
      <c r="C141" s="1">
        <v>2.99</v>
      </c>
      <c r="D141" s="1">
        <f t="shared" si="6"/>
        <v>133</v>
      </c>
    </row>
    <row r="142" spans="2:4" x14ac:dyDescent="0.25">
      <c r="B142" s="1" t="s">
        <v>202</v>
      </c>
      <c r="C142" s="1">
        <v>3.75</v>
      </c>
      <c r="D142" s="1">
        <f t="shared" si="6"/>
        <v>134</v>
      </c>
    </row>
    <row r="143" spans="2:4" x14ac:dyDescent="0.25">
      <c r="B143" s="1" t="s">
        <v>247</v>
      </c>
      <c r="C143" s="1">
        <v>3.5</v>
      </c>
      <c r="D143" s="1">
        <f t="shared" si="6"/>
        <v>135</v>
      </c>
    </row>
    <row r="144" spans="2:4" x14ac:dyDescent="0.25">
      <c r="B144" s="1" t="s">
        <v>202</v>
      </c>
      <c r="C144" s="1">
        <v>4.25</v>
      </c>
      <c r="D144" s="1">
        <f t="shared" si="6"/>
        <v>136</v>
      </c>
    </row>
    <row r="145" spans="2:4" x14ac:dyDescent="0.25">
      <c r="B145" s="1" t="s">
        <v>248</v>
      </c>
      <c r="C145" s="1">
        <v>2.5</v>
      </c>
      <c r="D145" s="1">
        <f t="shared" si="6"/>
        <v>137</v>
      </c>
    </row>
    <row r="146" spans="2:4" x14ac:dyDescent="0.25">
      <c r="B146" s="1" t="s">
        <v>202</v>
      </c>
      <c r="C146" s="1">
        <v>2.99</v>
      </c>
      <c r="D146" s="1">
        <f t="shared" si="6"/>
        <v>138</v>
      </c>
    </row>
    <row r="147" spans="2:4" x14ac:dyDescent="0.25">
      <c r="B147" s="1" t="s">
        <v>249</v>
      </c>
      <c r="C147" s="1">
        <v>2.5</v>
      </c>
      <c r="D147" s="1">
        <f t="shared" si="6"/>
        <v>139</v>
      </c>
    </row>
    <row r="148" spans="2:4" x14ac:dyDescent="0.25">
      <c r="B148" s="1" t="s">
        <v>202</v>
      </c>
      <c r="C148" s="1">
        <v>3.5</v>
      </c>
      <c r="D148" s="1">
        <f t="shared" si="6"/>
        <v>140</v>
      </c>
    </row>
    <row r="149" spans="2:4" x14ac:dyDescent="0.25">
      <c r="B149" s="1" t="s">
        <v>250</v>
      </c>
      <c r="C149" s="1">
        <v>4.75</v>
      </c>
      <c r="D149" s="1">
        <f t="shared" si="6"/>
        <v>141</v>
      </c>
    </row>
    <row r="150" spans="2:4" x14ac:dyDescent="0.25">
      <c r="B150" s="1" t="s">
        <v>251</v>
      </c>
      <c r="C150" s="1">
        <v>1.99</v>
      </c>
      <c r="D150" s="1">
        <f t="shared" si="6"/>
        <v>142</v>
      </c>
    </row>
    <row r="151" spans="2:4" x14ac:dyDescent="0.25">
      <c r="B151" s="1" t="s">
        <v>252</v>
      </c>
      <c r="C151" s="1">
        <v>0.99</v>
      </c>
      <c r="D151" s="1">
        <f t="shared" si="6"/>
        <v>143</v>
      </c>
    </row>
    <row r="152" spans="2:4" x14ac:dyDescent="0.25">
      <c r="B152" s="1" t="s">
        <v>253</v>
      </c>
      <c r="C152" s="1">
        <v>0.99</v>
      </c>
      <c r="D152" s="1">
        <f t="shared" si="6"/>
        <v>144</v>
      </c>
    </row>
    <row r="153" spans="2:4" x14ac:dyDescent="0.25">
      <c r="B153" s="1" t="s">
        <v>254</v>
      </c>
      <c r="C153" s="1">
        <v>2.85</v>
      </c>
      <c r="D153" s="1">
        <f t="shared" si="6"/>
        <v>145</v>
      </c>
    </row>
  </sheetData>
  <mergeCells count="1">
    <mergeCell ref="F1:G1"/>
  </mergeCells>
  <hyperlinks>
    <hyperlink ref="V1" location="'Table of Contents'!A1" display="'Table of Contents'!A1" xr:uid="{7DB0512F-87D0-47BF-85F4-9EC837771C8A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78C9-EF1C-4228-8080-1EC7B2A78CC7}">
  <sheetPr codeName="Sheet2">
    <tabColor theme="1" tint="0.499984740745262"/>
  </sheetPr>
  <dimension ref="A1:V29"/>
  <sheetViews>
    <sheetView workbookViewId="0">
      <selection activeCell="K23" sqref="K23"/>
    </sheetView>
  </sheetViews>
  <sheetFormatPr defaultRowHeight="15.75" x14ac:dyDescent="0.25"/>
  <cols>
    <col min="1" max="1" width="33.28515625" style="1" customWidth="1"/>
    <col min="2" max="2" width="14.42578125" style="1" customWidth="1"/>
    <col min="3" max="3" width="13.85546875" style="1" customWidth="1"/>
    <col min="4" max="4" width="14.7109375" style="1" customWidth="1"/>
    <col min="5" max="5" width="14.5703125" style="1" customWidth="1"/>
    <col min="6" max="6" width="9.140625" style="1"/>
    <col min="7" max="7" width="20.28515625" style="1" customWidth="1"/>
    <col min="8" max="9" width="9.140625" style="1"/>
    <col min="10" max="10" width="12.140625" style="1" bestFit="1" customWidth="1"/>
    <col min="11" max="11" width="7.7109375" style="1" customWidth="1"/>
    <col min="12" max="12" width="7.5703125" style="1" customWidth="1"/>
    <col min="13" max="13" width="11" style="1" customWidth="1"/>
    <col min="14" max="16384" width="9.140625" style="1"/>
  </cols>
  <sheetData>
    <row r="1" spans="1:22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V1" s="117" t="s">
        <v>28</v>
      </c>
    </row>
    <row r="2" spans="1:22" x14ac:dyDescent="0.25">
      <c r="A2" s="3" t="s">
        <v>29</v>
      </c>
      <c r="B2" s="3">
        <f>'Monday Arrivals'!B38</f>
        <v>4.6071874999999993</v>
      </c>
      <c r="C2" s="3">
        <f>'Tuesday Arrivals'!B37</f>
        <v>4.8296774193548391</v>
      </c>
      <c r="D2" s="3">
        <f>'[1]Wednesday Arrivals'!B46</f>
        <v>3.6834999999999996</v>
      </c>
      <c r="E2" s="3">
        <f>'Thursday Arrivals'!B34</f>
        <v>5.1603571428571433</v>
      </c>
      <c r="F2" s="3">
        <f>'[1]Friday Arrivals'!B49</f>
        <v>3.4865116279069772</v>
      </c>
    </row>
    <row r="3" spans="1:22" x14ac:dyDescent="0.25">
      <c r="A3" s="3" t="s">
        <v>30</v>
      </c>
      <c r="B3" s="3">
        <f>'Monday Arrivals'!D55</f>
        <v>2.9659183673469385</v>
      </c>
      <c r="C3" s="3">
        <f>'Tuesday Arrivals'!D49</f>
        <v>3.4704651162790694</v>
      </c>
      <c r="D3" s="3">
        <f>'[1]Wednesday Arrivals'!D39</f>
        <v>4.5009090909090901</v>
      </c>
      <c r="E3" s="3">
        <f>'Thursday Arrivals'!D39</f>
        <v>4.416363636363636</v>
      </c>
      <c r="F3" s="3">
        <f>'[1]Friday Arrivals'!D45</f>
        <v>3.7769230769230782</v>
      </c>
    </row>
    <row r="4" spans="1:22" x14ac:dyDescent="0.25">
      <c r="A4" s="3" t="s">
        <v>31</v>
      </c>
      <c r="B4" s="3">
        <f>'Monday Arrivals'!F43</f>
        <v>3.6864864864864866</v>
      </c>
      <c r="C4" s="3">
        <f>'Tuesday Arrivals'!F42</f>
        <v>4.1441666666666643</v>
      </c>
      <c r="D4" s="3">
        <f>'[1]Wednesday Arrivals'!F59</f>
        <v>2.864150943396226</v>
      </c>
      <c r="E4" s="3">
        <f>'Thursday Arrivals'!F38</f>
        <v>4.3906250000000009</v>
      </c>
      <c r="F4" s="3">
        <f>'[1]Friday Arrivals'!F53</f>
        <v>3.1797872340425544</v>
      </c>
    </row>
    <row r="5" spans="1:22" x14ac:dyDescent="0.25">
      <c r="A5" s="4" t="s">
        <v>32</v>
      </c>
      <c r="B5" s="4">
        <f>'Monday Arrivals'!B57</f>
        <v>3.6369491525423725</v>
      </c>
      <c r="C5" s="4">
        <f>'Tuesday Arrivals'!B51</f>
        <v>4.0740000000000007</v>
      </c>
      <c r="D5" s="4">
        <f>'[1]Wednesday Arrivals'!B48</f>
        <v>3.5529365079365061</v>
      </c>
      <c r="E5" s="4">
        <f>'Thursday Arrivals'!B41</f>
        <v>4.6315053763440863</v>
      </c>
      <c r="F5" s="5">
        <f>'[1]Friday Arrivals'!B52</f>
        <v>3.4625581395348832</v>
      </c>
      <c r="G5" s="6" t="s">
        <v>33</v>
      </c>
      <c r="H5" s="6">
        <f>AVERAGE(B5:F5)</f>
        <v>3.8715898352715699</v>
      </c>
      <c r="J5" s="178" t="s">
        <v>34</v>
      </c>
      <c r="K5" s="178"/>
      <c r="L5" s="178"/>
      <c r="M5" s="178"/>
    </row>
    <row r="6" spans="1:22" x14ac:dyDescent="0.25">
      <c r="J6" s="179" t="s">
        <v>35</v>
      </c>
      <c r="K6" s="181" t="s">
        <v>36</v>
      </c>
      <c r="L6" s="184" t="s">
        <v>37</v>
      </c>
      <c r="M6" s="181" t="s">
        <v>38</v>
      </c>
    </row>
    <row r="7" spans="1:22" x14ac:dyDescent="0.25">
      <c r="J7" s="178"/>
      <c r="K7" s="182"/>
      <c r="L7" s="185"/>
      <c r="M7" s="182"/>
    </row>
    <row r="8" spans="1:22" x14ac:dyDescent="0.25">
      <c r="J8" s="180"/>
      <c r="K8" s="183"/>
      <c r="L8" s="186"/>
      <c r="M8" s="183"/>
    </row>
    <row r="9" spans="1:22" x14ac:dyDescent="0.25">
      <c r="J9" s="136" t="s">
        <v>23</v>
      </c>
      <c r="K9" s="167">
        <f>1/B5</f>
        <v>0.27495572746761116</v>
      </c>
      <c r="L9" s="168">
        <f>B28/30</f>
        <v>0.2688888888888889</v>
      </c>
      <c r="M9" s="167">
        <f>K9-L9</f>
        <v>6.0668385787222556E-3</v>
      </c>
    </row>
    <row r="10" spans="1:22" x14ac:dyDescent="0.25">
      <c r="A10" s="177" t="s">
        <v>39</v>
      </c>
      <c r="B10" s="177"/>
      <c r="C10" s="177"/>
      <c r="D10" s="177"/>
      <c r="E10" s="177"/>
      <c r="F10" s="177"/>
      <c r="J10" s="136" t="s">
        <v>24</v>
      </c>
      <c r="K10" s="167">
        <f>1/C5</f>
        <v>0.24545900834560624</v>
      </c>
      <c r="L10" s="168">
        <f>C28/30</f>
        <v>0.25111111111111112</v>
      </c>
      <c r="M10" s="167">
        <f>K10-L10</f>
        <v>-5.6521027655048739E-3</v>
      </c>
    </row>
    <row r="11" spans="1:22" x14ac:dyDescent="0.25">
      <c r="A11" s="83" t="s">
        <v>40</v>
      </c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  <c r="J11" s="136" t="s">
        <v>25</v>
      </c>
      <c r="K11" s="167">
        <f>1/D5</f>
        <v>0.28145732347488123</v>
      </c>
      <c r="L11" s="168">
        <f>D28/30</f>
        <v>0.28666666666666668</v>
      </c>
      <c r="M11" s="167">
        <f>K11-L11</f>
        <v>-5.2093431917854538E-3</v>
      </c>
    </row>
    <row r="12" spans="1:22" x14ac:dyDescent="0.25">
      <c r="A12" s="83" t="s">
        <v>41</v>
      </c>
      <c r="B12" s="8">
        <v>11</v>
      </c>
      <c r="C12" s="8">
        <v>6</v>
      </c>
      <c r="D12" s="8">
        <v>7</v>
      </c>
      <c r="E12" s="8">
        <v>5</v>
      </c>
      <c r="F12" s="8">
        <v>12</v>
      </c>
      <c r="J12" s="136" t="s">
        <v>26</v>
      </c>
      <c r="K12" s="167">
        <f>1/E5</f>
        <v>0.21591252060455504</v>
      </c>
      <c r="L12" s="168">
        <f>E28/30</f>
        <v>0.21333333333333335</v>
      </c>
      <c r="M12" s="167">
        <f>K12-L12</f>
        <v>2.5791872712216946E-3</v>
      </c>
    </row>
    <row r="13" spans="1:22" x14ac:dyDescent="0.25">
      <c r="A13" s="83" t="s">
        <v>42</v>
      </c>
      <c r="B13" s="8">
        <v>6</v>
      </c>
      <c r="C13" s="8">
        <v>3</v>
      </c>
      <c r="D13" s="8">
        <v>12</v>
      </c>
      <c r="E13" s="8">
        <v>5</v>
      </c>
      <c r="F13" s="8">
        <v>7</v>
      </c>
      <c r="J13" s="136" t="s">
        <v>27</v>
      </c>
      <c r="K13" s="167">
        <f>1/F5</f>
        <v>0.28880381489690382</v>
      </c>
      <c r="L13" s="168">
        <f>F28/30</f>
        <v>0.29333333333333333</v>
      </c>
      <c r="M13" s="167">
        <f>K13-L13</f>
        <v>-4.5295184364295138E-3</v>
      </c>
    </row>
    <row r="14" spans="1:22" x14ac:dyDescent="0.25">
      <c r="A14" s="83" t="s">
        <v>43</v>
      </c>
      <c r="B14" s="8">
        <v>5</v>
      </c>
      <c r="C14" s="8">
        <v>9</v>
      </c>
      <c r="D14" s="8">
        <v>6</v>
      </c>
      <c r="E14" s="8">
        <v>7</v>
      </c>
      <c r="F14" s="8">
        <v>7</v>
      </c>
      <c r="J14" s="166" t="s">
        <v>44</v>
      </c>
      <c r="K14" s="167">
        <f>AVERAGE(K9:K13)</f>
        <v>0.26131767895791153</v>
      </c>
      <c r="L14" s="169">
        <f>AVERAGE(L9:L13)</f>
        <v>0.26266666666666671</v>
      </c>
      <c r="M14" s="170">
        <f>AVERAGE(M9:M13)</f>
        <v>-1.3489877087551783E-3</v>
      </c>
    </row>
    <row r="15" spans="1:22" x14ac:dyDescent="0.25">
      <c r="A15" s="83" t="s">
        <v>45</v>
      </c>
      <c r="B15" s="8">
        <v>4</v>
      </c>
      <c r="C15" s="8">
        <v>6</v>
      </c>
      <c r="D15" s="8">
        <v>9</v>
      </c>
      <c r="E15" s="8">
        <v>7</v>
      </c>
      <c r="F15" s="8">
        <v>6</v>
      </c>
    </row>
    <row r="16" spans="1:22" x14ac:dyDescent="0.25">
      <c r="A16" s="84" t="s">
        <v>46</v>
      </c>
      <c r="B16" s="81">
        <v>7</v>
      </c>
      <c r="C16" s="81">
        <v>8</v>
      </c>
      <c r="D16" s="81">
        <v>7</v>
      </c>
      <c r="E16" s="81">
        <v>5</v>
      </c>
      <c r="F16" s="81">
        <v>12</v>
      </c>
    </row>
    <row r="17" spans="1:7" x14ac:dyDescent="0.25">
      <c r="A17" s="83" t="s">
        <v>47</v>
      </c>
      <c r="B17" s="82">
        <v>8</v>
      </c>
      <c r="C17" s="82">
        <v>9</v>
      </c>
      <c r="D17" s="82">
        <v>5</v>
      </c>
      <c r="E17" s="82">
        <v>6</v>
      </c>
      <c r="F17" s="82">
        <v>6</v>
      </c>
    </row>
    <row r="18" spans="1:7" x14ac:dyDescent="0.25">
      <c r="A18" s="83" t="s">
        <v>42</v>
      </c>
      <c r="B18" s="8">
        <v>10</v>
      </c>
      <c r="C18" s="8">
        <v>3</v>
      </c>
      <c r="D18" s="8">
        <v>5</v>
      </c>
      <c r="E18" s="8">
        <v>6</v>
      </c>
      <c r="F18" s="8">
        <v>9</v>
      </c>
    </row>
    <row r="19" spans="1:7" x14ac:dyDescent="0.25">
      <c r="A19" s="83" t="s">
        <v>43</v>
      </c>
      <c r="B19" s="8">
        <v>8</v>
      </c>
      <c r="C19" s="8">
        <v>9</v>
      </c>
      <c r="D19" s="8">
        <v>10</v>
      </c>
      <c r="E19" s="8">
        <v>11</v>
      </c>
      <c r="F19" s="8">
        <v>6</v>
      </c>
    </row>
    <row r="20" spans="1:7" x14ac:dyDescent="0.25">
      <c r="A20" s="83" t="s">
        <v>45</v>
      </c>
      <c r="B20" s="8">
        <v>11</v>
      </c>
      <c r="C20" s="8">
        <v>13</v>
      </c>
      <c r="D20" s="8">
        <v>3</v>
      </c>
      <c r="E20" s="8">
        <v>3</v>
      </c>
      <c r="F20" s="8">
        <v>8</v>
      </c>
    </row>
    <row r="21" spans="1:7" x14ac:dyDescent="0.25">
      <c r="A21" s="84" t="s">
        <v>46</v>
      </c>
      <c r="B21" s="81">
        <v>13</v>
      </c>
      <c r="C21" s="81">
        <v>10</v>
      </c>
      <c r="D21" s="81">
        <v>11</v>
      </c>
      <c r="E21" s="81">
        <v>8</v>
      </c>
      <c r="F21" s="81">
        <v>11</v>
      </c>
    </row>
    <row r="22" spans="1:7" x14ac:dyDescent="0.25">
      <c r="A22" s="83" t="s">
        <v>48</v>
      </c>
      <c r="B22" s="8">
        <v>6</v>
      </c>
      <c r="C22" s="8">
        <v>9</v>
      </c>
      <c r="D22" s="8">
        <v>5</v>
      </c>
      <c r="E22" s="8">
        <v>7</v>
      </c>
      <c r="F22" s="8">
        <v>12</v>
      </c>
    </row>
    <row r="23" spans="1:7" x14ac:dyDescent="0.25">
      <c r="A23" s="83" t="s">
        <v>42</v>
      </c>
      <c r="B23" s="8">
        <v>8</v>
      </c>
      <c r="C23" s="8">
        <v>6</v>
      </c>
      <c r="D23" s="8">
        <v>15</v>
      </c>
      <c r="E23" s="8">
        <v>7</v>
      </c>
      <c r="F23" s="8">
        <v>4</v>
      </c>
    </row>
    <row r="24" spans="1:7" x14ac:dyDescent="0.25">
      <c r="A24" s="83" t="s">
        <v>43</v>
      </c>
      <c r="B24" s="8">
        <v>8</v>
      </c>
      <c r="C24" s="8">
        <v>7</v>
      </c>
      <c r="D24" s="8">
        <v>16</v>
      </c>
      <c r="E24" s="8">
        <v>5</v>
      </c>
      <c r="F24" s="8">
        <v>6</v>
      </c>
    </row>
    <row r="25" spans="1:7" x14ac:dyDescent="0.25">
      <c r="A25" s="83" t="s">
        <v>45</v>
      </c>
      <c r="B25" s="8">
        <v>10</v>
      </c>
      <c r="C25" s="8">
        <v>8</v>
      </c>
      <c r="D25" s="8">
        <v>8</v>
      </c>
      <c r="E25" s="8">
        <v>9</v>
      </c>
      <c r="F25" s="8">
        <v>12</v>
      </c>
    </row>
    <row r="26" spans="1:7" x14ac:dyDescent="0.25">
      <c r="A26" s="83" t="s">
        <v>46</v>
      </c>
      <c r="B26" s="8">
        <v>6</v>
      </c>
      <c r="C26" s="8">
        <v>7</v>
      </c>
      <c r="D26" s="8">
        <v>10</v>
      </c>
      <c r="E26" s="8">
        <v>5</v>
      </c>
      <c r="F26" s="8">
        <v>14</v>
      </c>
    </row>
    <row r="28" spans="1:7" x14ac:dyDescent="0.25">
      <c r="A28" s="9" t="s">
        <v>49</v>
      </c>
      <c r="B28" s="10">
        <f>AVERAGE(B12:B26)</f>
        <v>8.0666666666666664</v>
      </c>
      <c r="C28" s="10">
        <f>AVERAGE(C12:C26)</f>
        <v>7.5333333333333332</v>
      </c>
      <c r="D28" s="10">
        <f>AVERAGE(D12:D26)</f>
        <v>8.6</v>
      </c>
      <c r="E28" s="10">
        <f>AVERAGE(E12:E26)</f>
        <v>6.4</v>
      </c>
      <c r="F28" s="10">
        <f>AVERAGE(F12:F26)</f>
        <v>8.8000000000000007</v>
      </c>
      <c r="G28" s="9" t="s">
        <v>50</v>
      </c>
    </row>
    <row r="29" spans="1:7" x14ac:dyDescent="0.25">
      <c r="A29" s="9" t="s">
        <v>51</v>
      </c>
      <c r="B29" s="10">
        <f>B28/30</f>
        <v>0.2688888888888889</v>
      </c>
      <c r="C29" s="10">
        <f>C28/30</f>
        <v>0.25111111111111112</v>
      </c>
      <c r="D29" s="10">
        <f t="shared" ref="D29:F29" si="0">D28/30</f>
        <v>0.28666666666666668</v>
      </c>
      <c r="E29" s="10">
        <f t="shared" si="0"/>
        <v>0.21333333333333335</v>
      </c>
      <c r="F29" s="10">
        <f t="shared" si="0"/>
        <v>0.29333333333333333</v>
      </c>
      <c r="G29" s="10">
        <f>AVERAGE(B29:F29)</f>
        <v>0.26266666666666671</v>
      </c>
    </row>
  </sheetData>
  <mergeCells count="6">
    <mergeCell ref="A10:F10"/>
    <mergeCell ref="J5:M5"/>
    <mergeCell ref="J6:J8"/>
    <mergeCell ref="K6:K8"/>
    <mergeCell ref="L6:L8"/>
    <mergeCell ref="M6:M8"/>
  </mergeCells>
  <hyperlinks>
    <hyperlink ref="V1" location="'Table of Contents'!A1" display="'Table of Contents'!A1" xr:uid="{D31C9D7F-BF44-41D6-BD12-1FC675DE7433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E649-1E9C-4818-BC82-EB320A3176E4}">
  <sheetPr codeName="Sheet3">
    <tabColor theme="1" tint="0.499984740745262"/>
  </sheetPr>
  <dimension ref="A1:V57"/>
  <sheetViews>
    <sheetView zoomScale="85" zoomScaleNormal="85" workbookViewId="0">
      <selection sqref="A1:F1"/>
    </sheetView>
  </sheetViews>
  <sheetFormatPr defaultColWidth="10.140625" defaultRowHeight="15.75" x14ac:dyDescent="0.25"/>
  <cols>
    <col min="1" max="1" width="8.7109375" style="1" bestFit="1" customWidth="1"/>
    <col min="2" max="2" width="13.7109375" style="1" bestFit="1" customWidth="1"/>
    <col min="3" max="3" width="8.7109375" style="1" bestFit="1" customWidth="1"/>
    <col min="4" max="4" width="13.7109375" style="1" bestFit="1" customWidth="1"/>
    <col min="5" max="5" width="8.7109375" style="1" bestFit="1" customWidth="1"/>
    <col min="6" max="6" width="13.7109375" style="1" bestFit="1" customWidth="1"/>
    <col min="7" max="16384" width="10.140625" style="1"/>
  </cols>
  <sheetData>
    <row r="1" spans="1:22" x14ac:dyDescent="0.25">
      <c r="A1" s="187" t="s">
        <v>52</v>
      </c>
      <c r="B1" s="187"/>
      <c r="C1" s="187"/>
      <c r="D1" s="187"/>
      <c r="E1" s="187"/>
      <c r="F1" s="187"/>
      <c r="G1" s="117" t="s">
        <v>28</v>
      </c>
      <c r="V1" s="117" t="s">
        <v>28</v>
      </c>
    </row>
    <row r="2" spans="1:22" x14ac:dyDescent="0.25">
      <c r="A2" s="188">
        <v>44571</v>
      </c>
      <c r="B2" s="187"/>
      <c r="C2" s="188">
        <v>44578</v>
      </c>
      <c r="D2" s="187"/>
      <c r="E2" s="188">
        <v>44585</v>
      </c>
      <c r="F2" s="187"/>
    </row>
    <row r="3" spans="1:22" x14ac:dyDescent="0.25">
      <c r="A3" s="1" t="s">
        <v>53</v>
      </c>
      <c r="C3" s="1" t="s">
        <v>53</v>
      </c>
      <c r="E3" s="1" t="s">
        <v>53</v>
      </c>
    </row>
    <row r="4" spans="1:22" x14ac:dyDescent="0.25">
      <c r="A4" s="1" t="s">
        <v>54</v>
      </c>
      <c r="B4" s="1" t="s">
        <v>55</v>
      </c>
      <c r="C4" s="1" t="s">
        <v>54</v>
      </c>
      <c r="E4" s="1" t="s">
        <v>54</v>
      </c>
    </row>
    <row r="5" spans="1:22" x14ac:dyDescent="0.25">
      <c r="A5" s="1">
        <v>0</v>
      </c>
      <c r="C5" s="1">
        <v>0</v>
      </c>
      <c r="E5" s="1">
        <v>0</v>
      </c>
    </row>
    <row r="6" spans="1:22" x14ac:dyDescent="0.25">
      <c r="A6" s="1">
        <v>3.1</v>
      </c>
      <c r="B6" s="1">
        <f>A6-A5</f>
        <v>3.1</v>
      </c>
      <c r="C6" s="1">
        <v>6.27</v>
      </c>
      <c r="D6" s="1">
        <f>C6-C5</f>
        <v>6.27</v>
      </c>
      <c r="E6" s="1">
        <v>3.31</v>
      </c>
      <c r="F6" s="1">
        <f>E6-E5</f>
        <v>3.31</v>
      </c>
    </row>
    <row r="7" spans="1:22" x14ac:dyDescent="0.25">
      <c r="A7" s="1">
        <v>11.969999999999999</v>
      </c>
      <c r="B7" s="1">
        <f>A7-A6</f>
        <v>8.8699999999999992</v>
      </c>
      <c r="C7" s="1">
        <v>10.7</v>
      </c>
      <c r="D7" s="1">
        <f t="shared" ref="D7:D54" si="0">C7-C6</f>
        <v>4.43</v>
      </c>
      <c r="E7" s="1">
        <v>23.09</v>
      </c>
      <c r="F7" s="1">
        <f t="shared" ref="F7:F42" si="1">E7-E6</f>
        <v>19.78</v>
      </c>
    </row>
    <row r="8" spans="1:22" x14ac:dyDescent="0.25">
      <c r="A8" s="1">
        <v>12.079999999999998</v>
      </c>
      <c r="B8" s="1">
        <f t="shared" ref="B8:B37" si="2">A8-A7</f>
        <v>0.10999999999999943</v>
      </c>
      <c r="C8" s="1">
        <v>12.309999999999999</v>
      </c>
      <c r="D8" s="1">
        <f t="shared" si="0"/>
        <v>1.6099999999999994</v>
      </c>
      <c r="E8" s="1">
        <v>23.169999999999998</v>
      </c>
      <c r="F8" s="1">
        <f t="shared" si="1"/>
        <v>7.9999999999998295E-2</v>
      </c>
    </row>
    <row r="9" spans="1:22" x14ac:dyDescent="0.25">
      <c r="A9" s="1">
        <v>19.97</v>
      </c>
      <c r="B9" s="1">
        <f t="shared" si="2"/>
        <v>7.8900000000000006</v>
      </c>
      <c r="C9" s="1">
        <v>12.879999999999999</v>
      </c>
      <c r="D9" s="1">
        <f t="shared" si="0"/>
        <v>0.57000000000000028</v>
      </c>
      <c r="E9" s="1">
        <v>24.24</v>
      </c>
      <c r="F9" s="1">
        <f t="shared" si="1"/>
        <v>1.0700000000000003</v>
      </c>
    </row>
    <row r="10" spans="1:22" x14ac:dyDescent="0.25">
      <c r="A10" s="1">
        <v>21.09</v>
      </c>
      <c r="B10" s="1">
        <f t="shared" si="2"/>
        <v>1.120000000000001</v>
      </c>
      <c r="C10" s="1">
        <v>15.94</v>
      </c>
      <c r="D10" s="1">
        <f t="shared" si="0"/>
        <v>3.0600000000000005</v>
      </c>
      <c r="E10" s="1">
        <v>25.24</v>
      </c>
      <c r="F10" s="1">
        <f t="shared" si="1"/>
        <v>1</v>
      </c>
    </row>
    <row r="11" spans="1:22" x14ac:dyDescent="0.25">
      <c r="A11" s="1">
        <v>21.2</v>
      </c>
      <c r="B11" s="1">
        <f t="shared" si="2"/>
        <v>0.10999999999999943</v>
      </c>
      <c r="C11" s="1">
        <v>19.259999999999998</v>
      </c>
      <c r="D11" s="1">
        <f t="shared" si="0"/>
        <v>3.3199999999999985</v>
      </c>
      <c r="E11" s="1">
        <v>38.56</v>
      </c>
      <c r="F11" s="1">
        <f t="shared" si="1"/>
        <v>13.320000000000004</v>
      </c>
    </row>
    <row r="12" spans="1:22" x14ac:dyDescent="0.25">
      <c r="A12" s="1">
        <v>23.34</v>
      </c>
      <c r="B12" s="1">
        <f t="shared" si="2"/>
        <v>2.1400000000000006</v>
      </c>
      <c r="C12" s="1">
        <v>21.79</v>
      </c>
      <c r="D12" s="1">
        <f t="shared" si="0"/>
        <v>2.5300000000000011</v>
      </c>
      <c r="E12" s="1">
        <v>39.660000000000004</v>
      </c>
      <c r="F12" s="1">
        <f t="shared" si="1"/>
        <v>1.1000000000000014</v>
      </c>
    </row>
    <row r="13" spans="1:22" x14ac:dyDescent="0.25">
      <c r="A13" s="1">
        <v>24.58</v>
      </c>
      <c r="B13" s="1">
        <f t="shared" si="2"/>
        <v>1.2399999999999984</v>
      </c>
      <c r="C13" s="1">
        <v>30.21</v>
      </c>
      <c r="D13" s="1">
        <f t="shared" si="0"/>
        <v>8.4200000000000017</v>
      </c>
      <c r="E13" s="1">
        <v>40.660000000000004</v>
      </c>
      <c r="F13" s="1">
        <f t="shared" si="1"/>
        <v>1</v>
      </c>
    </row>
    <row r="14" spans="1:22" x14ac:dyDescent="0.25">
      <c r="A14" s="1">
        <v>26.839999999999996</v>
      </c>
      <c r="B14" s="1">
        <f t="shared" si="2"/>
        <v>2.259999999999998</v>
      </c>
      <c r="C14" s="1">
        <v>31.12</v>
      </c>
      <c r="D14" s="1">
        <f t="shared" si="0"/>
        <v>0.91000000000000014</v>
      </c>
      <c r="E14" s="1">
        <v>41.64</v>
      </c>
      <c r="F14" s="1">
        <f t="shared" si="1"/>
        <v>0.97999999999999687</v>
      </c>
    </row>
    <row r="15" spans="1:22" x14ac:dyDescent="0.25">
      <c r="A15" s="1">
        <v>29.689999999999998</v>
      </c>
      <c r="B15" s="1">
        <f t="shared" si="2"/>
        <v>2.8500000000000014</v>
      </c>
      <c r="C15" s="1">
        <v>31.32</v>
      </c>
      <c r="D15" s="1">
        <f t="shared" si="0"/>
        <v>0.19999999999999929</v>
      </c>
      <c r="E15" s="1">
        <v>45.08</v>
      </c>
      <c r="F15" s="1">
        <f t="shared" si="1"/>
        <v>3.4399999999999977</v>
      </c>
    </row>
    <row r="16" spans="1:22" x14ac:dyDescent="0.25">
      <c r="A16" s="1">
        <v>41.53</v>
      </c>
      <c r="B16" s="1">
        <f t="shared" si="2"/>
        <v>11.840000000000003</v>
      </c>
      <c r="C16" s="1">
        <v>35.549999999999997</v>
      </c>
      <c r="D16" s="1">
        <f t="shared" si="0"/>
        <v>4.2299999999999969</v>
      </c>
      <c r="E16" s="1">
        <v>47.64</v>
      </c>
      <c r="F16" s="1">
        <f t="shared" si="1"/>
        <v>2.5600000000000023</v>
      </c>
    </row>
    <row r="17" spans="1:6" x14ac:dyDescent="0.25">
      <c r="A17" s="1">
        <v>43.800000000000004</v>
      </c>
      <c r="B17" s="1">
        <f t="shared" si="2"/>
        <v>2.2700000000000031</v>
      </c>
      <c r="C17" s="1">
        <v>36.68</v>
      </c>
      <c r="D17" s="1">
        <f t="shared" si="0"/>
        <v>1.1300000000000026</v>
      </c>
      <c r="E17" s="1">
        <v>52.41</v>
      </c>
      <c r="F17" s="1">
        <f t="shared" si="1"/>
        <v>4.769999999999996</v>
      </c>
    </row>
    <row r="18" spans="1:6" x14ac:dyDescent="0.25">
      <c r="A18" s="1">
        <v>45.790000000000006</v>
      </c>
      <c r="B18" s="1">
        <f t="shared" si="2"/>
        <v>1.990000000000002</v>
      </c>
      <c r="C18" s="1">
        <v>39.15</v>
      </c>
      <c r="D18" s="1">
        <f t="shared" si="0"/>
        <v>2.4699999999999989</v>
      </c>
      <c r="E18" s="1">
        <v>58.89</v>
      </c>
      <c r="F18" s="1">
        <f t="shared" si="1"/>
        <v>6.480000000000004</v>
      </c>
    </row>
    <row r="19" spans="1:6" x14ac:dyDescent="0.25">
      <c r="A19" s="1">
        <v>53.030000000000008</v>
      </c>
      <c r="B19" s="1">
        <f t="shared" si="2"/>
        <v>7.240000000000002</v>
      </c>
      <c r="C19" s="1">
        <v>44.83</v>
      </c>
      <c r="D19" s="1">
        <f t="shared" si="0"/>
        <v>5.68</v>
      </c>
      <c r="E19" s="1">
        <v>61.25</v>
      </c>
      <c r="F19" s="1">
        <f t="shared" si="1"/>
        <v>2.3599999999999994</v>
      </c>
    </row>
    <row r="20" spans="1:6" x14ac:dyDescent="0.25">
      <c r="A20" s="1">
        <v>58.080000000000005</v>
      </c>
      <c r="B20" s="1">
        <f t="shared" si="2"/>
        <v>5.0499999999999972</v>
      </c>
      <c r="C20" s="1">
        <v>48.46</v>
      </c>
      <c r="D20" s="1">
        <f t="shared" si="0"/>
        <v>3.6300000000000026</v>
      </c>
      <c r="E20" s="1">
        <v>66.61</v>
      </c>
      <c r="F20" s="1">
        <f t="shared" si="1"/>
        <v>5.3599999999999994</v>
      </c>
    </row>
    <row r="21" spans="1:6" x14ac:dyDescent="0.25">
      <c r="A21" s="1">
        <v>59.600000000000009</v>
      </c>
      <c r="B21" s="1">
        <f t="shared" si="2"/>
        <v>1.5200000000000031</v>
      </c>
      <c r="C21" s="1">
        <v>49.02</v>
      </c>
      <c r="D21" s="1">
        <f t="shared" si="0"/>
        <v>0.56000000000000227</v>
      </c>
      <c r="E21" s="1">
        <v>71.67</v>
      </c>
      <c r="F21" s="1">
        <f t="shared" si="1"/>
        <v>5.0600000000000023</v>
      </c>
    </row>
    <row r="22" spans="1:6" x14ac:dyDescent="0.25">
      <c r="A22" s="1">
        <v>60.27000000000001</v>
      </c>
      <c r="B22" s="1">
        <f t="shared" si="2"/>
        <v>0.67000000000000171</v>
      </c>
      <c r="C22" s="1">
        <v>55.980000000000004</v>
      </c>
      <c r="D22" s="1">
        <f t="shared" si="0"/>
        <v>6.9600000000000009</v>
      </c>
      <c r="E22" s="1">
        <v>73.73</v>
      </c>
      <c r="F22" s="1">
        <f t="shared" si="1"/>
        <v>2.0600000000000023</v>
      </c>
    </row>
    <row r="23" spans="1:6" x14ac:dyDescent="0.25">
      <c r="A23" s="1">
        <v>62.720000000000013</v>
      </c>
      <c r="B23" s="1">
        <f t="shared" si="2"/>
        <v>2.4500000000000028</v>
      </c>
      <c r="C23" s="1">
        <v>64.81</v>
      </c>
      <c r="D23" s="1">
        <f t="shared" si="0"/>
        <v>8.8299999999999983</v>
      </c>
      <c r="E23" s="1">
        <v>81.42</v>
      </c>
      <c r="F23" s="1">
        <f t="shared" si="1"/>
        <v>7.6899999999999977</v>
      </c>
    </row>
    <row r="24" spans="1:6" x14ac:dyDescent="0.25">
      <c r="A24" s="1">
        <v>70.010000000000019</v>
      </c>
      <c r="B24" s="1">
        <f t="shared" si="2"/>
        <v>7.2900000000000063</v>
      </c>
      <c r="C24" s="1">
        <v>70.240000000000009</v>
      </c>
      <c r="D24" s="1">
        <f t="shared" si="0"/>
        <v>5.4300000000000068</v>
      </c>
      <c r="E24" s="1">
        <v>81.92</v>
      </c>
      <c r="F24" s="1">
        <f t="shared" si="1"/>
        <v>0.5</v>
      </c>
    </row>
    <row r="25" spans="1:6" x14ac:dyDescent="0.25">
      <c r="A25" s="1">
        <v>86.660000000000025</v>
      </c>
      <c r="B25" s="1">
        <f t="shared" si="2"/>
        <v>16.650000000000006</v>
      </c>
      <c r="C25" s="1">
        <v>76.2</v>
      </c>
      <c r="D25" s="1">
        <f t="shared" si="0"/>
        <v>5.9599999999999937</v>
      </c>
      <c r="E25" s="1">
        <v>84.68</v>
      </c>
      <c r="F25" s="1">
        <f t="shared" si="1"/>
        <v>2.7600000000000051</v>
      </c>
    </row>
    <row r="26" spans="1:6" x14ac:dyDescent="0.25">
      <c r="A26" s="1">
        <v>88.350000000000023</v>
      </c>
      <c r="B26" s="1">
        <f t="shared" si="2"/>
        <v>1.6899999999999977</v>
      </c>
      <c r="C26" s="1">
        <v>76.84</v>
      </c>
      <c r="D26" s="1">
        <f t="shared" si="0"/>
        <v>0.64000000000000057</v>
      </c>
      <c r="E26" s="1">
        <v>85</v>
      </c>
      <c r="F26" s="1">
        <f t="shared" si="1"/>
        <v>0.31999999999999318</v>
      </c>
    </row>
    <row r="27" spans="1:6" x14ac:dyDescent="0.25">
      <c r="A27" s="1">
        <v>92.840000000000018</v>
      </c>
      <c r="B27" s="1">
        <f t="shared" si="2"/>
        <v>4.4899999999999949</v>
      </c>
      <c r="C27" s="1">
        <v>81.97</v>
      </c>
      <c r="D27" s="1">
        <f t="shared" si="0"/>
        <v>5.1299999999999955</v>
      </c>
      <c r="E27" s="1">
        <v>90.42</v>
      </c>
      <c r="F27" s="1">
        <f t="shared" si="1"/>
        <v>5.4200000000000017</v>
      </c>
    </row>
    <row r="28" spans="1:6" x14ac:dyDescent="0.25">
      <c r="A28" s="1">
        <v>97.77000000000001</v>
      </c>
      <c r="B28" s="1">
        <f t="shared" si="2"/>
        <v>4.9299999999999926</v>
      </c>
      <c r="C28" s="1">
        <v>82.64</v>
      </c>
      <c r="D28" s="1">
        <f t="shared" si="0"/>
        <v>0.67000000000000171</v>
      </c>
      <c r="E28" s="1">
        <v>92.93</v>
      </c>
      <c r="F28" s="1">
        <f t="shared" si="1"/>
        <v>2.5100000000000051</v>
      </c>
    </row>
    <row r="29" spans="1:6" x14ac:dyDescent="0.25">
      <c r="A29" s="1">
        <v>99.200000000000017</v>
      </c>
      <c r="B29" s="1">
        <f t="shared" si="2"/>
        <v>1.4300000000000068</v>
      </c>
      <c r="C29" s="1">
        <v>84.74</v>
      </c>
      <c r="D29" s="1">
        <f t="shared" si="0"/>
        <v>2.0999999999999943</v>
      </c>
      <c r="E29" s="1">
        <v>95.490000000000009</v>
      </c>
      <c r="F29" s="1">
        <f t="shared" si="1"/>
        <v>2.5600000000000023</v>
      </c>
    </row>
    <row r="30" spans="1:6" x14ac:dyDescent="0.25">
      <c r="A30" s="1">
        <v>112.48000000000002</v>
      </c>
      <c r="B30" s="1">
        <f t="shared" si="2"/>
        <v>13.280000000000001</v>
      </c>
      <c r="C30" s="1">
        <v>89.86999999999999</v>
      </c>
      <c r="D30" s="1">
        <f t="shared" si="0"/>
        <v>5.1299999999999955</v>
      </c>
      <c r="E30" s="1">
        <v>97.52000000000001</v>
      </c>
      <c r="F30" s="1">
        <f t="shared" si="1"/>
        <v>2.0300000000000011</v>
      </c>
    </row>
    <row r="31" spans="1:6" x14ac:dyDescent="0.25">
      <c r="A31" s="1">
        <v>120.71000000000002</v>
      </c>
      <c r="B31" s="1">
        <f t="shared" si="2"/>
        <v>8.230000000000004</v>
      </c>
      <c r="C31" s="1">
        <v>91.199999999999989</v>
      </c>
      <c r="D31" s="1">
        <f t="shared" si="0"/>
        <v>1.3299999999999983</v>
      </c>
      <c r="E31" s="1">
        <v>98.12</v>
      </c>
      <c r="F31" s="1">
        <f t="shared" si="1"/>
        <v>0.59999999999999432</v>
      </c>
    </row>
    <row r="32" spans="1:6" x14ac:dyDescent="0.25">
      <c r="A32" s="1">
        <v>126.17000000000002</v>
      </c>
      <c r="B32" s="1">
        <f t="shared" si="2"/>
        <v>5.4599999999999937</v>
      </c>
      <c r="C32" s="1">
        <v>93.149999999999991</v>
      </c>
      <c r="D32" s="1">
        <f t="shared" si="0"/>
        <v>1.9500000000000028</v>
      </c>
      <c r="E32" s="1">
        <v>99.600000000000009</v>
      </c>
      <c r="F32" s="1">
        <f t="shared" si="1"/>
        <v>1.480000000000004</v>
      </c>
    </row>
    <row r="33" spans="1:10" x14ac:dyDescent="0.25">
      <c r="A33" s="1">
        <v>129.58000000000001</v>
      </c>
      <c r="B33" s="1">
        <f t="shared" si="2"/>
        <v>3.4099999999999966</v>
      </c>
      <c r="C33" s="1">
        <v>94.279999999999987</v>
      </c>
      <c r="D33" s="1">
        <f t="shared" si="0"/>
        <v>1.1299999999999955</v>
      </c>
      <c r="E33" s="1">
        <v>106.9</v>
      </c>
      <c r="F33" s="1">
        <f t="shared" si="1"/>
        <v>7.2999999999999972</v>
      </c>
    </row>
    <row r="34" spans="1:10" x14ac:dyDescent="0.25">
      <c r="A34" s="1">
        <v>136.84</v>
      </c>
      <c r="B34" s="1">
        <f t="shared" si="2"/>
        <v>7.2599999999999909</v>
      </c>
      <c r="C34" s="1">
        <v>96.529999999999987</v>
      </c>
      <c r="D34" s="1">
        <f t="shared" si="0"/>
        <v>2.25</v>
      </c>
      <c r="E34" s="1">
        <v>108.68</v>
      </c>
      <c r="F34" s="1">
        <f t="shared" si="1"/>
        <v>1.7800000000000011</v>
      </c>
    </row>
    <row r="35" spans="1:10" x14ac:dyDescent="0.25">
      <c r="A35" s="1">
        <v>139.85</v>
      </c>
      <c r="B35" s="1">
        <f t="shared" si="2"/>
        <v>3.0099999999999909</v>
      </c>
      <c r="C35" s="1">
        <v>96.759999999999991</v>
      </c>
      <c r="D35" s="1">
        <f t="shared" si="0"/>
        <v>0.23000000000000398</v>
      </c>
      <c r="E35" s="1">
        <v>111.12</v>
      </c>
      <c r="F35" s="1">
        <f t="shared" si="1"/>
        <v>2.4399999999999977</v>
      </c>
    </row>
    <row r="36" spans="1:10" x14ac:dyDescent="0.25">
      <c r="A36" s="1">
        <v>144.88999999999999</v>
      </c>
      <c r="B36" s="1">
        <f t="shared" si="2"/>
        <v>5.039999999999992</v>
      </c>
      <c r="C36" s="1">
        <v>105.99999999999999</v>
      </c>
      <c r="D36" s="1">
        <f t="shared" si="0"/>
        <v>9.2399999999999949</v>
      </c>
      <c r="E36" s="1">
        <v>111.91000000000001</v>
      </c>
      <c r="F36" s="1">
        <f t="shared" si="1"/>
        <v>0.79000000000000625</v>
      </c>
    </row>
    <row r="37" spans="1:10" x14ac:dyDescent="0.25">
      <c r="A37" s="1">
        <v>147.42999999999998</v>
      </c>
      <c r="B37" s="1">
        <f t="shared" si="2"/>
        <v>2.539999999999992</v>
      </c>
      <c r="C37" s="1">
        <v>106.16999999999999</v>
      </c>
      <c r="D37" s="1">
        <f t="shared" si="0"/>
        <v>0.17000000000000171</v>
      </c>
      <c r="E37" s="1">
        <v>125.94000000000001</v>
      </c>
      <c r="F37" s="1">
        <f t="shared" si="1"/>
        <v>14.030000000000001</v>
      </c>
      <c r="J37" s="12"/>
    </row>
    <row r="38" spans="1:10" x14ac:dyDescent="0.25">
      <c r="A38" s="1" t="s">
        <v>56</v>
      </c>
      <c r="B38" s="2">
        <f>AVERAGE(B6:B37)</f>
        <v>4.6071874999999993</v>
      </c>
      <c r="C38" s="1">
        <v>106.57999999999998</v>
      </c>
      <c r="D38" s="1">
        <f t="shared" si="0"/>
        <v>0.40999999999999659</v>
      </c>
      <c r="E38" s="1">
        <v>126.55000000000001</v>
      </c>
      <c r="F38" s="1">
        <f t="shared" si="1"/>
        <v>0.60999999999999943</v>
      </c>
    </row>
    <row r="39" spans="1:10" x14ac:dyDescent="0.25">
      <c r="C39" s="1">
        <v>107.95999999999998</v>
      </c>
      <c r="D39" s="1">
        <f t="shared" si="0"/>
        <v>1.3799999999999955</v>
      </c>
      <c r="E39" s="1">
        <v>127.4</v>
      </c>
      <c r="F39" s="1">
        <f t="shared" si="1"/>
        <v>0.84999999999999432</v>
      </c>
    </row>
    <row r="40" spans="1:10" x14ac:dyDescent="0.25">
      <c r="C40" s="1">
        <v>110.64999999999998</v>
      </c>
      <c r="D40" s="1">
        <f t="shared" si="0"/>
        <v>2.6899999999999977</v>
      </c>
      <c r="E40" s="1">
        <v>132.88</v>
      </c>
      <c r="F40" s="1">
        <f t="shared" si="1"/>
        <v>5.4799999999999898</v>
      </c>
    </row>
    <row r="41" spans="1:10" x14ac:dyDescent="0.25">
      <c r="C41" s="1">
        <v>118.66999999999997</v>
      </c>
      <c r="D41" s="1">
        <f t="shared" si="0"/>
        <v>8.019999999999996</v>
      </c>
      <c r="E41" s="1">
        <v>134.96</v>
      </c>
      <c r="F41" s="1">
        <f t="shared" si="1"/>
        <v>2.0800000000000125</v>
      </c>
    </row>
    <row r="42" spans="1:10" x14ac:dyDescent="0.25">
      <c r="C42" s="1">
        <v>121.35999999999997</v>
      </c>
      <c r="D42" s="1">
        <f t="shared" si="0"/>
        <v>2.6899999999999977</v>
      </c>
      <c r="E42" s="1">
        <v>136.4</v>
      </c>
      <c r="F42" s="1">
        <f t="shared" si="1"/>
        <v>1.4399999999999977</v>
      </c>
    </row>
    <row r="43" spans="1:10" x14ac:dyDescent="0.25">
      <c r="C43" s="1">
        <v>122.21999999999997</v>
      </c>
      <c r="D43" s="1">
        <f t="shared" si="0"/>
        <v>0.85999999999999943</v>
      </c>
      <c r="E43" s="1" t="s">
        <v>56</v>
      </c>
      <c r="F43" s="2">
        <f>AVERAGE(F6:F42)</f>
        <v>3.6864864864864866</v>
      </c>
    </row>
    <row r="44" spans="1:10" x14ac:dyDescent="0.25">
      <c r="C44" s="1">
        <v>123.47999999999998</v>
      </c>
      <c r="D44" s="1">
        <f t="shared" si="0"/>
        <v>1.2600000000000051</v>
      </c>
    </row>
    <row r="45" spans="1:10" x14ac:dyDescent="0.25">
      <c r="C45" s="1">
        <v>124.15999999999998</v>
      </c>
      <c r="D45" s="1">
        <f t="shared" si="0"/>
        <v>0.68000000000000682</v>
      </c>
    </row>
    <row r="46" spans="1:10" x14ac:dyDescent="0.25">
      <c r="C46" s="1">
        <v>127.83999999999999</v>
      </c>
      <c r="D46" s="1">
        <f t="shared" si="0"/>
        <v>3.6800000000000068</v>
      </c>
    </row>
    <row r="47" spans="1:10" x14ac:dyDescent="0.25">
      <c r="C47" s="1">
        <v>127.86999999999999</v>
      </c>
      <c r="D47" s="1">
        <f t="shared" si="0"/>
        <v>3.0000000000001137E-2</v>
      </c>
    </row>
    <row r="48" spans="1:10" x14ac:dyDescent="0.25">
      <c r="C48" s="1">
        <v>129.17999999999998</v>
      </c>
      <c r="D48" s="1">
        <f t="shared" si="0"/>
        <v>1.3099999999999881</v>
      </c>
    </row>
    <row r="49" spans="1:7" x14ac:dyDescent="0.25">
      <c r="C49" s="1">
        <v>133.11999999999998</v>
      </c>
      <c r="D49" s="1">
        <f t="shared" si="0"/>
        <v>3.9399999999999977</v>
      </c>
    </row>
    <row r="50" spans="1:7" x14ac:dyDescent="0.25">
      <c r="C50" s="1">
        <v>134.02999999999997</v>
      </c>
      <c r="D50" s="1">
        <f t="shared" si="0"/>
        <v>0.90999999999999659</v>
      </c>
    </row>
    <row r="51" spans="1:7" x14ac:dyDescent="0.25">
      <c r="C51" s="1">
        <v>140.95999999999998</v>
      </c>
      <c r="D51" s="1">
        <f t="shared" si="0"/>
        <v>6.9300000000000068</v>
      </c>
    </row>
    <row r="52" spans="1:7" x14ac:dyDescent="0.25">
      <c r="C52" s="1">
        <v>141.94999999999999</v>
      </c>
      <c r="D52" s="1">
        <f t="shared" si="0"/>
        <v>0.99000000000000909</v>
      </c>
    </row>
    <row r="53" spans="1:7" x14ac:dyDescent="0.25">
      <c r="C53" s="1">
        <v>144.63</v>
      </c>
      <c r="D53" s="1">
        <f t="shared" si="0"/>
        <v>2.6800000000000068</v>
      </c>
    </row>
    <row r="54" spans="1:7" x14ac:dyDescent="0.25">
      <c r="C54" s="1">
        <v>145.32999999999998</v>
      </c>
      <c r="D54" s="1">
        <f t="shared" si="0"/>
        <v>0.69999999999998863</v>
      </c>
    </row>
    <row r="55" spans="1:7" x14ac:dyDescent="0.25">
      <c r="C55" s="1" t="s">
        <v>56</v>
      </c>
      <c r="D55" s="2">
        <f>AVERAGE(D6:D54)</f>
        <v>2.9659183673469385</v>
      </c>
    </row>
    <row r="57" spans="1:7" x14ac:dyDescent="0.25">
      <c r="A57" s="1" t="s">
        <v>57</v>
      </c>
      <c r="B57" s="2">
        <f>AVERAGE(F6:F42,D6:D54,B6:B37)</f>
        <v>3.6369491525423725</v>
      </c>
      <c r="G57" s="12"/>
    </row>
  </sheetData>
  <mergeCells count="4">
    <mergeCell ref="A1:F1"/>
    <mergeCell ref="A2:B2"/>
    <mergeCell ref="C2:D2"/>
    <mergeCell ref="E2:F2"/>
  </mergeCells>
  <hyperlinks>
    <hyperlink ref="G1" location="'Table of Contents'!A1" display="'Table of Contents'!A1" xr:uid="{A8DCAC99-8FFA-4A3C-8AB2-3DE748D655BA}"/>
    <hyperlink ref="V1" location="'Table of Contents'!A1" display="'Table of Contents'!A1" xr:uid="{DB36EF7D-56F7-4D3A-9326-E5C3E8315818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8EFD-6DDF-4930-AC29-D385BC10CA25}">
  <sheetPr codeName="Sheet6">
    <tabColor theme="1" tint="0.499984740745262"/>
  </sheetPr>
  <dimension ref="A1:V51"/>
  <sheetViews>
    <sheetView zoomScale="85" zoomScaleNormal="85" workbookViewId="0">
      <selection activeCell="V1" sqref="V1"/>
    </sheetView>
  </sheetViews>
  <sheetFormatPr defaultColWidth="10.140625" defaultRowHeight="15.75" x14ac:dyDescent="0.25"/>
  <cols>
    <col min="1" max="1" width="9" style="1" bestFit="1" customWidth="1"/>
    <col min="2" max="2" width="14.7109375" style="1" bestFit="1" customWidth="1"/>
    <col min="3" max="3" width="9" style="1" bestFit="1" customWidth="1"/>
    <col min="4" max="4" width="14.7109375" style="1" bestFit="1" customWidth="1"/>
    <col min="5" max="5" width="9" style="1" bestFit="1" customWidth="1"/>
    <col min="6" max="6" width="14.7109375" style="1" bestFit="1" customWidth="1"/>
    <col min="7" max="16384" width="10.140625" style="1"/>
  </cols>
  <sheetData>
    <row r="1" spans="1:22" x14ac:dyDescent="0.25">
      <c r="A1" s="187" t="s">
        <v>58</v>
      </c>
      <c r="B1" s="187"/>
      <c r="C1" s="187"/>
      <c r="D1" s="187"/>
      <c r="E1" s="187"/>
      <c r="F1" s="187"/>
      <c r="G1" s="117" t="s">
        <v>28</v>
      </c>
      <c r="V1" s="117" t="s">
        <v>28</v>
      </c>
    </row>
    <row r="2" spans="1:22" x14ac:dyDescent="0.25">
      <c r="A2" s="188">
        <v>44572</v>
      </c>
      <c r="B2" s="187"/>
      <c r="C2" s="188">
        <v>44579</v>
      </c>
      <c r="D2" s="187"/>
      <c r="E2" s="188">
        <v>44586</v>
      </c>
      <c r="F2" s="187"/>
    </row>
    <row r="3" spans="1:22" x14ac:dyDescent="0.25">
      <c r="A3" s="1" t="s">
        <v>53</v>
      </c>
      <c r="C3" s="1" t="s">
        <v>53</v>
      </c>
      <c r="E3" s="1" t="s">
        <v>53</v>
      </c>
    </row>
    <row r="4" spans="1:22" x14ac:dyDescent="0.25">
      <c r="A4" s="1" t="s">
        <v>54</v>
      </c>
      <c r="B4" s="1" t="s">
        <v>55</v>
      </c>
      <c r="C4" s="1" t="s">
        <v>54</v>
      </c>
      <c r="D4" s="1" t="s">
        <v>55</v>
      </c>
      <c r="E4" s="1" t="s">
        <v>54</v>
      </c>
      <c r="F4" s="1" t="s">
        <v>55</v>
      </c>
    </row>
    <row r="5" spans="1:22" x14ac:dyDescent="0.25">
      <c r="A5" s="1">
        <f>'[1]Tuesday 1.11.22'!B5</f>
        <v>0</v>
      </c>
      <c r="C5" s="1">
        <f>'[1]Tuesday 1.18.22'!B5</f>
        <v>0</v>
      </c>
      <c r="E5" s="1">
        <f>'[1]Tuesday 1.25.22'!B5</f>
        <v>0</v>
      </c>
    </row>
    <row r="6" spans="1:22" x14ac:dyDescent="0.25">
      <c r="A6" s="1">
        <f>'[1]Tuesday 1.11.22'!B6</f>
        <v>0.65</v>
      </c>
      <c r="B6" s="1">
        <f>A6-A5</f>
        <v>0.65</v>
      </c>
      <c r="C6" s="1">
        <f>'[1]Tuesday 1.18.22'!B6</f>
        <v>0.09</v>
      </c>
      <c r="D6" s="1">
        <f>C6-C5</f>
        <v>0.09</v>
      </c>
      <c r="E6" s="1">
        <f>'[1]Tuesday 1.25.22'!B6</f>
        <v>3.3</v>
      </c>
      <c r="F6" s="1">
        <f>E6-E5</f>
        <v>3.3</v>
      </c>
    </row>
    <row r="7" spans="1:22" x14ac:dyDescent="0.25">
      <c r="A7" s="1">
        <f>'[1]Tuesday 1.11.22'!B7</f>
        <v>5.86</v>
      </c>
      <c r="B7" s="1">
        <f>A7-A6</f>
        <v>5.21</v>
      </c>
      <c r="C7" s="1">
        <f>'[1]Tuesday 1.18.22'!B7</f>
        <v>0.72</v>
      </c>
      <c r="D7" s="1">
        <f t="shared" ref="D7:D48" si="0">C7-C6</f>
        <v>0.63</v>
      </c>
      <c r="E7" s="1">
        <f>'[1]Tuesday 1.25.22'!B7</f>
        <v>6.57</v>
      </c>
      <c r="F7" s="1">
        <f t="shared" ref="F7:F41" si="1">E7-E6</f>
        <v>3.2700000000000005</v>
      </c>
    </row>
    <row r="8" spans="1:22" x14ac:dyDescent="0.25">
      <c r="A8" s="1">
        <f>'[1]Tuesday 1.11.22'!B8</f>
        <v>17.850000000000001</v>
      </c>
      <c r="B8" s="1">
        <f t="shared" ref="B8:B36" si="2">A8-A7</f>
        <v>11.990000000000002</v>
      </c>
      <c r="C8" s="1">
        <f>'[1]Tuesday 1.18.22'!B8</f>
        <v>12.64</v>
      </c>
      <c r="D8" s="1">
        <f t="shared" si="0"/>
        <v>11.92</v>
      </c>
      <c r="E8" s="1">
        <f>'[1]Tuesday 1.25.22'!B8</f>
        <v>15.93</v>
      </c>
      <c r="F8" s="1">
        <f t="shared" si="1"/>
        <v>9.36</v>
      </c>
    </row>
    <row r="9" spans="1:22" x14ac:dyDescent="0.25">
      <c r="A9" s="1">
        <f>'[1]Tuesday 1.11.22'!B9</f>
        <v>19.96</v>
      </c>
      <c r="B9" s="1">
        <f t="shared" si="2"/>
        <v>2.1099999999999994</v>
      </c>
      <c r="C9" s="1">
        <f>'[1]Tuesday 1.18.22'!B9</f>
        <v>15.55</v>
      </c>
      <c r="D9" s="1">
        <f t="shared" si="0"/>
        <v>2.91</v>
      </c>
      <c r="E9" s="1">
        <f>'[1]Tuesday 1.25.22'!B9</f>
        <v>20.5</v>
      </c>
      <c r="F9" s="1">
        <f t="shared" si="1"/>
        <v>4.57</v>
      </c>
    </row>
    <row r="10" spans="1:22" x14ac:dyDescent="0.25">
      <c r="A10" s="1">
        <f>'[1]Tuesday 1.11.22'!B10</f>
        <v>29.770000000000003</v>
      </c>
      <c r="B10" s="1">
        <f t="shared" si="2"/>
        <v>9.8100000000000023</v>
      </c>
      <c r="C10" s="1">
        <f>'[1]Tuesday 1.18.22'!B10</f>
        <v>21.87</v>
      </c>
      <c r="D10" s="1">
        <f t="shared" si="0"/>
        <v>6.32</v>
      </c>
      <c r="E10" s="1">
        <f>'[1]Tuesday 1.25.22'!B10</f>
        <v>21.49</v>
      </c>
      <c r="F10" s="1">
        <f t="shared" si="1"/>
        <v>0.98999999999999844</v>
      </c>
    </row>
    <row r="11" spans="1:22" x14ac:dyDescent="0.25">
      <c r="A11" s="1">
        <f>'[1]Tuesday 1.11.22'!B11</f>
        <v>35.300000000000004</v>
      </c>
      <c r="B11" s="1">
        <f t="shared" si="2"/>
        <v>5.5300000000000011</v>
      </c>
      <c r="C11" s="1">
        <f>'[1]Tuesday 1.18.22'!B11</f>
        <v>22.41</v>
      </c>
      <c r="D11" s="1">
        <f t="shared" si="0"/>
        <v>0.53999999999999915</v>
      </c>
      <c r="E11" s="1">
        <f>'[1]Tuesday 1.25.22'!B11</f>
        <v>22.759999999999998</v>
      </c>
      <c r="F11" s="1">
        <f t="shared" si="1"/>
        <v>1.2699999999999996</v>
      </c>
    </row>
    <row r="12" spans="1:22" x14ac:dyDescent="0.25">
      <c r="A12" s="1">
        <f>'[1]Tuesday 1.11.22'!B12</f>
        <v>39.03</v>
      </c>
      <c r="B12" s="1">
        <f t="shared" si="2"/>
        <v>3.7299999999999969</v>
      </c>
      <c r="C12" s="1">
        <f>'[1]Tuesday 1.18.22'!B12</f>
        <v>27.59</v>
      </c>
      <c r="D12" s="1">
        <f t="shared" si="0"/>
        <v>5.18</v>
      </c>
      <c r="E12" s="1">
        <f>'[1]Tuesday 1.25.22'!B12</f>
        <v>23.599999999999998</v>
      </c>
      <c r="F12" s="1">
        <f t="shared" si="1"/>
        <v>0.83999999999999986</v>
      </c>
    </row>
    <row r="13" spans="1:22" x14ac:dyDescent="0.25">
      <c r="A13" s="1">
        <f>'[1]Tuesday 1.11.22'!B13</f>
        <v>53.8</v>
      </c>
      <c r="B13" s="1">
        <f t="shared" si="2"/>
        <v>14.769999999999996</v>
      </c>
      <c r="C13" s="1">
        <f>'[1]Tuesday 1.18.22'!B13</f>
        <v>27.9</v>
      </c>
      <c r="D13" s="1">
        <f t="shared" si="0"/>
        <v>0.30999999999999872</v>
      </c>
      <c r="E13" s="1">
        <f>'[1]Tuesday 1.25.22'!B13</f>
        <v>29.08</v>
      </c>
      <c r="F13" s="1">
        <f t="shared" si="1"/>
        <v>5.48</v>
      </c>
    </row>
    <row r="14" spans="1:22" x14ac:dyDescent="0.25">
      <c r="A14" s="1">
        <f>'[1]Tuesday 1.11.22'!B14</f>
        <v>62.099999999999994</v>
      </c>
      <c r="B14" s="1">
        <f t="shared" si="2"/>
        <v>8.2999999999999972</v>
      </c>
      <c r="C14" s="1">
        <f>'[1]Tuesday 1.18.22'!B14</f>
        <v>30.36</v>
      </c>
      <c r="D14" s="1">
        <f t="shared" si="0"/>
        <v>2.4600000000000009</v>
      </c>
      <c r="E14" s="1">
        <f>'[1]Tuesday 1.25.22'!B14</f>
        <v>30.25</v>
      </c>
      <c r="F14" s="1">
        <f t="shared" si="1"/>
        <v>1.1700000000000017</v>
      </c>
    </row>
    <row r="15" spans="1:22" x14ac:dyDescent="0.25">
      <c r="A15" s="1">
        <f>'[1]Tuesday 1.11.22'!B15</f>
        <v>63.789999999999992</v>
      </c>
      <c r="B15" s="1">
        <f t="shared" si="2"/>
        <v>1.6899999999999977</v>
      </c>
      <c r="C15" s="1">
        <f>'[1]Tuesday 1.18.22'!B15</f>
        <v>54.230000000000004</v>
      </c>
      <c r="D15" s="1">
        <f t="shared" si="0"/>
        <v>23.870000000000005</v>
      </c>
      <c r="E15" s="1">
        <f>'[1]Tuesday 1.25.22'!B15</f>
        <v>34.119999999999997</v>
      </c>
      <c r="F15" s="1">
        <f t="shared" si="1"/>
        <v>3.8699999999999974</v>
      </c>
    </row>
    <row r="16" spans="1:22" x14ac:dyDescent="0.25">
      <c r="A16" s="1">
        <f>'[1]Tuesday 1.11.22'!B16</f>
        <v>68.819999999999993</v>
      </c>
      <c r="B16" s="1">
        <f t="shared" si="2"/>
        <v>5.0300000000000011</v>
      </c>
      <c r="C16" s="1">
        <f>'[1]Tuesday 1.18.22'!B16</f>
        <v>57.800000000000004</v>
      </c>
      <c r="D16" s="1">
        <f t="shared" si="0"/>
        <v>3.5700000000000003</v>
      </c>
      <c r="E16" s="1">
        <f>'[1]Tuesday 1.25.22'!B16</f>
        <v>38.209999999999994</v>
      </c>
      <c r="F16" s="1">
        <f t="shared" si="1"/>
        <v>4.0899999999999963</v>
      </c>
    </row>
    <row r="17" spans="1:6" x14ac:dyDescent="0.25">
      <c r="A17" s="1">
        <f>'[1]Tuesday 1.11.22'!B17</f>
        <v>73.099999999999994</v>
      </c>
      <c r="B17" s="1">
        <f t="shared" si="2"/>
        <v>4.2800000000000011</v>
      </c>
      <c r="C17" s="1">
        <f>'[1]Tuesday 1.18.22'!B17</f>
        <v>61.230000000000004</v>
      </c>
      <c r="D17" s="1">
        <f t="shared" si="0"/>
        <v>3.4299999999999997</v>
      </c>
      <c r="E17" s="1">
        <f>'[1]Tuesday 1.25.22'!B17</f>
        <v>50.279999999999994</v>
      </c>
      <c r="F17" s="1">
        <f t="shared" si="1"/>
        <v>12.07</v>
      </c>
    </row>
    <row r="18" spans="1:6" x14ac:dyDescent="0.25">
      <c r="A18" s="1">
        <f>'[1]Tuesday 1.11.22'!B18</f>
        <v>77.8</v>
      </c>
      <c r="B18" s="1">
        <f t="shared" si="2"/>
        <v>4.7000000000000028</v>
      </c>
      <c r="C18" s="1">
        <f>'[1]Tuesday 1.18.22'!B18</f>
        <v>64.850000000000009</v>
      </c>
      <c r="D18" s="1">
        <f t="shared" si="0"/>
        <v>3.6200000000000045</v>
      </c>
      <c r="E18" s="1">
        <f>'[1]Tuesday 1.25.22'!B18</f>
        <v>54.849999999999994</v>
      </c>
      <c r="F18" s="1">
        <f t="shared" si="1"/>
        <v>4.57</v>
      </c>
    </row>
    <row r="19" spans="1:6" x14ac:dyDescent="0.25">
      <c r="A19" s="1">
        <f>'[1]Tuesday 1.11.22'!B19</f>
        <v>79.599999999999994</v>
      </c>
      <c r="B19" s="1">
        <f t="shared" si="2"/>
        <v>1.7999999999999972</v>
      </c>
      <c r="C19" s="1">
        <f>'[1]Tuesday 1.18.22'!B19</f>
        <v>74.56</v>
      </c>
      <c r="D19" s="1">
        <f t="shared" si="0"/>
        <v>9.7099999999999937</v>
      </c>
      <c r="E19" s="1">
        <f>'[1]Tuesday 1.25.22'!B19</f>
        <v>57.109999999999992</v>
      </c>
      <c r="F19" s="1">
        <f t="shared" si="1"/>
        <v>2.259999999999998</v>
      </c>
    </row>
    <row r="20" spans="1:6" x14ac:dyDescent="0.25">
      <c r="A20" s="1">
        <f>'[1]Tuesday 1.11.22'!B20</f>
        <v>86.47</v>
      </c>
      <c r="B20" s="1">
        <f t="shared" si="2"/>
        <v>6.8700000000000045</v>
      </c>
      <c r="C20" s="1">
        <f>'[1]Tuesday 1.18.22'!B20</f>
        <v>74.88</v>
      </c>
      <c r="D20" s="1">
        <f t="shared" si="0"/>
        <v>0.31999999999999318</v>
      </c>
      <c r="E20" s="1">
        <f>'[1]Tuesday 1.25.22'!B20</f>
        <v>71.86999999999999</v>
      </c>
      <c r="F20" s="1">
        <f t="shared" si="1"/>
        <v>14.759999999999998</v>
      </c>
    </row>
    <row r="21" spans="1:6" x14ac:dyDescent="0.25">
      <c r="A21" s="1">
        <f>'[1]Tuesday 1.11.22'!B21</f>
        <v>87.8</v>
      </c>
      <c r="B21" s="1">
        <f t="shared" si="2"/>
        <v>1.3299999999999983</v>
      </c>
      <c r="C21" s="1">
        <f>'[1]Tuesday 1.18.22'!B21</f>
        <v>77.039999999999992</v>
      </c>
      <c r="D21" s="1">
        <f t="shared" si="0"/>
        <v>2.1599999999999966</v>
      </c>
      <c r="E21" s="1">
        <f>'[1]Tuesday 1.25.22'!B21</f>
        <v>72.739999999999995</v>
      </c>
      <c r="F21" s="1">
        <f t="shared" si="1"/>
        <v>0.87000000000000455</v>
      </c>
    </row>
    <row r="22" spans="1:6" x14ac:dyDescent="0.25">
      <c r="A22" s="1">
        <f>'[1]Tuesday 1.11.22'!B22</f>
        <v>89.99</v>
      </c>
      <c r="B22" s="1">
        <f t="shared" si="2"/>
        <v>2.1899999999999977</v>
      </c>
      <c r="C22" s="1">
        <f>'[1]Tuesday 1.18.22'!B22</f>
        <v>79.759999999999991</v>
      </c>
      <c r="D22" s="1">
        <f t="shared" si="0"/>
        <v>2.7199999999999989</v>
      </c>
      <c r="E22" s="1">
        <f>'[1]Tuesday 1.25.22'!B22</f>
        <v>75.72999999999999</v>
      </c>
      <c r="F22" s="1">
        <f t="shared" si="1"/>
        <v>2.9899999999999949</v>
      </c>
    </row>
    <row r="23" spans="1:6" x14ac:dyDescent="0.25">
      <c r="A23" s="1">
        <f>'[1]Tuesday 1.11.22'!B23</f>
        <v>90.02</v>
      </c>
      <c r="B23" s="1">
        <f t="shared" si="2"/>
        <v>3.0000000000001137E-2</v>
      </c>
      <c r="C23" s="1">
        <f>'[1]Tuesday 1.18.22'!B23</f>
        <v>81.849999999999994</v>
      </c>
      <c r="D23" s="1">
        <f t="shared" si="0"/>
        <v>2.0900000000000034</v>
      </c>
      <c r="E23" s="1">
        <f>'[1]Tuesday 1.25.22'!B23</f>
        <v>76.049999999999983</v>
      </c>
      <c r="F23" s="1">
        <f t="shared" si="1"/>
        <v>0.31999999999999318</v>
      </c>
    </row>
    <row r="24" spans="1:6" x14ac:dyDescent="0.25">
      <c r="A24" s="1">
        <f>'[1]Tuesday 1.11.22'!B24</f>
        <v>90.25</v>
      </c>
      <c r="B24" s="1">
        <f t="shared" si="2"/>
        <v>0.23000000000000398</v>
      </c>
      <c r="C24" s="1">
        <f>'[1]Tuesday 1.18.22'!B24</f>
        <v>84.949999999999989</v>
      </c>
      <c r="D24" s="1">
        <f t="shared" si="0"/>
        <v>3.0999999999999943</v>
      </c>
      <c r="E24" s="1">
        <f>'[1]Tuesday 1.25.22'!B24</f>
        <v>78.179999999999978</v>
      </c>
      <c r="F24" s="1">
        <f t="shared" si="1"/>
        <v>2.1299999999999955</v>
      </c>
    </row>
    <row r="25" spans="1:6" x14ac:dyDescent="0.25">
      <c r="A25" s="1">
        <f>'[1]Tuesday 1.11.22'!B25</f>
        <v>94.62</v>
      </c>
      <c r="B25" s="1">
        <f t="shared" si="2"/>
        <v>4.3700000000000045</v>
      </c>
      <c r="C25" s="1">
        <f>'[1]Tuesday 1.18.22'!B25</f>
        <v>89.24</v>
      </c>
      <c r="D25" s="1">
        <f t="shared" si="0"/>
        <v>4.2900000000000063</v>
      </c>
      <c r="E25" s="1">
        <f>'[1]Tuesday 1.25.22'!B25</f>
        <v>81.529999999999973</v>
      </c>
      <c r="F25" s="1">
        <f t="shared" si="1"/>
        <v>3.3499999999999943</v>
      </c>
    </row>
    <row r="26" spans="1:6" x14ac:dyDescent="0.25">
      <c r="A26" s="1">
        <f>'[1]Tuesday 1.11.22'!B26</f>
        <v>97.89</v>
      </c>
      <c r="B26" s="1">
        <f t="shared" si="2"/>
        <v>3.269999999999996</v>
      </c>
      <c r="C26" s="1">
        <f>'[1]Tuesday 1.18.22'!B26</f>
        <v>94.35</v>
      </c>
      <c r="D26" s="1">
        <f t="shared" si="0"/>
        <v>5.1099999999999994</v>
      </c>
      <c r="E26" s="1">
        <f>'[1]Tuesday 1.25.22'!B26</f>
        <v>82.749999999999972</v>
      </c>
      <c r="F26" s="1">
        <f t="shared" si="1"/>
        <v>1.2199999999999989</v>
      </c>
    </row>
    <row r="27" spans="1:6" x14ac:dyDescent="0.25">
      <c r="A27" s="1">
        <f>'[1]Tuesday 1.11.22'!B27</f>
        <v>103.6</v>
      </c>
      <c r="B27" s="1">
        <f t="shared" si="2"/>
        <v>5.7099999999999937</v>
      </c>
      <c r="C27" s="1">
        <f>'[1]Tuesday 1.18.22'!B27</f>
        <v>95.25</v>
      </c>
      <c r="D27" s="1">
        <f t="shared" si="0"/>
        <v>0.90000000000000568</v>
      </c>
      <c r="E27" s="1">
        <f>'[1]Tuesday 1.25.22'!B27</f>
        <v>90.359999999999971</v>
      </c>
      <c r="F27" s="1">
        <f t="shared" si="1"/>
        <v>7.6099999999999994</v>
      </c>
    </row>
    <row r="28" spans="1:6" x14ac:dyDescent="0.25">
      <c r="A28" s="1">
        <f>'[1]Tuesday 1.11.22'!B28</f>
        <v>116.56</v>
      </c>
      <c r="B28" s="1">
        <f t="shared" si="2"/>
        <v>12.960000000000008</v>
      </c>
      <c r="C28" s="1">
        <f>'[1]Tuesday 1.18.22'!B28</f>
        <v>97.3</v>
      </c>
      <c r="D28" s="1">
        <f t="shared" si="0"/>
        <v>2.0499999999999972</v>
      </c>
      <c r="E28" s="1">
        <f>'[1]Tuesday 1.25.22'!B28</f>
        <v>93.739999999999966</v>
      </c>
      <c r="F28" s="1">
        <f t="shared" si="1"/>
        <v>3.3799999999999955</v>
      </c>
    </row>
    <row r="29" spans="1:6" x14ac:dyDescent="0.25">
      <c r="A29" s="1">
        <f>'[1]Tuesday 1.11.22'!B29</f>
        <v>128.53</v>
      </c>
      <c r="B29" s="1">
        <f t="shared" si="2"/>
        <v>11.969999999999999</v>
      </c>
      <c r="C29" s="1">
        <f>'[1]Tuesday 1.18.22'!B29</f>
        <v>97.539999999999992</v>
      </c>
      <c r="D29" s="1">
        <f t="shared" si="0"/>
        <v>0.23999999999999488</v>
      </c>
      <c r="E29" s="1">
        <f>'[1]Tuesday 1.25.22'!B29</f>
        <v>97.07999999999997</v>
      </c>
      <c r="F29" s="1">
        <f t="shared" si="1"/>
        <v>3.3400000000000034</v>
      </c>
    </row>
    <row r="30" spans="1:6" x14ac:dyDescent="0.25">
      <c r="A30" s="1">
        <f>'[1]Tuesday 1.11.22'!B30</f>
        <v>131.07</v>
      </c>
      <c r="B30" s="1">
        <f t="shared" si="2"/>
        <v>2.539999999999992</v>
      </c>
      <c r="C30" s="1">
        <f>'[1]Tuesday 1.18.22'!B30</f>
        <v>99.33</v>
      </c>
      <c r="D30" s="1">
        <f t="shared" si="0"/>
        <v>1.7900000000000063</v>
      </c>
      <c r="E30" s="1">
        <f>'[1]Tuesday 1.25.22'!B30</f>
        <v>99.459999999999965</v>
      </c>
      <c r="F30" s="1">
        <f t="shared" si="1"/>
        <v>2.3799999999999955</v>
      </c>
    </row>
    <row r="31" spans="1:6" x14ac:dyDescent="0.25">
      <c r="A31" s="1">
        <f>'[1]Tuesday 1.11.22'!B31</f>
        <v>134.82999999999998</v>
      </c>
      <c r="B31" s="1">
        <f t="shared" si="2"/>
        <v>3.7599999999999909</v>
      </c>
      <c r="C31" s="1">
        <f>'[1]Tuesday 1.18.22'!B31</f>
        <v>99.59</v>
      </c>
      <c r="D31" s="1">
        <f t="shared" si="0"/>
        <v>0.26000000000000512</v>
      </c>
      <c r="E31" s="1">
        <f>'[1]Tuesday 1.25.22'!B31</f>
        <v>107.88999999999996</v>
      </c>
      <c r="F31" s="1">
        <f t="shared" si="1"/>
        <v>8.4299999999999926</v>
      </c>
    </row>
    <row r="32" spans="1:6" x14ac:dyDescent="0.25">
      <c r="A32" s="1">
        <f>'[1]Tuesday 1.11.22'!B32</f>
        <v>137.22999999999999</v>
      </c>
      <c r="B32" s="1">
        <f t="shared" si="2"/>
        <v>2.4000000000000057</v>
      </c>
      <c r="C32" s="1">
        <f>'[1]Tuesday 1.18.22'!B32</f>
        <v>100.09</v>
      </c>
      <c r="D32" s="1">
        <f t="shared" si="0"/>
        <v>0.5</v>
      </c>
      <c r="E32" s="1">
        <f>'[1]Tuesday 1.25.22'!B32</f>
        <v>112.96999999999996</v>
      </c>
      <c r="F32" s="1">
        <f t="shared" si="1"/>
        <v>5.0799999999999983</v>
      </c>
    </row>
    <row r="33" spans="1:6" x14ac:dyDescent="0.25">
      <c r="A33" s="1">
        <f>'[1]Tuesday 1.11.22'!B33</f>
        <v>137.76</v>
      </c>
      <c r="B33" s="1">
        <f t="shared" si="2"/>
        <v>0.53000000000000114</v>
      </c>
      <c r="C33" s="1">
        <f>'[1]Tuesday 1.18.22'!B33</f>
        <v>107.95</v>
      </c>
      <c r="D33" s="1">
        <f t="shared" si="0"/>
        <v>7.8599999999999994</v>
      </c>
      <c r="E33" s="1">
        <f>'[1]Tuesday 1.25.22'!B33</f>
        <v>116.52999999999996</v>
      </c>
      <c r="F33" s="1">
        <f t="shared" si="1"/>
        <v>3.5600000000000023</v>
      </c>
    </row>
    <row r="34" spans="1:6" x14ac:dyDescent="0.25">
      <c r="A34" s="1">
        <f>'[1]Tuesday 1.11.22'!B34</f>
        <v>146.38</v>
      </c>
      <c r="B34" s="1">
        <f t="shared" si="2"/>
        <v>8.6200000000000045</v>
      </c>
      <c r="C34" s="1">
        <f>'[1]Tuesday 1.18.22'!B34</f>
        <v>109.16</v>
      </c>
      <c r="D34" s="1">
        <f t="shared" si="0"/>
        <v>1.2099999999999937</v>
      </c>
      <c r="E34" s="1">
        <f>'[1]Tuesday 1.25.22'!B34</f>
        <v>117.22999999999996</v>
      </c>
      <c r="F34" s="1">
        <f t="shared" si="1"/>
        <v>0.70000000000000284</v>
      </c>
    </row>
    <row r="35" spans="1:6" x14ac:dyDescent="0.25">
      <c r="A35" s="1">
        <f>'[1]Tuesday 1.11.22'!B35</f>
        <v>149.26</v>
      </c>
      <c r="B35" s="1">
        <f t="shared" si="2"/>
        <v>2.8799999999999955</v>
      </c>
      <c r="C35" s="1">
        <f>'[1]Tuesday 1.18.22'!B35</f>
        <v>110.99</v>
      </c>
      <c r="D35" s="1">
        <f t="shared" si="0"/>
        <v>1.8299999999999983</v>
      </c>
      <c r="E35" s="1">
        <f>'[1]Tuesday 1.25.22'!B35</f>
        <v>120.66999999999996</v>
      </c>
      <c r="F35" s="1">
        <f t="shared" si="1"/>
        <v>3.4399999999999977</v>
      </c>
    </row>
    <row r="36" spans="1:6" x14ac:dyDescent="0.25">
      <c r="A36" s="1">
        <f>'[1]Tuesday 1.11.22'!B36</f>
        <v>149.72</v>
      </c>
      <c r="B36" s="1">
        <f t="shared" si="2"/>
        <v>0.46000000000000796</v>
      </c>
      <c r="C36" s="1">
        <f>'[1]Tuesday 1.18.22'!B36</f>
        <v>114.28999999999999</v>
      </c>
      <c r="D36" s="1">
        <f t="shared" si="0"/>
        <v>3.2999999999999972</v>
      </c>
      <c r="E36" s="1">
        <f>'[1]Tuesday 1.25.22'!B36</f>
        <v>122.73999999999995</v>
      </c>
      <c r="F36" s="1">
        <f t="shared" si="1"/>
        <v>2.0699999999999932</v>
      </c>
    </row>
    <row r="37" spans="1:6" x14ac:dyDescent="0.25">
      <c r="A37" s="1" t="s">
        <v>56</v>
      </c>
      <c r="B37" s="2">
        <f>AVERAGE(B6:B36)</f>
        <v>4.8296774193548391</v>
      </c>
      <c r="C37" s="1">
        <f>'[1]Tuesday 1.18.22'!B37</f>
        <v>117.67999999999999</v>
      </c>
      <c r="D37" s="1">
        <f t="shared" si="0"/>
        <v>3.3900000000000006</v>
      </c>
      <c r="E37" s="1">
        <f>'[1]Tuesday 1.25.22'!B37</f>
        <v>123.27999999999996</v>
      </c>
      <c r="F37" s="1">
        <f t="shared" si="1"/>
        <v>0.54000000000000625</v>
      </c>
    </row>
    <row r="38" spans="1:6" x14ac:dyDescent="0.25">
      <c r="C38" s="1">
        <f>'[1]Tuesday 1.18.22'!B38</f>
        <v>118.35</v>
      </c>
      <c r="D38" s="1">
        <f t="shared" si="0"/>
        <v>0.67000000000000171</v>
      </c>
      <c r="E38" s="1">
        <f>'[1]Tuesday 1.25.22'!B38</f>
        <v>138.86999999999995</v>
      </c>
      <c r="F38" s="1">
        <f t="shared" si="1"/>
        <v>15.589999999999989</v>
      </c>
    </row>
    <row r="39" spans="1:6" x14ac:dyDescent="0.25">
      <c r="C39" s="1">
        <f>'[1]Tuesday 1.18.22'!B39</f>
        <v>122.00999999999999</v>
      </c>
      <c r="D39" s="1">
        <f t="shared" si="0"/>
        <v>3.6599999999999966</v>
      </c>
      <c r="E39" s="1">
        <f>'[1]Tuesday 1.25.22'!B39</f>
        <v>139.09999999999994</v>
      </c>
      <c r="F39" s="1">
        <f t="shared" si="1"/>
        <v>0.22999999999998977</v>
      </c>
    </row>
    <row r="40" spans="1:6" x14ac:dyDescent="0.25">
      <c r="C40" s="1">
        <f>'[1]Tuesday 1.18.22'!B40</f>
        <v>125.07999999999998</v>
      </c>
      <c r="D40" s="1">
        <f t="shared" si="0"/>
        <v>3.0699999999999932</v>
      </c>
      <c r="E40" s="1">
        <f>'[1]Tuesday 1.25.22'!B40</f>
        <v>141.48999999999992</v>
      </c>
      <c r="F40" s="1">
        <f t="shared" si="1"/>
        <v>2.3899999999999864</v>
      </c>
    </row>
    <row r="41" spans="1:6" x14ac:dyDescent="0.25">
      <c r="C41" s="1">
        <f>'[1]Tuesday 1.18.22'!B41</f>
        <v>129.23999999999998</v>
      </c>
      <c r="D41" s="1">
        <f t="shared" si="0"/>
        <v>4.1599999999999966</v>
      </c>
      <c r="E41" s="1">
        <f>'[1]Tuesday 1.25.22'!B41</f>
        <v>149.18999999999991</v>
      </c>
      <c r="F41" s="1">
        <f t="shared" si="1"/>
        <v>7.6999999999999886</v>
      </c>
    </row>
    <row r="42" spans="1:6" x14ac:dyDescent="0.25">
      <c r="C42" s="1">
        <f>'[1]Tuesday 1.18.22'!B42</f>
        <v>133.01</v>
      </c>
      <c r="D42" s="1">
        <f t="shared" si="0"/>
        <v>3.7700000000000102</v>
      </c>
      <c r="E42" s="1" t="s">
        <v>59</v>
      </c>
      <c r="F42" s="2">
        <f>AVERAGE(F6:F41)</f>
        <v>4.1441666666666643</v>
      </c>
    </row>
    <row r="43" spans="1:6" x14ac:dyDescent="0.25">
      <c r="C43" s="1">
        <f>'[1]Tuesday 1.18.22'!B43</f>
        <v>135.23999999999998</v>
      </c>
      <c r="D43" s="1">
        <f t="shared" si="0"/>
        <v>2.2299999999999898</v>
      </c>
    </row>
    <row r="44" spans="1:6" x14ac:dyDescent="0.25">
      <c r="C44" s="1">
        <f>'[1]Tuesday 1.18.22'!B44</f>
        <v>138.20999999999998</v>
      </c>
      <c r="D44" s="1">
        <f t="shared" si="0"/>
        <v>2.9699999999999989</v>
      </c>
    </row>
    <row r="45" spans="1:6" x14ac:dyDescent="0.25">
      <c r="C45" s="1">
        <f>'[1]Tuesday 1.18.22'!B45</f>
        <v>142.94999999999999</v>
      </c>
      <c r="D45" s="1">
        <f t="shared" si="0"/>
        <v>4.7400000000000091</v>
      </c>
    </row>
    <row r="46" spans="1:6" x14ac:dyDescent="0.25">
      <c r="C46" s="1">
        <f>'[1]Tuesday 1.18.22'!B46</f>
        <v>146.06</v>
      </c>
      <c r="D46" s="1">
        <f t="shared" si="0"/>
        <v>3.1100000000000136</v>
      </c>
    </row>
    <row r="47" spans="1:6" x14ac:dyDescent="0.25">
      <c r="C47" s="1">
        <f>'[1]Tuesday 1.18.22'!B47</f>
        <v>146.19999999999999</v>
      </c>
      <c r="D47" s="1">
        <f t="shared" si="0"/>
        <v>0.13999999999998636</v>
      </c>
    </row>
    <row r="48" spans="1:6" x14ac:dyDescent="0.25">
      <c r="C48" s="1">
        <f>'[1]Tuesday 1.18.22'!B48</f>
        <v>149.22999999999999</v>
      </c>
      <c r="D48" s="1">
        <f t="shared" si="0"/>
        <v>3.0300000000000011</v>
      </c>
    </row>
    <row r="49" spans="1:7" x14ac:dyDescent="0.25">
      <c r="C49" s="1" t="s">
        <v>56</v>
      </c>
      <c r="D49" s="2">
        <f>AVERAGE(D6:D48)</f>
        <v>3.4704651162790694</v>
      </c>
    </row>
    <row r="51" spans="1:7" x14ac:dyDescent="0.25">
      <c r="A51" s="1" t="s">
        <v>57</v>
      </c>
      <c r="B51" s="2">
        <f>AVERAGE(B6:B36,D6:D48,F6:F41)</f>
        <v>4.0740000000000007</v>
      </c>
      <c r="G51" s="12"/>
    </row>
  </sheetData>
  <mergeCells count="4">
    <mergeCell ref="A1:F1"/>
    <mergeCell ref="A2:B2"/>
    <mergeCell ref="C2:D2"/>
    <mergeCell ref="E2:F2"/>
  </mergeCells>
  <hyperlinks>
    <hyperlink ref="G1" location="'Table of Contents'!A1" display="'Table of Contents'!A1" xr:uid="{758930FF-6E6E-40F8-AEE9-E328A36D41D4}"/>
    <hyperlink ref="V1" location="'Table of Contents'!A1" display="'Table of Contents'!A1" xr:uid="{AF89CA99-0423-47B8-9846-5830ECD04B3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2C17-BEC1-42B9-B5CB-6CD04F8A0725}">
  <sheetPr codeName="Sheet10">
    <tabColor theme="1" tint="0.499984740745262"/>
  </sheetPr>
  <dimension ref="A1:V59"/>
  <sheetViews>
    <sheetView zoomScale="85" zoomScaleNormal="85" workbookViewId="0">
      <selection activeCell="G1" sqref="G1"/>
    </sheetView>
  </sheetViews>
  <sheetFormatPr defaultColWidth="10.140625" defaultRowHeight="15.75" x14ac:dyDescent="0.25"/>
  <cols>
    <col min="1" max="1" width="9" style="1" bestFit="1" customWidth="1"/>
    <col min="2" max="2" width="14.7109375" style="1" bestFit="1" customWidth="1"/>
    <col min="3" max="3" width="9" style="1" bestFit="1" customWidth="1"/>
    <col min="4" max="4" width="14.7109375" style="1" bestFit="1" customWidth="1"/>
    <col min="5" max="5" width="9" style="1" bestFit="1" customWidth="1"/>
    <col min="6" max="6" width="14.7109375" style="1" bestFit="1" customWidth="1"/>
    <col min="7" max="16384" width="10.140625" style="1"/>
  </cols>
  <sheetData>
    <row r="1" spans="1:22" x14ac:dyDescent="0.25">
      <c r="A1" s="187" t="s">
        <v>60</v>
      </c>
      <c r="B1" s="187"/>
      <c r="C1" s="187"/>
      <c r="D1" s="187"/>
      <c r="E1" s="187"/>
      <c r="F1" s="187"/>
      <c r="G1" s="117" t="s">
        <v>28</v>
      </c>
      <c r="V1" s="117" t="s">
        <v>28</v>
      </c>
    </row>
    <row r="2" spans="1:22" x14ac:dyDescent="0.25">
      <c r="A2" s="188">
        <v>44573</v>
      </c>
      <c r="B2" s="187"/>
      <c r="C2" s="188">
        <v>44580</v>
      </c>
      <c r="D2" s="187"/>
      <c r="E2" s="188">
        <v>44587</v>
      </c>
      <c r="F2" s="187"/>
    </row>
    <row r="3" spans="1:22" x14ac:dyDescent="0.25">
      <c r="A3" s="1" t="s">
        <v>53</v>
      </c>
      <c r="C3" s="1" t="s">
        <v>53</v>
      </c>
      <c r="E3" s="1" t="s">
        <v>53</v>
      </c>
    </row>
    <row r="4" spans="1:22" x14ac:dyDescent="0.25">
      <c r="A4" s="1" t="s">
        <v>54</v>
      </c>
      <c r="B4" s="1" t="s">
        <v>55</v>
      </c>
      <c r="C4" s="1" t="s">
        <v>54</v>
      </c>
      <c r="D4" s="1" t="s">
        <v>55</v>
      </c>
      <c r="E4" s="1" t="s">
        <v>54</v>
      </c>
      <c r="F4" s="1" t="s">
        <v>55</v>
      </c>
    </row>
    <row r="5" spans="1:22" x14ac:dyDescent="0.25">
      <c r="A5" s="1">
        <f>'[1]Wednesday 1.12.22'!B5</f>
        <v>0</v>
      </c>
      <c r="C5" s="1">
        <f>'[1]Wednesday 1.19.22'!B5</f>
        <v>0</v>
      </c>
      <c r="E5" s="1">
        <f>'[1]Wednesday 1.26.22'!B5</f>
        <v>0</v>
      </c>
    </row>
    <row r="6" spans="1:22" x14ac:dyDescent="0.25">
      <c r="A6" s="1">
        <f>'[1]Wednesday 1.12.22'!B6</f>
        <v>0.49</v>
      </c>
      <c r="B6" s="1">
        <f>'[1]Wednesday 1.12.22'!B6</f>
        <v>0.49</v>
      </c>
      <c r="C6" s="1">
        <f>'[1]Wednesday 1.19.22'!B6</f>
        <v>4.2699999999999996</v>
      </c>
      <c r="D6" s="1">
        <f>C6-C5</f>
        <v>4.2699999999999996</v>
      </c>
      <c r="E6" s="1">
        <f>'[1]Wednesday 1.26.22'!B6</f>
        <v>4.1900000000000004</v>
      </c>
      <c r="F6" s="1">
        <f>E6-E5</f>
        <v>4.1900000000000004</v>
      </c>
    </row>
    <row r="7" spans="1:22" x14ac:dyDescent="0.25">
      <c r="A7" s="1">
        <f>'[1]Wednesday 1.12.22'!B7</f>
        <v>7.7</v>
      </c>
      <c r="B7" s="1">
        <f>A7-A6</f>
        <v>7.21</v>
      </c>
      <c r="C7" s="1">
        <f>'[1]Wednesday 1.19.22'!B7</f>
        <v>5.76</v>
      </c>
      <c r="D7" s="1">
        <f t="shared" ref="D7:D38" si="0">C7-C6</f>
        <v>1.4900000000000002</v>
      </c>
      <c r="E7" s="1">
        <f>'[1]Wednesday 1.26.22'!B7</f>
        <v>9.64</v>
      </c>
      <c r="F7" s="1">
        <f t="shared" ref="F7:F58" si="1">E7-E6</f>
        <v>5.45</v>
      </c>
    </row>
    <row r="8" spans="1:22" x14ac:dyDescent="0.25">
      <c r="A8" s="1">
        <f>'[1]Wednesday 1.12.22'!B8</f>
        <v>8.68</v>
      </c>
      <c r="B8" s="1">
        <f t="shared" ref="B8:B45" si="2">A8-A7</f>
        <v>0.97999999999999954</v>
      </c>
      <c r="C8" s="1">
        <f>'[1]Wednesday 1.19.22'!B8</f>
        <v>24.229999999999997</v>
      </c>
      <c r="D8" s="1">
        <f t="shared" si="0"/>
        <v>18.47</v>
      </c>
      <c r="E8" s="1">
        <f>'[1]Wednesday 1.26.22'!B8</f>
        <v>15.280000000000001</v>
      </c>
      <c r="F8" s="1">
        <f t="shared" si="1"/>
        <v>5.6400000000000006</v>
      </c>
    </row>
    <row r="9" spans="1:22" x14ac:dyDescent="0.25">
      <c r="A9" s="1">
        <f>'[1]Wednesday 1.12.22'!B9</f>
        <v>13.09</v>
      </c>
      <c r="B9" s="1">
        <f t="shared" si="2"/>
        <v>4.41</v>
      </c>
      <c r="C9" s="1">
        <f>'[1]Wednesday 1.19.22'!B9</f>
        <v>28.339999999999996</v>
      </c>
      <c r="D9" s="1">
        <f t="shared" si="0"/>
        <v>4.1099999999999994</v>
      </c>
      <c r="E9" s="1">
        <f>'[1]Wednesday 1.26.22'!B9</f>
        <v>26.67</v>
      </c>
      <c r="F9" s="1">
        <f t="shared" si="1"/>
        <v>11.39</v>
      </c>
    </row>
    <row r="10" spans="1:22" x14ac:dyDescent="0.25">
      <c r="A10" s="1">
        <f>'[1]Wednesday 1.12.22'!B10</f>
        <v>19.189999999999998</v>
      </c>
      <c r="B10" s="1">
        <f t="shared" si="2"/>
        <v>6.0999999999999979</v>
      </c>
      <c r="C10" s="1">
        <f>'[1]Wednesday 1.19.22'!B10</f>
        <v>34.799999999999997</v>
      </c>
      <c r="D10" s="1">
        <f t="shared" si="0"/>
        <v>6.4600000000000009</v>
      </c>
      <c r="E10" s="1">
        <f>'[1]Wednesday 1.26.22'!B10</f>
        <v>33.630000000000003</v>
      </c>
      <c r="F10" s="1">
        <f t="shared" si="1"/>
        <v>6.9600000000000009</v>
      </c>
    </row>
    <row r="11" spans="1:22" x14ac:dyDescent="0.25">
      <c r="A11" s="1">
        <f>'[1]Wednesday 1.12.22'!B11</f>
        <v>27.639999999999997</v>
      </c>
      <c r="B11" s="1">
        <f t="shared" si="2"/>
        <v>8.4499999999999993</v>
      </c>
      <c r="C11" s="1">
        <f>'[1]Wednesday 1.19.22'!B11</f>
        <v>39.699999999999996</v>
      </c>
      <c r="D11" s="1">
        <f t="shared" si="0"/>
        <v>4.8999999999999986</v>
      </c>
      <c r="E11" s="1">
        <f>'[1]Wednesday 1.26.22'!B11</f>
        <v>36.46</v>
      </c>
      <c r="F11" s="1">
        <f t="shared" si="1"/>
        <v>2.8299999999999983</v>
      </c>
    </row>
    <row r="12" spans="1:22" x14ac:dyDescent="0.25">
      <c r="A12" s="1">
        <f>'[1]Wednesday 1.12.22'!B12</f>
        <v>34.779999999999994</v>
      </c>
      <c r="B12" s="1">
        <f t="shared" si="2"/>
        <v>7.139999999999997</v>
      </c>
      <c r="C12" s="1">
        <f>'[1]Wednesday 1.19.22'!B12</f>
        <v>48.639999999999993</v>
      </c>
      <c r="D12" s="1">
        <f t="shared" si="0"/>
        <v>8.9399999999999977</v>
      </c>
      <c r="E12" s="1">
        <f>'[1]Wednesday 1.26.22'!B12</f>
        <v>40.75</v>
      </c>
      <c r="F12" s="1">
        <f t="shared" si="1"/>
        <v>4.2899999999999991</v>
      </c>
    </row>
    <row r="13" spans="1:22" x14ac:dyDescent="0.25">
      <c r="A13" s="1">
        <f>'[1]Wednesday 1.12.22'!B13</f>
        <v>35.989999999999995</v>
      </c>
      <c r="B13" s="1">
        <f t="shared" si="2"/>
        <v>1.2100000000000009</v>
      </c>
      <c r="C13" s="1">
        <f>'[1]Wednesday 1.19.22'!B13</f>
        <v>52.149999999999991</v>
      </c>
      <c r="D13" s="1">
        <f t="shared" si="0"/>
        <v>3.509999999999998</v>
      </c>
      <c r="E13" s="1">
        <f>'[1]Wednesday 1.26.22'!B13</f>
        <v>42.15</v>
      </c>
      <c r="F13" s="1">
        <f t="shared" si="1"/>
        <v>1.3999999999999986</v>
      </c>
    </row>
    <row r="14" spans="1:22" x14ac:dyDescent="0.25">
      <c r="A14" s="1">
        <f>'[1]Wednesday 1.12.22'!B14</f>
        <v>38.679999999999993</v>
      </c>
      <c r="B14" s="1">
        <f t="shared" si="2"/>
        <v>2.6899999999999977</v>
      </c>
      <c r="C14" s="1">
        <f>'[1]Wednesday 1.19.22'!B14</f>
        <v>52.449999999999989</v>
      </c>
      <c r="D14" s="1">
        <f t="shared" si="0"/>
        <v>0.29999999999999716</v>
      </c>
      <c r="E14" s="1">
        <f>'[1]Wednesday 1.26.22'!B14</f>
        <v>42.35</v>
      </c>
      <c r="F14" s="1">
        <f t="shared" si="1"/>
        <v>0.20000000000000284</v>
      </c>
    </row>
    <row r="15" spans="1:22" x14ac:dyDescent="0.25">
      <c r="A15" s="1">
        <f>'[1]Wednesday 1.12.22'!B15</f>
        <v>42.279999999999994</v>
      </c>
      <c r="B15" s="1">
        <f t="shared" si="2"/>
        <v>3.6000000000000014</v>
      </c>
      <c r="C15" s="1">
        <f>'[1]Wednesday 1.19.22'!B15</f>
        <v>66.089999999999989</v>
      </c>
      <c r="D15" s="1">
        <f t="shared" si="0"/>
        <v>13.64</v>
      </c>
      <c r="E15" s="1">
        <f>'[1]Wednesday 1.26.22'!B15</f>
        <v>49.230000000000004</v>
      </c>
      <c r="F15" s="1">
        <f t="shared" si="1"/>
        <v>6.8800000000000026</v>
      </c>
    </row>
    <row r="16" spans="1:22" x14ac:dyDescent="0.25">
      <c r="A16" s="1">
        <f>'[1]Wednesday 1.12.22'!B16</f>
        <v>43.489999999999995</v>
      </c>
      <c r="B16" s="1">
        <f t="shared" si="2"/>
        <v>1.2100000000000009</v>
      </c>
      <c r="C16" s="1">
        <f>'[1]Wednesday 1.19.22'!B16</f>
        <v>75.599999999999994</v>
      </c>
      <c r="D16" s="1">
        <f t="shared" si="0"/>
        <v>9.5100000000000051</v>
      </c>
      <c r="E16" s="1">
        <f>'[1]Wednesday 1.26.22'!B16</f>
        <v>49.870000000000005</v>
      </c>
      <c r="F16" s="1">
        <f t="shared" si="1"/>
        <v>0.64000000000000057</v>
      </c>
    </row>
    <row r="17" spans="1:6" x14ac:dyDescent="0.25">
      <c r="A17" s="1">
        <f>'[1]Wednesday 1.12.22'!B17</f>
        <v>44.029999999999994</v>
      </c>
      <c r="B17" s="1">
        <f t="shared" si="2"/>
        <v>0.53999999999999915</v>
      </c>
      <c r="C17" s="1">
        <f>'[1]Wednesday 1.19.22'!B17</f>
        <v>76.419999999999987</v>
      </c>
      <c r="D17" s="1">
        <f t="shared" si="0"/>
        <v>0.81999999999999318</v>
      </c>
      <c r="E17" s="1">
        <f>'[1]Wednesday 1.26.22'!B17</f>
        <v>51.95</v>
      </c>
      <c r="F17" s="1">
        <f t="shared" si="1"/>
        <v>2.0799999999999983</v>
      </c>
    </row>
    <row r="18" spans="1:6" x14ac:dyDescent="0.25">
      <c r="A18" s="1">
        <f>'[1]Wednesday 1.12.22'!B18</f>
        <v>44.37</v>
      </c>
      <c r="B18" s="1">
        <f t="shared" si="2"/>
        <v>0.34000000000000341</v>
      </c>
      <c r="C18" s="1">
        <f>'[1]Wednesday 1.19.22'!B18</f>
        <v>76.779999999999987</v>
      </c>
      <c r="D18" s="1">
        <f t="shared" si="0"/>
        <v>0.35999999999999943</v>
      </c>
      <c r="E18" s="1">
        <f>'[1]Wednesday 1.26.22'!B18</f>
        <v>52.34</v>
      </c>
      <c r="F18" s="1">
        <f t="shared" si="1"/>
        <v>0.39000000000000057</v>
      </c>
    </row>
    <row r="19" spans="1:6" x14ac:dyDescent="0.25">
      <c r="A19" s="1">
        <f>'[1]Wednesday 1.12.22'!B19</f>
        <v>45.029999999999994</v>
      </c>
      <c r="B19" s="1">
        <f t="shared" si="2"/>
        <v>0.65999999999999659</v>
      </c>
      <c r="C19" s="1">
        <f>'[1]Wednesday 1.19.22'!B19</f>
        <v>80.709999999999994</v>
      </c>
      <c r="D19" s="1">
        <f t="shared" si="0"/>
        <v>3.9300000000000068</v>
      </c>
      <c r="E19" s="1">
        <f>'[1]Wednesday 1.26.22'!B19</f>
        <v>52.85</v>
      </c>
      <c r="F19" s="1">
        <f t="shared" si="1"/>
        <v>0.50999999999999801</v>
      </c>
    </row>
    <row r="20" spans="1:6" x14ac:dyDescent="0.25">
      <c r="A20" s="1">
        <f>'[1]Wednesday 1.12.22'!B20</f>
        <v>47.649999999999991</v>
      </c>
      <c r="B20" s="1">
        <f t="shared" si="2"/>
        <v>2.6199999999999974</v>
      </c>
      <c r="C20" s="1">
        <f>'[1]Wednesday 1.19.22'!B20</f>
        <v>81.789999999999992</v>
      </c>
      <c r="D20" s="1">
        <f t="shared" si="0"/>
        <v>1.0799999999999983</v>
      </c>
      <c r="E20" s="1">
        <f>'[1]Wednesday 1.26.22'!B20</f>
        <v>55.35</v>
      </c>
      <c r="F20" s="1">
        <f t="shared" si="1"/>
        <v>2.5</v>
      </c>
    </row>
    <row r="21" spans="1:6" x14ac:dyDescent="0.25">
      <c r="A21" s="1">
        <f>'[1]Wednesday 1.12.22'!B21</f>
        <v>47.79999999999999</v>
      </c>
      <c r="B21" s="1">
        <f t="shared" si="2"/>
        <v>0.14999999999999858</v>
      </c>
      <c r="C21" s="1">
        <f>'[1]Wednesday 1.19.22'!B21</f>
        <v>84.089999999999989</v>
      </c>
      <c r="D21" s="1">
        <f t="shared" si="0"/>
        <v>2.2999999999999972</v>
      </c>
      <c r="E21" s="1">
        <f>'[1]Wednesday 1.26.22'!B21</f>
        <v>55.89</v>
      </c>
      <c r="F21" s="1">
        <f t="shared" si="1"/>
        <v>0.53999999999999915</v>
      </c>
    </row>
    <row r="22" spans="1:6" x14ac:dyDescent="0.25">
      <c r="A22" s="1">
        <f>'[1]Wednesday 1.12.22'!B22</f>
        <v>56.04999999999999</v>
      </c>
      <c r="B22" s="1">
        <f t="shared" si="2"/>
        <v>8.25</v>
      </c>
      <c r="C22" s="1">
        <f>'[1]Wednesday 1.19.22'!B22</f>
        <v>84.609999999999985</v>
      </c>
      <c r="D22" s="1">
        <f t="shared" si="0"/>
        <v>0.51999999999999602</v>
      </c>
      <c r="E22" s="1">
        <f>'[1]Wednesday 1.26.22'!B22</f>
        <v>55.980000000000004</v>
      </c>
      <c r="F22" s="1">
        <f t="shared" si="1"/>
        <v>9.0000000000003411E-2</v>
      </c>
    </row>
    <row r="23" spans="1:6" x14ac:dyDescent="0.25">
      <c r="A23" s="1">
        <f>'[1]Wednesday 1.12.22'!B23</f>
        <v>56.789999999999992</v>
      </c>
      <c r="B23" s="1">
        <f t="shared" si="2"/>
        <v>0.74000000000000199</v>
      </c>
      <c r="C23" s="1">
        <f>'[1]Wednesday 1.19.22'!B23</f>
        <v>89.429999999999978</v>
      </c>
      <c r="D23" s="1">
        <f t="shared" si="0"/>
        <v>4.8199999999999932</v>
      </c>
      <c r="E23" s="1">
        <f>'[1]Wednesday 1.26.22'!B23</f>
        <v>57.110000000000007</v>
      </c>
      <c r="F23" s="1">
        <f t="shared" si="1"/>
        <v>1.1300000000000026</v>
      </c>
    </row>
    <row r="24" spans="1:6" x14ac:dyDescent="0.25">
      <c r="A24" s="1">
        <f>'[1]Wednesday 1.12.22'!B24</f>
        <v>72.139999999999986</v>
      </c>
      <c r="B24" s="1">
        <f t="shared" si="2"/>
        <v>15.349999999999994</v>
      </c>
      <c r="C24" s="1">
        <f>'[1]Wednesday 1.19.22'!B24</f>
        <v>89.559999999999974</v>
      </c>
      <c r="D24" s="1">
        <f t="shared" si="0"/>
        <v>0.12999999999999545</v>
      </c>
      <c r="E24" s="1">
        <f>'[1]Wednesday 1.26.22'!B24</f>
        <v>58.88000000000001</v>
      </c>
      <c r="F24" s="1">
        <f t="shared" si="1"/>
        <v>1.7700000000000031</v>
      </c>
    </row>
    <row r="25" spans="1:6" x14ac:dyDescent="0.25">
      <c r="A25" s="1">
        <f>'[1]Wednesday 1.12.22'!B25</f>
        <v>77.999999999999986</v>
      </c>
      <c r="B25" s="1">
        <f t="shared" si="2"/>
        <v>5.8599999999999994</v>
      </c>
      <c r="C25" s="1">
        <f>'[1]Wednesday 1.19.22'!B25</f>
        <v>92.629999999999967</v>
      </c>
      <c r="D25" s="1">
        <f t="shared" si="0"/>
        <v>3.0699999999999932</v>
      </c>
      <c r="E25" s="1">
        <f>'[1]Wednesday 1.26.22'!B25</f>
        <v>60.20000000000001</v>
      </c>
      <c r="F25" s="1">
        <f t="shared" si="1"/>
        <v>1.3200000000000003</v>
      </c>
    </row>
    <row r="26" spans="1:6" x14ac:dyDescent="0.25">
      <c r="A26" s="1">
        <f>'[1]Wednesday 1.12.22'!B26</f>
        <v>82.169999999999987</v>
      </c>
      <c r="B26" s="1">
        <f t="shared" si="2"/>
        <v>4.1700000000000017</v>
      </c>
      <c r="C26" s="1">
        <f>'[1]Wednesday 1.19.22'!B26</f>
        <v>97.909999999999968</v>
      </c>
      <c r="D26" s="1">
        <f t="shared" si="0"/>
        <v>5.2800000000000011</v>
      </c>
      <c r="E26" s="1">
        <f>'[1]Wednesday 1.26.22'!B26</f>
        <v>61.38000000000001</v>
      </c>
      <c r="F26" s="1">
        <f t="shared" si="1"/>
        <v>1.1799999999999997</v>
      </c>
    </row>
    <row r="27" spans="1:6" x14ac:dyDescent="0.25">
      <c r="A27" s="1">
        <f>'[1]Wednesday 1.12.22'!B27</f>
        <v>82.429999999999993</v>
      </c>
      <c r="B27" s="1">
        <f t="shared" si="2"/>
        <v>0.26000000000000512</v>
      </c>
      <c r="C27" s="1">
        <f>'[1]Wednesday 1.19.22'!B27</f>
        <v>118.05999999999997</v>
      </c>
      <c r="D27" s="1">
        <f t="shared" si="0"/>
        <v>20.150000000000006</v>
      </c>
      <c r="E27" s="1">
        <f>'[1]Wednesday 1.26.22'!B27</f>
        <v>61.500000000000007</v>
      </c>
      <c r="F27" s="1">
        <f t="shared" si="1"/>
        <v>0.11999999999999744</v>
      </c>
    </row>
    <row r="28" spans="1:6" x14ac:dyDescent="0.25">
      <c r="A28" s="1">
        <f>'[1]Wednesday 1.12.22'!B28</f>
        <v>85.499999999999986</v>
      </c>
      <c r="B28" s="1">
        <f t="shared" si="2"/>
        <v>3.0699999999999932</v>
      </c>
      <c r="C28" s="1">
        <f>'[1]Wednesday 1.19.22'!B28</f>
        <v>122.23999999999998</v>
      </c>
      <c r="D28" s="1">
        <f t="shared" si="0"/>
        <v>4.1800000000000068</v>
      </c>
      <c r="E28" s="1">
        <f>'[1]Wednesday 1.26.22'!B28</f>
        <v>62.430000000000007</v>
      </c>
      <c r="F28" s="1">
        <f t="shared" si="1"/>
        <v>0.92999999999999972</v>
      </c>
    </row>
    <row r="29" spans="1:6" x14ac:dyDescent="0.25">
      <c r="A29" s="1">
        <f>'[1]Wednesday 1.12.22'!B29</f>
        <v>86.139999999999986</v>
      </c>
      <c r="B29" s="1">
        <f t="shared" si="2"/>
        <v>0.64000000000000057</v>
      </c>
      <c r="C29" s="1">
        <f>'[1]Wednesday 1.19.22'!B29</f>
        <v>122.54999999999998</v>
      </c>
      <c r="D29" s="1">
        <f t="shared" si="0"/>
        <v>0.31000000000000227</v>
      </c>
      <c r="E29" s="1">
        <f>'[1]Wednesday 1.26.22'!B29</f>
        <v>68.190000000000012</v>
      </c>
      <c r="F29" s="1">
        <f t="shared" si="1"/>
        <v>5.7600000000000051</v>
      </c>
    </row>
    <row r="30" spans="1:6" x14ac:dyDescent="0.25">
      <c r="A30" s="1">
        <f>'[1]Wednesday 1.12.22'!B30</f>
        <v>95.739999999999981</v>
      </c>
      <c r="B30" s="1">
        <f t="shared" si="2"/>
        <v>9.5999999999999943</v>
      </c>
      <c r="C30" s="1">
        <f>'[1]Wednesday 1.19.22'!B30</f>
        <v>124.09999999999998</v>
      </c>
      <c r="D30" s="1">
        <f t="shared" si="0"/>
        <v>1.5499999999999972</v>
      </c>
      <c r="E30" s="1">
        <f>'[1]Wednesday 1.26.22'!B30</f>
        <v>68.390000000000015</v>
      </c>
      <c r="F30" s="1">
        <f t="shared" si="1"/>
        <v>0.20000000000000284</v>
      </c>
    </row>
    <row r="31" spans="1:6" x14ac:dyDescent="0.25">
      <c r="A31" s="1">
        <f>'[1]Wednesday 1.12.22'!B31</f>
        <v>96.609999999999985</v>
      </c>
      <c r="B31" s="1">
        <f t="shared" si="2"/>
        <v>0.87000000000000455</v>
      </c>
      <c r="C31" s="1">
        <f>'[1]Wednesday 1.19.22'!B31</f>
        <v>129.05999999999997</v>
      </c>
      <c r="D31" s="1">
        <f t="shared" si="0"/>
        <v>4.9599999999999937</v>
      </c>
      <c r="E31" s="1">
        <f>'[1]Wednesday 1.26.22'!B31</f>
        <v>69.600000000000009</v>
      </c>
      <c r="F31" s="1">
        <f t="shared" si="1"/>
        <v>1.2099999999999937</v>
      </c>
    </row>
    <row r="32" spans="1:6" x14ac:dyDescent="0.25">
      <c r="A32" s="1">
        <f>'[1]Wednesday 1.12.22'!B32</f>
        <v>101.43999999999998</v>
      </c>
      <c r="B32" s="1">
        <f t="shared" si="2"/>
        <v>4.8299999999999983</v>
      </c>
      <c r="C32" s="1">
        <f>'[1]Wednesday 1.19.22'!B32</f>
        <v>133.12999999999997</v>
      </c>
      <c r="D32" s="1">
        <f t="shared" si="0"/>
        <v>4.0699999999999932</v>
      </c>
      <c r="E32" s="1">
        <f>'[1]Wednesday 1.26.22'!B32</f>
        <v>71.210000000000008</v>
      </c>
      <c r="F32" s="1">
        <f t="shared" si="1"/>
        <v>1.6099999999999994</v>
      </c>
    </row>
    <row r="33" spans="1:6" x14ac:dyDescent="0.25">
      <c r="A33" s="1">
        <f>'[1]Wednesday 1.12.22'!B33</f>
        <v>102.17999999999998</v>
      </c>
      <c r="B33" s="1">
        <f t="shared" si="2"/>
        <v>0.73999999999999488</v>
      </c>
      <c r="C33" s="1">
        <f>'[1]Wednesday 1.19.22'!B33</f>
        <v>135.79999999999995</v>
      </c>
      <c r="D33" s="1">
        <f t="shared" si="0"/>
        <v>2.6699999999999875</v>
      </c>
      <c r="E33" s="1">
        <f>'[1]Wednesday 1.26.22'!B33</f>
        <v>72.900000000000006</v>
      </c>
      <c r="F33" s="1">
        <f t="shared" si="1"/>
        <v>1.6899999999999977</v>
      </c>
    </row>
    <row r="34" spans="1:6" x14ac:dyDescent="0.25">
      <c r="A34" s="1">
        <f>'[1]Wednesday 1.12.22'!B34</f>
        <v>102.73999999999998</v>
      </c>
      <c r="B34" s="1">
        <f t="shared" si="2"/>
        <v>0.56000000000000227</v>
      </c>
      <c r="C34" s="1">
        <f>'[1]Wednesday 1.19.22'!B34</f>
        <v>137.56999999999996</v>
      </c>
      <c r="D34" s="1">
        <f t="shared" si="0"/>
        <v>1.7700000000000102</v>
      </c>
      <c r="E34" s="1">
        <f>'[1]Wednesday 1.26.22'!B34</f>
        <v>73.02000000000001</v>
      </c>
      <c r="F34" s="1">
        <f t="shared" si="1"/>
        <v>0.12000000000000455</v>
      </c>
    </row>
    <row r="35" spans="1:6" x14ac:dyDescent="0.25">
      <c r="A35" s="1">
        <f>'[1]Wednesday 1.12.22'!B35</f>
        <v>105.13999999999999</v>
      </c>
      <c r="B35" s="1">
        <f t="shared" si="2"/>
        <v>2.4000000000000057</v>
      </c>
      <c r="C35" s="1">
        <f>'[1]Wednesday 1.19.22'!B35</f>
        <v>138.98999999999995</v>
      </c>
      <c r="D35" s="1">
        <f t="shared" si="0"/>
        <v>1.4199999999999875</v>
      </c>
      <c r="E35" s="1">
        <f>'[1]Wednesday 1.26.22'!B35</f>
        <v>76.240000000000009</v>
      </c>
      <c r="F35" s="1">
        <f t="shared" si="1"/>
        <v>3.2199999999999989</v>
      </c>
    </row>
    <row r="36" spans="1:6" x14ac:dyDescent="0.25">
      <c r="A36" s="1">
        <f>'[1]Wednesday 1.12.22'!B36</f>
        <v>105.76999999999998</v>
      </c>
      <c r="B36" s="1">
        <f t="shared" si="2"/>
        <v>0.62999999999999545</v>
      </c>
      <c r="C36" s="1">
        <f>'[1]Wednesday 1.19.22'!B36</f>
        <v>146.81999999999996</v>
      </c>
      <c r="D36" s="1">
        <f t="shared" si="0"/>
        <v>7.8300000000000125</v>
      </c>
      <c r="E36" s="1">
        <f>'[1]Wednesday 1.26.22'!B36</f>
        <v>77.98</v>
      </c>
      <c r="F36" s="1">
        <f t="shared" si="1"/>
        <v>1.7399999999999949</v>
      </c>
    </row>
    <row r="37" spans="1:6" x14ac:dyDescent="0.25">
      <c r="A37" s="1">
        <f>'[1]Wednesday 1.12.22'!B37</f>
        <v>109.60999999999999</v>
      </c>
      <c r="B37" s="1">
        <f t="shared" si="2"/>
        <v>3.8400000000000034</v>
      </c>
      <c r="C37" s="1">
        <f>'[1]Wednesday 1.19.22'!B37</f>
        <v>147.92999999999998</v>
      </c>
      <c r="D37" s="1">
        <f t="shared" si="0"/>
        <v>1.1100000000000136</v>
      </c>
      <c r="E37" s="1">
        <f>'[1]Wednesday 1.26.22'!B37</f>
        <v>81.42</v>
      </c>
      <c r="F37" s="1">
        <f t="shared" si="1"/>
        <v>3.4399999999999977</v>
      </c>
    </row>
    <row r="38" spans="1:6" x14ac:dyDescent="0.25">
      <c r="A38" s="1">
        <f>'[1]Wednesday 1.12.22'!B38</f>
        <v>116.98999999999998</v>
      </c>
      <c r="B38" s="1">
        <f t="shared" si="2"/>
        <v>7.3799999999999955</v>
      </c>
      <c r="C38" s="1">
        <f>'[1]Wednesday 1.19.22'!B38</f>
        <v>148.52999999999997</v>
      </c>
      <c r="D38" s="1">
        <f t="shared" si="0"/>
        <v>0.59999999999999432</v>
      </c>
      <c r="E38" s="1">
        <f>'[1]Wednesday 1.26.22'!B38</f>
        <v>83.54</v>
      </c>
      <c r="F38" s="1">
        <f t="shared" si="1"/>
        <v>2.1200000000000045</v>
      </c>
    </row>
    <row r="39" spans="1:6" x14ac:dyDescent="0.25">
      <c r="A39" s="1">
        <f>'[1]Wednesday 1.12.22'!B39</f>
        <v>121.62999999999998</v>
      </c>
      <c r="B39" s="1">
        <f t="shared" si="2"/>
        <v>4.6400000000000006</v>
      </c>
      <c r="C39" s="1" t="s">
        <v>56</v>
      </c>
      <c r="D39" s="2">
        <f>AVERAGE(D6:D38)</f>
        <v>4.5009090909090901</v>
      </c>
      <c r="E39" s="1">
        <f>'[1]Wednesday 1.26.22'!B39</f>
        <v>83.98</v>
      </c>
      <c r="F39" s="1">
        <f t="shared" si="1"/>
        <v>0.43999999999999773</v>
      </c>
    </row>
    <row r="40" spans="1:6" x14ac:dyDescent="0.25">
      <c r="A40" s="1">
        <f>'[1]Wednesday 1.12.22'!B40</f>
        <v>122.17999999999998</v>
      </c>
      <c r="B40" s="1">
        <f t="shared" si="2"/>
        <v>0.54999999999999716</v>
      </c>
      <c r="E40" s="1">
        <f>'[1]Wednesday 1.26.22'!B40</f>
        <v>88.06</v>
      </c>
      <c r="F40" s="1">
        <f t="shared" si="1"/>
        <v>4.0799999999999983</v>
      </c>
    </row>
    <row r="41" spans="1:6" x14ac:dyDescent="0.25">
      <c r="A41" s="1">
        <f>'[1]Wednesday 1.12.22'!B41</f>
        <v>125.83999999999997</v>
      </c>
      <c r="B41" s="1">
        <f t="shared" si="2"/>
        <v>3.6599999999999966</v>
      </c>
      <c r="E41" s="1">
        <f>'[1]Wednesday 1.26.22'!B41</f>
        <v>94.7</v>
      </c>
      <c r="F41" s="1">
        <f t="shared" si="1"/>
        <v>6.6400000000000006</v>
      </c>
    </row>
    <row r="42" spans="1:6" x14ac:dyDescent="0.25">
      <c r="A42" s="1">
        <f>'[1]Wednesday 1.12.22'!B42</f>
        <v>126.18999999999997</v>
      </c>
      <c r="B42" s="1">
        <f t="shared" si="2"/>
        <v>0.34999999999999432</v>
      </c>
      <c r="E42" s="1">
        <f>'[1]Wednesday 1.26.22'!B42</f>
        <v>98.69</v>
      </c>
      <c r="F42" s="1">
        <f t="shared" si="1"/>
        <v>3.9899999999999949</v>
      </c>
    </row>
    <row r="43" spans="1:6" x14ac:dyDescent="0.25">
      <c r="A43" s="1">
        <f>'[1]Wednesday 1.12.22'!B43</f>
        <v>136.97999999999996</v>
      </c>
      <c r="B43" s="1">
        <f t="shared" si="2"/>
        <v>10.789999999999992</v>
      </c>
      <c r="E43" s="1">
        <f>'[1]Wednesday 1.26.22'!B43</f>
        <v>98.899999999999991</v>
      </c>
      <c r="F43" s="1">
        <f t="shared" si="1"/>
        <v>0.20999999999999375</v>
      </c>
    </row>
    <row r="44" spans="1:6" x14ac:dyDescent="0.25">
      <c r="A44" s="1">
        <f>'[1]Wednesday 1.12.22'!B44</f>
        <v>143.18999999999997</v>
      </c>
      <c r="B44" s="1">
        <f t="shared" si="2"/>
        <v>6.210000000000008</v>
      </c>
      <c r="E44" s="1">
        <f>'[1]Wednesday 1.26.22'!B44</f>
        <v>101.24999999999999</v>
      </c>
      <c r="F44" s="1">
        <f t="shared" si="1"/>
        <v>2.3499999999999943</v>
      </c>
    </row>
    <row r="45" spans="1:6" x14ac:dyDescent="0.25">
      <c r="A45" s="1">
        <f>'[1]Wednesday 1.12.22'!B45</f>
        <v>147.33999999999997</v>
      </c>
      <c r="B45" s="1">
        <f t="shared" si="2"/>
        <v>4.1500000000000057</v>
      </c>
      <c r="E45" s="1">
        <f>'[1]Wednesday 1.26.22'!B45</f>
        <v>101.67999999999999</v>
      </c>
      <c r="F45" s="1">
        <f t="shared" si="1"/>
        <v>0.43000000000000682</v>
      </c>
    </row>
    <row r="46" spans="1:6" x14ac:dyDescent="0.25">
      <c r="A46" s="1" t="s">
        <v>56</v>
      </c>
      <c r="B46" s="2">
        <f>AVERAGE(B6:B45)</f>
        <v>3.6834999999999996</v>
      </c>
      <c r="E46" s="1">
        <f>'[1]Wednesday 1.26.22'!B46</f>
        <v>107.24</v>
      </c>
      <c r="F46" s="1">
        <f t="shared" si="1"/>
        <v>5.5600000000000023</v>
      </c>
    </row>
    <row r="47" spans="1:6" x14ac:dyDescent="0.25">
      <c r="E47" s="1">
        <f>'[1]Wednesday 1.26.22'!B47</f>
        <v>107.36999999999999</v>
      </c>
      <c r="F47" s="1">
        <f t="shared" si="1"/>
        <v>0.12999999999999545</v>
      </c>
    </row>
    <row r="48" spans="1:6" x14ac:dyDescent="0.25">
      <c r="A48" s="1" t="s">
        <v>57</v>
      </c>
      <c r="B48" s="2">
        <f>AVERAGE(B6:B45,D6:D38,F6:F58)</f>
        <v>3.5529365079365061</v>
      </c>
      <c r="E48" s="1">
        <f>'[1]Wednesday 1.26.22'!B48</f>
        <v>116.99</v>
      </c>
      <c r="F48" s="1">
        <f t="shared" si="1"/>
        <v>9.6200000000000045</v>
      </c>
    </row>
    <row r="49" spans="5:8" x14ac:dyDescent="0.25">
      <c r="E49" s="1">
        <f>'[1]Wednesday 1.26.22'!B49</f>
        <v>127.07</v>
      </c>
      <c r="F49" s="1">
        <f t="shared" si="1"/>
        <v>10.079999999999998</v>
      </c>
    </row>
    <row r="50" spans="5:8" x14ac:dyDescent="0.25">
      <c r="E50" s="1">
        <f>'[1]Wednesday 1.26.22'!B50</f>
        <v>127.52999999999999</v>
      </c>
      <c r="F50" s="1">
        <f t="shared" si="1"/>
        <v>0.45999999999999375</v>
      </c>
    </row>
    <row r="51" spans="5:8" x14ac:dyDescent="0.25">
      <c r="E51" s="1">
        <f>'[1]Wednesday 1.26.22'!B51</f>
        <v>132.38</v>
      </c>
      <c r="F51" s="1">
        <f t="shared" si="1"/>
        <v>4.8500000000000085</v>
      </c>
    </row>
    <row r="52" spans="5:8" x14ac:dyDescent="0.25">
      <c r="E52" s="1">
        <f>'[1]Wednesday 1.26.22'!B52</f>
        <v>133.91</v>
      </c>
      <c r="F52" s="1">
        <f t="shared" si="1"/>
        <v>1.5300000000000011</v>
      </c>
    </row>
    <row r="53" spans="5:8" x14ac:dyDescent="0.25">
      <c r="E53" s="1">
        <f>'[1]Wednesday 1.26.22'!B53</f>
        <v>134.41999999999999</v>
      </c>
      <c r="F53" s="1">
        <f t="shared" si="1"/>
        <v>0.50999999999999091</v>
      </c>
    </row>
    <row r="54" spans="5:8" x14ac:dyDescent="0.25">
      <c r="E54" s="1">
        <f>'[1]Wednesday 1.26.22'!B54</f>
        <v>134.72</v>
      </c>
      <c r="F54" s="1">
        <f t="shared" si="1"/>
        <v>0.30000000000001137</v>
      </c>
    </row>
    <row r="55" spans="5:8" x14ac:dyDescent="0.25">
      <c r="E55" s="1">
        <f>'[1]Wednesday 1.26.22'!B55</f>
        <v>135.04</v>
      </c>
      <c r="F55" s="1">
        <f t="shared" si="1"/>
        <v>0.31999999999999318</v>
      </c>
    </row>
    <row r="56" spans="5:8" x14ac:dyDescent="0.25">
      <c r="E56" s="1">
        <f>'[1]Wednesday 1.26.22'!B56</f>
        <v>136.44999999999999</v>
      </c>
      <c r="F56" s="1">
        <f t="shared" si="1"/>
        <v>1.4099999999999966</v>
      </c>
    </row>
    <row r="57" spans="5:8" x14ac:dyDescent="0.25">
      <c r="E57" s="1">
        <f>'[1]Wednesday 1.26.22'!B57</f>
        <v>147.35999999999999</v>
      </c>
      <c r="F57" s="1">
        <f t="shared" si="1"/>
        <v>10.909999999999997</v>
      </c>
    </row>
    <row r="58" spans="5:8" x14ac:dyDescent="0.25">
      <c r="E58" s="1">
        <f>'[1]Wednesday 1.26.22'!B58</f>
        <v>151.79999999999998</v>
      </c>
      <c r="F58" s="1">
        <f t="shared" si="1"/>
        <v>4.4399999999999977</v>
      </c>
    </row>
    <row r="59" spans="5:8" x14ac:dyDescent="0.25">
      <c r="E59" s="1" t="s">
        <v>56</v>
      </c>
      <c r="F59" s="2">
        <f>AVERAGE(F6:F58)</f>
        <v>2.864150943396226</v>
      </c>
      <c r="H59" s="12"/>
    </row>
  </sheetData>
  <mergeCells count="4">
    <mergeCell ref="A1:F1"/>
    <mergeCell ref="A2:B2"/>
    <mergeCell ref="C2:D2"/>
    <mergeCell ref="E2:F2"/>
  </mergeCells>
  <hyperlinks>
    <hyperlink ref="G1" location="'Table of Contents'!A1" display="'Table of Contents'!A1" xr:uid="{F5BA86BF-CA2D-4088-870D-35072AB8F9EF}"/>
    <hyperlink ref="V1" location="'Table of Contents'!A1" display="'Table of Contents'!A1" xr:uid="{88C9646F-383A-41E3-A444-4E97B7BA06E4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737F-2AD7-40BC-8D49-A1655579D565}">
  <sheetPr codeName="Sheet14">
    <tabColor theme="1" tint="0.499984740745262"/>
  </sheetPr>
  <dimension ref="A1:V45"/>
  <sheetViews>
    <sheetView zoomScaleNormal="100" workbookViewId="0">
      <selection activeCell="V1" sqref="V1"/>
    </sheetView>
  </sheetViews>
  <sheetFormatPr defaultColWidth="10.140625" defaultRowHeight="15.75" x14ac:dyDescent="0.25"/>
  <cols>
    <col min="1" max="1" width="9" style="1" bestFit="1" customWidth="1"/>
    <col min="2" max="2" width="14.7109375" style="1" bestFit="1" customWidth="1"/>
    <col min="3" max="3" width="9" style="1" bestFit="1" customWidth="1"/>
    <col min="4" max="4" width="14.7109375" style="1" bestFit="1" customWidth="1"/>
    <col min="5" max="5" width="9" style="1" bestFit="1" customWidth="1"/>
    <col min="6" max="6" width="14.7109375" style="1" bestFit="1" customWidth="1"/>
    <col min="7" max="16384" width="10.140625" style="1"/>
  </cols>
  <sheetData>
    <row r="1" spans="1:22" x14ac:dyDescent="0.25">
      <c r="A1" s="187" t="s">
        <v>61</v>
      </c>
      <c r="B1" s="187"/>
      <c r="C1" s="187"/>
      <c r="D1" s="187"/>
      <c r="E1" s="187"/>
      <c r="F1" s="187"/>
      <c r="G1" s="117" t="s">
        <v>28</v>
      </c>
      <c r="V1" s="117" t="s">
        <v>28</v>
      </c>
    </row>
    <row r="2" spans="1:22" x14ac:dyDescent="0.25">
      <c r="A2" s="188">
        <v>44574</v>
      </c>
      <c r="B2" s="187"/>
      <c r="C2" s="188">
        <v>44581</v>
      </c>
      <c r="D2" s="187"/>
      <c r="E2" s="188">
        <v>44588</v>
      </c>
      <c r="F2" s="187"/>
    </row>
    <row r="3" spans="1:22" x14ac:dyDescent="0.25">
      <c r="A3" s="1" t="s">
        <v>53</v>
      </c>
      <c r="C3" s="1" t="s">
        <v>53</v>
      </c>
      <c r="E3" s="1" t="s">
        <v>53</v>
      </c>
    </row>
    <row r="4" spans="1:22" x14ac:dyDescent="0.25">
      <c r="A4" s="1" t="s">
        <v>54</v>
      </c>
      <c r="B4" s="1" t="s">
        <v>55</v>
      </c>
      <c r="C4" s="1" t="s">
        <v>54</v>
      </c>
      <c r="D4" s="1" t="s">
        <v>55</v>
      </c>
      <c r="E4" s="1" t="s">
        <v>54</v>
      </c>
      <c r="F4" s="1" t="s">
        <v>55</v>
      </c>
    </row>
    <row r="5" spans="1:22" x14ac:dyDescent="0.25">
      <c r="A5" s="1">
        <f>'[1]Thursday 1.13.22'!B5</f>
        <v>0</v>
      </c>
      <c r="C5" s="1">
        <f>'[1]Thursday 1.20.22'!B5</f>
        <v>0</v>
      </c>
      <c r="E5" s="1">
        <f>'[1]Thursday 1.27.22'!B5</f>
        <v>0</v>
      </c>
    </row>
    <row r="6" spans="1:22" x14ac:dyDescent="0.25">
      <c r="A6" s="1">
        <f>'[1]Thursday 1.13.22'!B6</f>
        <v>3.09</v>
      </c>
      <c r="B6" s="1">
        <f>A6-A5</f>
        <v>3.09</v>
      </c>
      <c r="C6" s="1">
        <f>'[1]Thursday 1.20.22'!B6</f>
        <v>9.2200000000000006</v>
      </c>
      <c r="D6" s="1">
        <f>C6-C5</f>
        <v>9.2200000000000006</v>
      </c>
      <c r="E6" s="1">
        <f>'[1]Thursday 1.27.22'!B6</f>
        <v>7.92</v>
      </c>
      <c r="F6" s="1">
        <f>E6-E5</f>
        <v>7.92</v>
      </c>
    </row>
    <row r="7" spans="1:22" x14ac:dyDescent="0.25">
      <c r="A7" s="1">
        <f>'[1]Thursday 1.13.22'!B7</f>
        <v>13.36</v>
      </c>
      <c r="B7" s="1">
        <f t="shared" ref="B7:B33" si="0">A7-A6</f>
        <v>10.27</v>
      </c>
      <c r="C7" s="1">
        <f>'[1]Thursday 1.20.22'!B7</f>
        <v>13.63</v>
      </c>
      <c r="D7" s="1">
        <f t="shared" ref="D7:D38" si="1">C7-C6</f>
        <v>4.41</v>
      </c>
      <c r="E7" s="1">
        <f>'[1]Thursday 1.27.22'!B7</f>
        <v>12.24</v>
      </c>
      <c r="F7" s="1">
        <f t="shared" ref="F7:F37" si="2">E7-E6</f>
        <v>4.32</v>
      </c>
    </row>
    <row r="8" spans="1:22" x14ac:dyDescent="0.25">
      <c r="A8" s="1">
        <f>'[1]Thursday 1.13.22'!B8</f>
        <v>24.63</v>
      </c>
      <c r="B8" s="1">
        <f t="shared" si="0"/>
        <v>11.27</v>
      </c>
      <c r="C8" s="1">
        <f>'[1]Thursday 1.20.22'!B8</f>
        <v>16.900000000000002</v>
      </c>
      <c r="D8" s="1">
        <f t="shared" si="1"/>
        <v>3.2700000000000014</v>
      </c>
      <c r="E8" s="1">
        <f>'[1]Thursday 1.27.22'!B8</f>
        <v>16.98</v>
      </c>
      <c r="F8" s="1">
        <f t="shared" si="2"/>
        <v>4.74</v>
      </c>
    </row>
    <row r="9" spans="1:22" x14ac:dyDescent="0.25">
      <c r="A9" s="1">
        <f>'[1]Thursday 1.13.22'!B9</f>
        <v>25.41</v>
      </c>
      <c r="B9" s="1">
        <f t="shared" si="0"/>
        <v>0.78000000000000114</v>
      </c>
      <c r="C9" s="1">
        <f>'[1]Thursday 1.20.22'!B9</f>
        <v>26.370000000000005</v>
      </c>
      <c r="D9" s="1">
        <f t="shared" si="1"/>
        <v>9.4700000000000024</v>
      </c>
      <c r="E9" s="1">
        <f>'[1]Thursday 1.27.22'!B9</f>
        <v>21.07</v>
      </c>
      <c r="F9" s="1">
        <f t="shared" si="2"/>
        <v>4.09</v>
      </c>
    </row>
    <row r="10" spans="1:22" x14ac:dyDescent="0.25">
      <c r="A10" s="1">
        <f>'[1]Thursday 1.13.22'!B10</f>
        <v>34.81</v>
      </c>
      <c r="B10" s="1">
        <f t="shared" si="0"/>
        <v>9.4000000000000021</v>
      </c>
      <c r="C10" s="1">
        <f>'[1]Thursday 1.20.22'!B10</f>
        <v>28.420000000000005</v>
      </c>
      <c r="D10" s="1">
        <f t="shared" si="1"/>
        <v>2.0500000000000007</v>
      </c>
      <c r="E10" s="1">
        <f>'[1]Thursday 1.27.22'!B10</f>
        <v>26.19</v>
      </c>
      <c r="F10" s="1">
        <f t="shared" si="2"/>
        <v>5.120000000000001</v>
      </c>
    </row>
    <row r="11" spans="1:22" x14ac:dyDescent="0.25">
      <c r="A11" s="1">
        <f>'[1]Thursday 1.13.22'!B11</f>
        <v>35.86</v>
      </c>
      <c r="B11" s="1">
        <f t="shared" si="0"/>
        <v>1.0499999999999972</v>
      </c>
      <c r="C11" s="1">
        <f>'[1]Thursday 1.20.22'!B11</f>
        <v>35.370000000000005</v>
      </c>
      <c r="D11" s="1">
        <f t="shared" si="1"/>
        <v>6.9499999999999993</v>
      </c>
      <c r="E11" s="1">
        <f>'[1]Thursday 1.27.22'!B11</f>
        <v>29.740000000000002</v>
      </c>
      <c r="F11" s="1">
        <f t="shared" si="2"/>
        <v>3.5500000000000007</v>
      </c>
    </row>
    <row r="12" spans="1:22" x14ac:dyDescent="0.25">
      <c r="A12" s="1">
        <f>'[1]Thursday 1.13.22'!B12</f>
        <v>42.1</v>
      </c>
      <c r="B12" s="1">
        <f t="shared" si="0"/>
        <v>6.240000000000002</v>
      </c>
      <c r="C12" s="1">
        <f>'[1]Thursday 1.20.22'!B12</f>
        <v>43.52</v>
      </c>
      <c r="D12" s="1">
        <f t="shared" si="1"/>
        <v>8.1499999999999986</v>
      </c>
      <c r="E12" s="1">
        <f>'[1]Thursday 1.27.22'!B12</f>
        <v>31.14</v>
      </c>
      <c r="F12" s="1">
        <f t="shared" si="2"/>
        <v>1.3999999999999986</v>
      </c>
    </row>
    <row r="13" spans="1:22" x14ac:dyDescent="0.25">
      <c r="A13" s="1">
        <f>'[1]Thursday 1.13.22'!B13</f>
        <v>52.42</v>
      </c>
      <c r="B13" s="1">
        <f t="shared" si="0"/>
        <v>10.32</v>
      </c>
      <c r="C13" s="1">
        <f>'[1]Thursday 1.20.22'!B13</f>
        <v>50.220000000000006</v>
      </c>
      <c r="D13" s="1">
        <f t="shared" si="1"/>
        <v>6.7000000000000028</v>
      </c>
      <c r="E13" s="1">
        <f>'[1]Thursday 1.27.22'!B13</f>
        <v>36.770000000000003</v>
      </c>
      <c r="F13" s="1">
        <f t="shared" si="2"/>
        <v>5.6300000000000026</v>
      </c>
    </row>
    <row r="14" spans="1:22" x14ac:dyDescent="0.25">
      <c r="A14" s="1">
        <f>'[1]Thursday 1.13.22'!B14</f>
        <v>57.14</v>
      </c>
      <c r="B14" s="1">
        <f t="shared" si="0"/>
        <v>4.7199999999999989</v>
      </c>
      <c r="C14" s="1">
        <f>'[1]Thursday 1.20.22'!B14</f>
        <v>51.040000000000006</v>
      </c>
      <c r="D14" s="1">
        <f t="shared" si="1"/>
        <v>0.82000000000000028</v>
      </c>
      <c r="E14" s="1">
        <f>'[1]Thursday 1.27.22'!B14</f>
        <v>39.040000000000006</v>
      </c>
      <c r="F14" s="1">
        <f t="shared" si="2"/>
        <v>2.2700000000000031</v>
      </c>
    </row>
    <row r="15" spans="1:22" x14ac:dyDescent="0.25">
      <c r="A15" s="1">
        <f>'[1]Thursday 1.13.22'!B15</f>
        <v>62.77</v>
      </c>
      <c r="B15" s="1">
        <f t="shared" si="0"/>
        <v>5.6300000000000026</v>
      </c>
      <c r="C15" s="1">
        <f>'[1]Thursday 1.20.22'!B15</f>
        <v>53.7</v>
      </c>
      <c r="D15" s="1">
        <f t="shared" si="1"/>
        <v>2.6599999999999966</v>
      </c>
      <c r="E15" s="1">
        <f>'[1]Thursday 1.27.22'!B15</f>
        <v>40.290000000000006</v>
      </c>
      <c r="F15" s="1">
        <f t="shared" si="2"/>
        <v>1.25</v>
      </c>
    </row>
    <row r="16" spans="1:22" x14ac:dyDescent="0.25">
      <c r="A16" s="1">
        <f>'[1]Thursday 1.13.22'!B16</f>
        <v>64.210000000000008</v>
      </c>
      <c r="B16" s="1">
        <f t="shared" si="0"/>
        <v>1.4400000000000048</v>
      </c>
      <c r="C16" s="1">
        <f>'[1]Thursday 1.20.22'!B16</f>
        <v>58.39</v>
      </c>
      <c r="D16" s="1">
        <f t="shared" si="1"/>
        <v>4.6899999999999977</v>
      </c>
      <c r="E16" s="1">
        <f>'[1]Thursday 1.27.22'!B16</f>
        <v>47.59</v>
      </c>
      <c r="F16" s="1">
        <f t="shared" si="2"/>
        <v>7.2999999999999972</v>
      </c>
    </row>
    <row r="17" spans="1:6" x14ac:dyDescent="0.25">
      <c r="A17" s="1">
        <f>'[1]Thursday 1.13.22'!B17</f>
        <v>69.930000000000007</v>
      </c>
      <c r="B17" s="1">
        <f t="shared" si="0"/>
        <v>5.7199999999999989</v>
      </c>
      <c r="C17" s="1">
        <f>'[1]Thursday 1.20.22'!B17</f>
        <v>61.79</v>
      </c>
      <c r="D17" s="1">
        <f t="shared" si="1"/>
        <v>3.3999999999999986</v>
      </c>
      <c r="E17" s="1">
        <f>'[1]Thursday 1.27.22'!B17</f>
        <v>51.84</v>
      </c>
      <c r="F17" s="1">
        <f t="shared" si="2"/>
        <v>4.25</v>
      </c>
    </row>
    <row r="18" spans="1:6" x14ac:dyDescent="0.25">
      <c r="A18" s="1">
        <f>'[1]Thursday 1.13.22'!B18</f>
        <v>70.940000000000012</v>
      </c>
      <c r="B18" s="1">
        <f t="shared" si="0"/>
        <v>1.0100000000000051</v>
      </c>
      <c r="C18" s="1">
        <f>'[1]Thursday 1.20.22'!B18</f>
        <v>62.4</v>
      </c>
      <c r="D18" s="1">
        <f t="shared" si="1"/>
        <v>0.60999999999999943</v>
      </c>
      <c r="E18" s="1">
        <f>'[1]Thursday 1.27.22'!B18</f>
        <v>54.03</v>
      </c>
      <c r="F18" s="1">
        <f t="shared" si="2"/>
        <v>2.1899999999999977</v>
      </c>
    </row>
    <row r="19" spans="1:6" x14ac:dyDescent="0.25">
      <c r="A19" s="1">
        <f>'[1]Thursday 1.13.22'!B19</f>
        <v>74.360000000000014</v>
      </c>
      <c r="B19" s="1">
        <f t="shared" si="0"/>
        <v>3.4200000000000017</v>
      </c>
      <c r="C19" s="1">
        <f>'[1]Thursday 1.20.22'!B19</f>
        <v>63.129999999999995</v>
      </c>
      <c r="D19" s="1">
        <f t="shared" si="1"/>
        <v>0.72999999999999687</v>
      </c>
      <c r="E19" s="1">
        <f>'[1]Thursday 1.27.22'!B19</f>
        <v>62.11</v>
      </c>
      <c r="F19" s="1">
        <f t="shared" si="2"/>
        <v>8.0799999999999983</v>
      </c>
    </row>
    <row r="20" spans="1:6" x14ac:dyDescent="0.25">
      <c r="A20" s="1">
        <f>'[1]Thursday 1.13.22'!B20</f>
        <v>83.720000000000013</v>
      </c>
      <c r="B20" s="1">
        <f t="shared" si="0"/>
        <v>9.36</v>
      </c>
      <c r="C20" s="1">
        <f>'[1]Thursday 1.20.22'!B20</f>
        <v>63.23</v>
      </c>
      <c r="D20" s="1">
        <f t="shared" si="1"/>
        <v>0.10000000000000142</v>
      </c>
      <c r="E20" s="1">
        <f>'[1]Thursday 1.27.22'!B20</f>
        <v>71.73</v>
      </c>
      <c r="F20" s="1">
        <f t="shared" si="2"/>
        <v>9.6200000000000045</v>
      </c>
    </row>
    <row r="21" spans="1:6" x14ac:dyDescent="0.25">
      <c r="A21" s="1">
        <f>'[1]Thursday 1.13.22'!B21</f>
        <v>85.700000000000017</v>
      </c>
      <c r="B21" s="1">
        <f t="shared" si="0"/>
        <v>1.980000000000004</v>
      </c>
      <c r="C21" s="1">
        <f>'[1]Thursday 1.20.22'!B21</f>
        <v>65.72999999999999</v>
      </c>
      <c r="D21" s="1">
        <f t="shared" si="1"/>
        <v>2.4999999999999929</v>
      </c>
      <c r="E21" s="1">
        <f>'[1]Thursday 1.27.22'!B21</f>
        <v>77.77000000000001</v>
      </c>
      <c r="F21" s="1">
        <f t="shared" si="2"/>
        <v>6.0400000000000063</v>
      </c>
    </row>
    <row r="22" spans="1:6" x14ac:dyDescent="0.25">
      <c r="A22" s="1">
        <f>'[1]Thursday 1.13.22'!B22</f>
        <v>99.010000000000019</v>
      </c>
      <c r="B22" s="1">
        <f t="shared" si="0"/>
        <v>13.310000000000002</v>
      </c>
      <c r="C22" s="1">
        <f>'[1]Thursday 1.20.22'!B22</f>
        <v>67.02</v>
      </c>
      <c r="D22" s="1">
        <f t="shared" si="1"/>
        <v>1.2900000000000063</v>
      </c>
      <c r="E22" s="1">
        <f>'[1]Thursday 1.27.22'!B22</f>
        <v>78.070000000000007</v>
      </c>
      <c r="F22" s="1">
        <f t="shared" si="2"/>
        <v>0.29999999999999716</v>
      </c>
    </row>
    <row r="23" spans="1:6" x14ac:dyDescent="0.25">
      <c r="A23" s="1">
        <f>'[1]Thursday 1.13.22'!B23</f>
        <v>104.07000000000002</v>
      </c>
      <c r="B23" s="1">
        <f t="shared" si="0"/>
        <v>5.0600000000000023</v>
      </c>
      <c r="C23" s="1">
        <f>'[1]Thursday 1.20.22'!B23</f>
        <v>74.52</v>
      </c>
      <c r="D23" s="1">
        <f t="shared" si="1"/>
        <v>7.5</v>
      </c>
      <c r="E23" s="1">
        <f>'[1]Thursday 1.27.22'!B23</f>
        <v>88.550000000000011</v>
      </c>
      <c r="F23" s="1">
        <f t="shared" si="2"/>
        <v>10.480000000000004</v>
      </c>
    </row>
    <row r="24" spans="1:6" x14ac:dyDescent="0.25">
      <c r="A24" s="1">
        <f>'[1]Thursday 1.13.22'!B24</f>
        <v>106.15000000000002</v>
      </c>
      <c r="B24" s="1">
        <f t="shared" si="0"/>
        <v>2.0799999999999983</v>
      </c>
      <c r="C24" s="1">
        <f>'[1]Thursday 1.20.22'!B24</f>
        <v>74.56</v>
      </c>
      <c r="D24" s="1">
        <f t="shared" si="1"/>
        <v>4.0000000000006253E-2</v>
      </c>
      <c r="E24" s="1">
        <f>'[1]Thursday 1.27.22'!B24</f>
        <v>94.140000000000015</v>
      </c>
      <c r="F24" s="1">
        <f t="shared" si="2"/>
        <v>5.5900000000000034</v>
      </c>
    </row>
    <row r="25" spans="1:6" x14ac:dyDescent="0.25">
      <c r="A25" s="1">
        <f>'[1]Thursday 1.13.22'!B25</f>
        <v>109.48000000000002</v>
      </c>
      <c r="B25" s="1">
        <f t="shared" si="0"/>
        <v>3.3299999999999983</v>
      </c>
      <c r="C25" s="1">
        <f>'[1]Thursday 1.20.22'!B25</f>
        <v>79.11</v>
      </c>
      <c r="D25" s="1">
        <f t="shared" si="1"/>
        <v>4.5499999999999972</v>
      </c>
      <c r="E25" s="1">
        <f>'[1]Thursday 1.27.22'!B25</f>
        <v>100.29000000000002</v>
      </c>
      <c r="F25" s="1">
        <f t="shared" si="2"/>
        <v>6.1500000000000057</v>
      </c>
    </row>
    <row r="26" spans="1:6" x14ac:dyDescent="0.25">
      <c r="A26" s="1">
        <f>'[1]Thursday 1.13.22'!B26</f>
        <v>111.98000000000002</v>
      </c>
      <c r="B26" s="1">
        <f t="shared" si="0"/>
        <v>2.5</v>
      </c>
      <c r="C26" s="1">
        <f>'[1]Thursday 1.20.22'!B26</f>
        <v>79.63</v>
      </c>
      <c r="D26" s="1">
        <f t="shared" si="1"/>
        <v>0.51999999999999602</v>
      </c>
      <c r="E26" s="1">
        <f>'[1]Thursday 1.27.22'!B26</f>
        <v>103.33000000000003</v>
      </c>
      <c r="F26" s="1">
        <f t="shared" si="2"/>
        <v>3.0400000000000063</v>
      </c>
    </row>
    <row r="27" spans="1:6" x14ac:dyDescent="0.25">
      <c r="A27" s="1">
        <f>'[1]Thursday 1.13.22'!B27</f>
        <v>113.75000000000001</v>
      </c>
      <c r="B27" s="1">
        <f t="shared" si="0"/>
        <v>1.769999999999996</v>
      </c>
      <c r="C27" s="1">
        <f>'[1]Thursday 1.20.22'!B27</f>
        <v>89.039999999999992</v>
      </c>
      <c r="D27" s="1">
        <f t="shared" si="1"/>
        <v>9.4099999999999966</v>
      </c>
      <c r="E27" s="1">
        <f>'[1]Thursday 1.27.22'!B27</f>
        <v>103.37000000000003</v>
      </c>
      <c r="F27" s="1">
        <f t="shared" si="2"/>
        <v>4.0000000000006253E-2</v>
      </c>
    </row>
    <row r="28" spans="1:6" x14ac:dyDescent="0.25">
      <c r="A28" s="1">
        <f>'[1]Thursday 1.13.22'!B28</f>
        <v>117.66000000000001</v>
      </c>
      <c r="B28" s="1">
        <f t="shared" si="0"/>
        <v>3.9099999999999966</v>
      </c>
      <c r="C28" s="1">
        <f>'[1]Thursday 1.20.22'!B28</f>
        <v>90.039999999999992</v>
      </c>
      <c r="D28" s="1">
        <f t="shared" si="1"/>
        <v>1</v>
      </c>
      <c r="E28" s="1">
        <f>'[1]Thursday 1.27.22'!B28</f>
        <v>105.64000000000003</v>
      </c>
      <c r="F28" s="1">
        <f t="shared" si="2"/>
        <v>2.269999999999996</v>
      </c>
    </row>
    <row r="29" spans="1:6" x14ac:dyDescent="0.25">
      <c r="A29" s="1">
        <f>'[1]Thursday 1.13.22'!B29</f>
        <v>124.08000000000001</v>
      </c>
      <c r="B29" s="1">
        <f t="shared" si="0"/>
        <v>6.4200000000000017</v>
      </c>
      <c r="C29" s="1">
        <f>'[1]Thursday 1.20.22'!B29</f>
        <v>111.32</v>
      </c>
      <c r="D29" s="1">
        <f t="shared" si="1"/>
        <v>21.28</v>
      </c>
      <c r="E29" s="1">
        <f>'[1]Thursday 1.27.22'!B29</f>
        <v>110.76000000000003</v>
      </c>
      <c r="F29" s="1">
        <f t="shared" si="2"/>
        <v>5.1200000000000045</v>
      </c>
    </row>
    <row r="30" spans="1:6" x14ac:dyDescent="0.25">
      <c r="A30" s="1">
        <f>'[1]Thursday 1.13.22'!B30</f>
        <v>126.00000000000001</v>
      </c>
      <c r="B30" s="1">
        <f t="shared" si="0"/>
        <v>1.9200000000000017</v>
      </c>
      <c r="C30" s="1">
        <f>'[1]Thursday 1.20.22'!B30</f>
        <v>116.71</v>
      </c>
      <c r="D30" s="1">
        <f t="shared" si="1"/>
        <v>5.3900000000000006</v>
      </c>
      <c r="E30" s="1">
        <f>'[1]Thursday 1.27.22'!B30</f>
        <v>111.77000000000004</v>
      </c>
      <c r="F30" s="1">
        <f t="shared" si="2"/>
        <v>1.0100000000000051</v>
      </c>
    </row>
    <row r="31" spans="1:6" x14ac:dyDescent="0.25">
      <c r="A31" s="1">
        <f>'[1]Thursday 1.13.22'!B31</f>
        <v>128.23000000000002</v>
      </c>
      <c r="B31" s="1">
        <f t="shared" si="0"/>
        <v>2.230000000000004</v>
      </c>
      <c r="C31" s="1">
        <f>'[1]Thursday 1.20.22'!B31</f>
        <v>121.05999999999999</v>
      </c>
      <c r="D31" s="1">
        <f t="shared" si="1"/>
        <v>4.3499999999999943</v>
      </c>
      <c r="E31" s="1">
        <f>'[1]Thursday 1.27.22'!B31</f>
        <v>113.64000000000004</v>
      </c>
      <c r="F31" s="1">
        <f t="shared" si="2"/>
        <v>1.8700000000000045</v>
      </c>
    </row>
    <row r="32" spans="1:6" x14ac:dyDescent="0.25">
      <c r="A32" s="1">
        <f>'[1]Thursday 1.13.22'!B32</f>
        <v>134.67000000000002</v>
      </c>
      <c r="B32" s="1">
        <f t="shared" si="0"/>
        <v>6.4399999999999977</v>
      </c>
      <c r="C32" s="1">
        <f>'[1]Thursday 1.20.22'!B32</f>
        <v>121.24</v>
      </c>
      <c r="D32" s="1">
        <f t="shared" si="1"/>
        <v>0.18000000000000682</v>
      </c>
      <c r="E32" s="1">
        <f>'[1]Thursday 1.27.22'!B32</f>
        <v>119.14000000000004</v>
      </c>
      <c r="F32" s="1">
        <f t="shared" si="2"/>
        <v>5.5</v>
      </c>
    </row>
    <row r="33" spans="1:8" x14ac:dyDescent="0.25">
      <c r="A33" s="1">
        <f>'[1]Thursday 1.13.22'!B33</f>
        <v>144.49</v>
      </c>
      <c r="B33" s="1">
        <f t="shared" si="0"/>
        <v>9.8199999999999932</v>
      </c>
      <c r="C33" s="1">
        <f>'[1]Thursday 1.20.22'!B33</f>
        <v>124.11999999999999</v>
      </c>
      <c r="D33" s="1">
        <f t="shared" si="1"/>
        <v>2.8799999999999955</v>
      </c>
      <c r="E33" s="1">
        <f>'[1]Thursday 1.27.22'!B33</f>
        <v>130.09000000000003</v>
      </c>
      <c r="F33" s="1">
        <f t="shared" si="2"/>
        <v>10.949999999999989</v>
      </c>
    </row>
    <row r="34" spans="1:8" x14ac:dyDescent="0.25">
      <c r="A34" s="1" t="s">
        <v>56</v>
      </c>
      <c r="B34" s="2">
        <f>AVERAGE(B6:B33)</f>
        <v>5.1603571428571433</v>
      </c>
      <c r="C34" s="1">
        <f>'[1]Thursday 1.20.22'!B34</f>
        <v>132.17999999999998</v>
      </c>
      <c r="D34" s="1">
        <f t="shared" si="1"/>
        <v>8.0599999999999881</v>
      </c>
      <c r="E34" s="1">
        <f>'[1]Thursday 1.27.22'!B34</f>
        <v>132.60000000000002</v>
      </c>
      <c r="F34" s="1">
        <f t="shared" si="2"/>
        <v>2.5099999999999909</v>
      </c>
    </row>
    <row r="35" spans="1:8" x14ac:dyDescent="0.25">
      <c r="C35" s="1">
        <f>'[1]Thursday 1.20.22'!B35</f>
        <v>133.70999999999998</v>
      </c>
      <c r="D35" s="1">
        <f t="shared" si="1"/>
        <v>1.5300000000000011</v>
      </c>
      <c r="E35" s="1">
        <f>'[1]Thursday 1.27.22'!B35</f>
        <v>135.78000000000003</v>
      </c>
      <c r="F35" s="1">
        <f t="shared" si="2"/>
        <v>3.1800000000000068</v>
      </c>
    </row>
    <row r="36" spans="1:8" x14ac:dyDescent="0.25">
      <c r="C36" s="1">
        <f>'[1]Thursday 1.20.22'!B36</f>
        <v>139.07</v>
      </c>
      <c r="D36" s="1">
        <f t="shared" si="1"/>
        <v>5.3600000000000136</v>
      </c>
      <c r="E36" s="1">
        <f>'[1]Thursday 1.27.22'!B36</f>
        <v>138.58000000000004</v>
      </c>
      <c r="F36" s="1">
        <f t="shared" si="2"/>
        <v>2.8000000000000114</v>
      </c>
    </row>
    <row r="37" spans="1:8" x14ac:dyDescent="0.25">
      <c r="C37" s="1">
        <f>'[1]Thursday 1.20.22'!B37</f>
        <v>139.32</v>
      </c>
      <c r="D37" s="1">
        <f t="shared" si="1"/>
        <v>0.25</v>
      </c>
      <c r="E37" s="1">
        <f>'[1]Thursday 1.27.22'!B37</f>
        <v>140.50000000000003</v>
      </c>
      <c r="F37" s="1">
        <f t="shared" si="2"/>
        <v>1.9199999999999875</v>
      </c>
    </row>
    <row r="38" spans="1:8" x14ac:dyDescent="0.25">
      <c r="C38" s="1">
        <f>'[1]Thursday 1.20.22'!B38</f>
        <v>145.73999999999998</v>
      </c>
      <c r="D38" s="1">
        <f t="shared" si="1"/>
        <v>6.4199999999999875</v>
      </c>
      <c r="E38" s="1" t="s">
        <v>56</v>
      </c>
      <c r="F38" s="2">
        <f>AVERAGE(F6:F37)</f>
        <v>4.3906250000000009</v>
      </c>
    </row>
    <row r="39" spans="1:8" x14ac:dyDescent="0.25">
      <c r="C39" s="1" t="s">
        <v>56</v>
      </c>
      <c r="D39" s="2">
        <f>AVERAGE(D6:D38)</f>
        <v>4.416363636363636</v>
      </c>
    </row>
    <row r="41" spans="1:8" x14ac:dyDescent="0.25">
      <c r="A41" s="1" t="s">
        <v>57</v>
      </c>
      <c r="B41" s="2">
        <f>AVERAGE(B6:B33,D6:D38,F6:F37)</f>
        <v>4.6315053763440863</v>
      </c>
    </row>
    <row r="45" spans="1:8" x14ac:dyDescent="0.25">
      <c r="H45" s="12"/>
    </row>
  </sheetData>
  <mergeCells count="4">
    <mergeCell ref="A1:F1"/>
    <mergeCell ref="A2:B2"/>
    <mergeCell ref="C2:D2"/>
    <mergeCell ref="E2:F2"/>
  </mergeCells>
  <hyperlinks>
    <hyperlink ref="G1" location="'Table of Contents'!A1" display="'Table of Contents'!A1" xr:uid="{EA977C6F-967E-4C2F-9E7C-A2BAE2E8C48A}"/>
    <hyperlink ref="V1" location="'Table of Contents'!A1" display="'Table of Contents'!A1" xr:uid="{32A75BBC-7C88-4965-9BFD-5329D17A4EE6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0507-1467-4445-AA09-22F5FFB1F866}">
  <sheetPr codeName="Sheet18">
    <tabColor theme="1" tint="0.499984740745262"/>
  </sheetPr>
  <dimension ref="A1:V53"/>
  <sheetViews>
    <sheetView zoomScaleNormal="100" workbookViewId="0">
      <selection activeCell="V1" sqref="V1"/>
    </sheetView>
  </sheetViews>
  <sheetFormatPr defaultColWidth="10.140625" defaultRowHeight="15.75" x14ac:dyDescent="0.25"/>
  <cols>
    <col min="1" max="1" width="9" style="1" bestFit="1" customWidth="1"/>
    <col min="2" max="2" width="14.7109375" style="1" bestFit="1" customWidth="1"/>
    <col min="3" max="3" width="9" style="1" bestFit="1" customWidth="1"/>
    <col min="4" max="4" width="14.7109375" style="1" bestFit="1" customWidth="1"/>
    <col min="5" max="5" width="9" style="1" bestFit="1" customWidth="1"/>
    <col min="6" max="6" width="14.7109375" style="1" bestFit="1" customWidth="1"/>
    <col min="7" max="16384" width="10.140625" style="1"/>
  </cols>
  <sheetData>
    <row r="1" spans="1:22" x14ac:dyDescent="0.25">
      <c r="A1" s="187" t="s">
        <v>62</v>
      </c>
      <c r="B1" s="187"/>
      <c r="C1" s="187"/>
      <c r="D1" s="187"/>
      <c r="E1" s="187"/>
      <c r="F1" s="187"/>
      <c r="G1" s="117" t="s">
        <v>28</v>
      </c>
      <c r="V1" s="117" t="s">
        <v>28</v>
      </c>
    </row>
    <row r="2" spans="1:22" x14ac:dyDescent="0.25">
      <c r="A2" s="188">
        <v>44575</v>
      </c>
      <c r="B2" s="187"/>
      <c r="C2" s="188">
        <v>44582</v>
      </c>
      <c r="D2" s="187"/>
      <c r="E2" s="188">
        <v>44589</v>
      </c>
      <c r="F2" s="187"/>
    </row>
    <row r="3" spans="1:22" x14ac:dyDescent="0.25">
      <c r="A3" s="1" t="s">
        <v>53</v>
      </c>
      <c r="C3" s="1" t="s">
        <v>53</v>
      </c>
      <c r="E3" s="1" t="s">
        <v>53</v>
      </c>
    </row>
    <row r="4" spans="1:22" x14ac:dyDescent="0.25">
      <c r="A4" s="1" t="s">
        <v>54</v>
      </c>
      <c r="B4" s="1" t="s">
        <v>55</v>
      </c>
      <c r="C4" s="1" t="s">
        <v>54</v>
      </c>
      <c r="D4" s="1" t="s">
        <v>55</v>
      </c>
      <c r="E4" s="1" t="s">
        <v>54</v>
      </c>
      <c r="F4" s="1" t="s">
        <v>55</v>
      </c>
    </row>
    <row r="5" spans="1:22" x14ac:dyDescent="0.25">
      <c r="A5" s="1">
        <f>'[1]Friday 1.14.22'!B5</f>
        <v>0</v>
      </c>
      <c r="C5" s="1">
        <f>'[1]Friday 1.21.22'!B5</f>
        <v>0</v>
      </c>
      <c r="E5" s="1">
        <f>'[1]Friday 1.28.22'!B5</f>
        <v>0</v>
      </c>
    </row>
    <row r="6" spans="1:22" x14ac:dyDescent="0.25">
      <c r="A6" s="1">
        <f>'[1]Friday 1.14.22'!B6</f>
        <v>2.4500000000000002</v>
      </c>
      <c r="B6" s="1">
        <f>A6-A5</f>
        <v>2.4500000000000002</v>
      </c>
      <c r="C6" s="1">
        <f>'[1]Friday 1.21.22'!B6</f>
        <v>4.9400000000000004</v>
      </c>
      <c r="D6" s="1">
        <f>C6-C5</f>
        <v>4.9400000000000004</v>
      </c>
      <c r="E6" s="1">
        <f>'[1]Friday 1.28.22'!B6</f>
        <v>1.07</v>
      </c>
      <c r="F6" s="1">
        <f>E6-E5</f>
        <v>1.07</v>
      </c>
    </row>
    <row r="7" spans="1:22" x14ac:dyDescent="0.25">
      <c r="A7" s="1">
        <f>'[1]Friday 1.14.22'!B7</f>
        <v>6.11</v>
      </c>
      <c r="B7" s="1">
        <f t="shared" ref="B7:B48" si="0">A7-A6</f>
        <v>3.66</v>
      </c>
      <c r="C7" s="1">
        <f>'[1]Friday 1.21.22'!B7</f>
        <v>4.99</v>
      </c>
      <c r="D7" s="1">
        <f t="shared" ref="D7:D44" si="1">C7-C6</f>
        <v>4.9999999999999822E-2</v>
      </c>
      <c r="E7" s="1">
        <f>'[1]Friday 1.28.22'!B7</f>
        <v>1.44</v>
      </c>
      <c r="F7" s="1">
        <f t="shared" ref="F7:F52" si="2">E7-E6</f>
        <v>0.36999999999999988</v>
      </c>
    </row>
    <row r="8" spans="1:22" x14ac:dyDescent="0.25">
      <c r="A8" s="1">
        <f>'[1]Friday 1.14.22'!B8</f>
        <v>8.32</v>
      </c>
      <c r="B8" s="1">
        <f t="shared" si="0"/>
        <v>2.21</v>
      </c>
      <c r="C8" s="1">
        <f>'[1]Friday 1.21.22'!B8</f>
        <v>12.72</v>
      </c>
      <c r="D8" s="1">
        <f t="shared" si="1"/>
        <v>7.73</v>
      </c>
      <c r="E8" s="1">
        <f>'[1]Friday 1.28.22'!B8</f>
        <v>2.06</v>
      </c>
      <c r="F8" s="1">
        <f t="shared" si="2"/>
        <v>0.62000000000000011</v>
      </c>
    </row>
    <row r="9" spans="1:22" x14ac:dyDescent="0.25">
      <c r="A9" s="1">
        <f>'[1]Friday 1.14.22'!B9</f>
        <v>10.41</v>
      </c>
      <c r="B9" s="1">
        <f t="shared" si="0"/>
        <v>2.09</v>
      </c>
      <c r="C9" s="1">
        <f>'[1]Friday 1.21.22'!B9</f>
        <v>13.89</v>
      </c>
      <c r="D9" s="1">
        <f t="shared" si="1"/>
        <v>1.17</v>
      </c>
      <c r="E9" s="1">
        <f>'[1]Friday 1.28.22'!B9</f>
        <v>5.15</v>
      </c>
      <c r="F9" s="1">
        <f t="shared" si="2"/>
        <v>3.0900000000000003</v>
      </c>
    </row>
    <row r="10" spans="1:22" x14ac:dyDescent="0.25">
      <c r="A10" s="1">
        <f>'[1]Friday 1.14.22'!B10</f>
        <v>14.15</v>
      </c>
      <c r="B10" s="1">
        <f t="shared" si="0"/>
        <v>3.74</v>
      </c>
      <c r="C10" s="1">
        <f>'[1]Friday 1.21.22'!B10</f>
        <v>17.399999999999999</v>
      </c>
      <c r="D10" s="1">
        <f t="shared" si="1"/>
        <v>3.509999999999998</v>
      </c>
      <c r="E10" s="1">
        <f>'[1]Friday 1.28.22'!B10</f>
        <v>7.8000000000000007</v>
      </c>
      <c r="F10" s="1">
        <f t="shared" si="2"/>
        <v>2.6500000000000004</v>
      </c>
    </row>
    <row r="11" spans="1:22" x14ac:dyDescent="0.25">
      <c r="A11" s="1">
        <f>'[1]Friday 1.14.22'!B11</f>
        <v>16.14</v>
      </c>
      <c r="B11" s="1">
        <f t="shared" si="0"/>
        <v>1.9900000000000002</v>
      </c>
      <c r="C11" s="1">
        <f>'[1]Friday 1.21.22'!B11</f>
        <v>33.53</v>
      </c>
      <c r="D11" s="1">
        <f t="shared" si="1"/>
        <v>16.130000000000003</v>
      </c>
      <c r="E11" s="1">
        <f>'[1]Friday 1.28.22'!B11</f>
        <v>12.36</v>
      </c>
      <c r="F11" s="1">
        <f t="shared" si="2"/>
        <v>4.5599999999999987</v>
      </c>
    </row>
    <row r="12" spans="1:22" x14ac:dyDescent="0.25">
      <c r="A12" s="1">
        <f>'[1]Friday 1.14.22'!B12</f>
        <v>19.39</v>
      </c>
      <c r="B12" s="1">
        <f t="shared" si="0"/>
        <v>3.25</v>
      </c>
      <c r="C12" s="1">
        <f>'[1]Friday 1.21.22'!B12</f>
        <v>41.760000000000005</v>
      </c>
      <c r="D12" s="1">
        <f t="shared" si="1"/>
        <v>8.230000000000004</v>
      </c>
      <c r="E12" s="1">
        <f>'[1]Friday 1.28.22'!B12</f>
        <v>17.649999999999999</v>
      </c>
      <c r="F12" s="1">
        <f t="shared" si="2"/>
        <v>5.2899999999999991</v>
      </c>
    </row>
    <row r="13" spans="1:22" x14ac:dyDescent="0.25">
      <c r="A13" s="1">
        <f>'[1]Friday 1.14.22'!B13</f>
        <v>24.23</v>
      </c>
      <c r="B13" s="1">
        <f t="shared" si="0"/>
        <v>4.84</v>
      </c>
      <c r="C13" s="1">
        <f>'[1]Friday 1.21.22'!B13</f>
        <v>45.010000000000005</v>
      </c>
      <c r="D13" s="1">
        <f t="shared" si="1"/>
        <v>3.25</v>
      </c>
      <c r="E13" s="1">
        <f>'[1]Friday 1.28.22'!B13</f>
        <v>18.41</v>
      </c>
      <c r="F13" s="1">
        <f t="shared" si="2"/>
        <v>0.76000000000000156</v>
      </c>
    </row>
    <row r="14" spans="1:22" x14ac:dyDescent="0.25">
      <c r="A14" s="1">
        <f>'[1]Friday 1.14.22'!B14</f>
        <v>25.67</v>
      </c>
      <c r="B14" s="1">
        <f t="shared" si="0"/>
        <v>1.4400000000000013</v>
      </c>
      <c r="C14" s="1">
        <f>'[1]Friday 1.21.22'!B14</f>
        <v>45.2</v>
      </c>
      <c r="D14" s="1">
        <f t="shared" si="1"/>
        <v>0.18999999999999773</v>
      </c>
      <c r="E14" s="1">
        <f>'[1]Friday 1.28.22'!B14</f>
        <v>18.670000000000002</v>
      </c>
      <c r="F14" s="1">
        <f t="shared" si="2"/>
        <v>0.26000000000000156</v>
      </c>
    </row>
    <row r="15" spans="1:22" x14ac:dyDescent="0.25">
      <c r="A15" s="1">
        <f>'[1]Friday 1.14.22'!B15</f>
        <v>28.270000000000003</v>
      </c>
      <c r="B15" s="1">
        <f t="shared" si="0"/>
        <v>2.6000000000000014</v>
      </c>
      <c r="C15" s="1">
        <f>'[1]Friday 1.21.22'!B15</f>
        <v>45.57</v>
      </c>
      <c r="D15" s="1">
        <f t="shared" si="1"/>
        <v>0.36999999999999744</v>
      </c>
      <c r="E15" s="1">
        <f>'[1]Friday 1.28.22'!B15</f>
        <v>22.26</v>
      </c>
      <c r="F15" s="1">
        <f t="shared" si="2"/>
        <v>3.59</v>
      </c>
    </row>
    <row r="16" spans="1:22" x14ac:dyDescent="0.25">
      <c r="A16" s="1">
        <f>'[1]Friday 1.14.22'!B16</f>
        <v>28.320000000000004</v>
      </c>
      <c r="B16" s="1">
        <f t="shared" si="0"/>
        <v>5.0000000000000711E-2</v>
      </c>
      <c r="C16" s="1">
        <f>'[1]Friday 1.21.22'!B16</f>
        <v>49.42</v>
      </c>
      <c r="D16" s="1">
        <f t="shared" si="1"/>
        <v>3.8500000000000014</v>
      </c>
      <c r="E16" s="1">
        <f>'[1]Friday 1.28.22'!B16</f>
        <v>23.98</v>
      </c>
      <c r="F16" s="1">
        <f t="shared" si="2"/>
        <v>1.7199999999999989</v>
      </c>
    </row>
    <row r="17" spans="1:6" x14ac:dyDescent="0.25">
      <c r="A17" s="1">
        <f>'[1]Friday 1.14.22'!B17</f>
        <v>34.85</v>
      </c>
      <c r="B17" s="1">
        <f t="shared" si="0"/>
        <v>6.5299999999999976</v>
      </c>
      <c r="C17" s="1">
        <f>'[1]Friday 1.21.22'!B17</f>
        <v>50.99</v>
      </c>
      <c r="D17" s="1">
        <f t="shared" si="1"/>
        <v>1.5700000000000003</v>
      </c>
      <c r="E17" s="1">
        <f>'[1]Friday 1.28.22'!B17</f>
        <v>39.25</v>
      </c>
      <c r="F17" s="1">
        <f t="shared" si="2"/>
        <v>15.27</v>
      </c>
    </row>
    <row r="18" spans="1:6" x14ac:dyDescent="0.25">
      <c r="A18" s="1">
        <f>'[1]Friday 1.14.22'!B18</f>
        <v>35.71</v>
      </c>
      <c r="B18" s="1">
        <f t="shared" si="0"/>
        <v>0.85999999999999943</v>
      </c>
      <c r="C18" s="1">
        <f>'[1]Friday 1.21.22'!B18</f>
        <v>55.370000000000005</v>
      </c>
      <c r="D18" s="1">
        <f t="shared" si="1"/>
        <v>4.3800000000000026</v>
      </c>
      <c r="E18" s="1">
        <f>'[1]Friday 1.28.22'!B18</f>
        <v>39.619999999999997</v>
      </c>
      <c r="F18" s="1">
        <f t="shared" si="2"/>
        <v>0.36999999999999744</v>
      </c>
    </row>
    <row r="19" spans="1:6" x14ac:dyDescent="0.25">
      <c r="A19" s="1">
        <f>'[1]Friday 1.14.22'!B19</f>
        <v>40.96</v>
      </c>
      <c r="B19" s="1">
        <f t="shared" si="0"/>
        <v>5.25</v>
      </c>
      <c r="C19" s="1">
        <f>'[1]Friday 1.21.22'!B19</f>
        <v>59.330000000000005</v>
      </c>
      <c r="D19" s="1">
        <f t="shared" si="1"/>
        <v>3.9600000000000009</v>
      </c>
      <c r="E19" s="1">
        <f>'[1]Friday 1.28.22'!B19</f>
        <v>39.97</v>
      </c>
      <c r="F19" s="1">
        <f t="shared" si="2"/>
        <v>0.35000000000000142</v>
      </c>
    </row>
    <row r="20" spans="1:6" x14ac:dyDescent="0.25">
      <c r="A20" s="1">
        <f>'[1]Friday 1.14.22'!B20</f>
        <v>42.97</v>
      </c>
      <c r="B20" s="1">
        <f t="shared" si="0"/>
        <v>2.009999999999998</v>
      </c>
      <c r="C20" s="1">
        <f>'[1]Friday 1.21.22'!B20</f>
        <v>66.77000000000001</v>
      </c>
      <c r="D20" s="1">
        <f t="shared" si="1"/>
        <v>7.4400000000000048</v>
      </c>
      <c r="E20" s="1">
        <f>'[1]Friday 1.28.22'!B20</f>
        <v>56.28</v>
      </c>
      <c r="F20" s="1">
        <f t="shared" si="2"/>
        <v>16.310000000000002</v>
      </c>
    </row>
    <row r="21" spans="1:6" x14ac:dyDescent="0.25">
      <c r="A21" s="1">
        <f>'[1]Friday 1.14.22'!B21</f>
        <v>44.37</v>
      </c>
      <c r="B21" s="1">
        <f t="shared" si="0"/>
        <v>1.3999999999999986</v>
      </c>
      <c r="C21" s="1">
        <f>'[1]Friday 1.21.22'!B21</f>
        <v>70.140000000000015</v>
      </c>
      <c r="D21" s="1">
        <f t="shared" si="1"/>
        <v>3.3700000000000045</v>
      </c>
      <c r="E21" s="1">
        <f>'[1]Friday 1.28.22'!B21</f>
        <v>66.92</v>
      </c>
      <c r="F21" s="1">
        <f t="shared" si="2"/>
        <v>10.64</v>
      </c>
    </row>
    <row r="22" spans="1:6" x14ac:dyDescent="0.25">
      <c r="A22" s="1">
        <f>'[1]Friday 1.14.22'!B22</f>
        <v>46.26</v>
      </c>
      <c r="B22" s="1">
        <f t="shared" si="0"/>
        <v>1.8900000000000006</v>
      </c>
      <c r="C22" s="1">
        <f>'[1]Friday 1.21.22'!B22</f>
        <v>70.420000000000016</v>
      </c>
      <c r="D22" s="1">
        <f t="shared" si="1"/>
        <v>0.28000000000000114</v>
      </c>
      <c r="E22" s="1">
        <f>'[1]Friday 1.28.22'!B22</f>
        <v>69.14</v>
      </c>
      <c r="F22" s="1">
        <f t="shared" si="2"/>
        <v>2.2199999999999989</v>
      </c>
    </row>
    <row r="23" spans="1:6" x14ac:dyDescent="0.25">
      <c r="A23" s="1">
        <f>'[1]Friday 1.14.22'!B23</f>
        <v>55.3</v>
      </c>
      <c r="B23" s="1">
        <f t="shared" si="0"/>
        <v>9.0399999999999991</v>
      </c>
      <c r="C23" s="1">
        <f>'[1]Friday 1.21.22'!B23</f>
        <v>76.38000000000001</v>
      </c>
      <c r="D23" s="1">
        <f t="shared" si="1"/>
        <v>5.9599999999999937</v>
      </c>
      <c r="E23" s="1">
        <f>'[1]Friday 1.28.22'!B23</f>
        <v>72.59</v>
      </c>
      <c r="F23" s="1">
        <f t="shared" si="2"/>
        <v>3.4500000000000028</v>
      </c>
    </row>
    <row r="24" spans="1:6" x14ac:dyDescent="0.25">
      <c r="A24" s="1">
        <f>'[1]Friday 1.14.22'!B24</f>
        <v>61.03</v>
      </c>
      <c r="B24" s="1">
        <f t="shared" si="0"/>
        <v>5.730000000000004</v>
      </c>
      <c r="C24" s="1">
        <f>'[1]Friday 1.21.22'!B24</f>
        <v>86.640000000000015</v>
      </c>
      <c r="D24" s="1">
        <f t="shared" si="1"/>
        <v>10.260000000000005</v>
      </c>
      <c r="E24" s="1">
        <f>'[1]Friday 1.28.22'!B24</f>
        <v>73.17</v>
      </c>
      <c r="F24" s="1">
        <f t="shared" si="2"/>
        <v>0.57999999999999829</v>
      </c>
    </row>
    <row r="25" spans="1:6" x14ac:dyDescent="0.25">
      <c r="A25" s="1">
        <f>'[1]Friday 1.14.22'!B25</f>
        <v>61.11</v>
      </c>
      <c r="B25" s="1">
        <f t="shared" si="0"/>
        <v>7.9999999999998295E-2</v>
      </c>
      <c r="C25" s="1">
        <f>'[1]Friday 1.21.22'!B25</f>
        <v>87.29000000000002</v>
      </c>
      <c r="D25" s="1">
        <f t="shared" si="1"/>
        <v>0.65000000000000568</v>
      </c>
      <c r="E25" s="1">
        <f>'[1]Friday 1.28.22'!B25</f>
        <v>76.290000000000006</v>
      </c>
      <c r="F25" s="1">
        <f t="shared" si="2"/>
        <v>3.1200000000000045</v>
      </c>
    </row>
    <row r="26" spans="1:6" x14ac:dyDescent="0.25">
      <c r="A26" s="1">
        <f>'[1]Friday 1.14.22'!B26</f>
        <v>67.680000000000007</v>
      </c>
      <c r="B26" s="1">
        <f t="shared" si="0"/>
        <v>6.5700000000000074</v>
      </c>
      <c r="C26" s="1">
        <f>'[1]Friday 1.21.22'!B26</f>
        <v>90.920000000000016</v>
      </c>
      <c r="D26" s="1">
        <f t="shared" si="1"/>
        <v>3.6299999999999955</v>
      </c>
      <c r="E26" s="1">
        <f>'[1]Friday 1.28.22'!B26</f>
        <v>82.330000000000013</v>
      </c>
      <c r="F26" s="1">
        <f t="shared" si="2"/>
        <v>6.0400000000000063</v>
      </c>
    </row>
    <row r="27" spans="1:6" x14ac:dyDescent="0.25">
      <c r="A27" s="1">
        <f>'[1]Friday 1.14.22'!B27</f>
        <v>70.09</v>
      </c>
      <c r="B27" s="1">
        <f t="shared" si="0"/>
        <v>2.4099999999999966</v>
      </c>
      <c r="C27" s="1">
        <f>'[1]Friday 1.21.22'!B27</f>
        <v>101.17000000000002</v>
      </c>
      <c r="D27" s="1">
        <f t="shared" si="1"/>
        <v>10.25</v>
      </c>
      <c r="E27" s="1">
        <f>'[1]Friday 1.28.22'!B27</f>
        <v>90.010000000000019</v>
      </c>
      <c r="F27" s="1">
        <f t="shared" si="2"/>
        <v>7.6800000000000068</v>
      </c>
    </row>
    <row r="28" spans="1:6" x14ac:dyDescent="0.25">
      <c r="A28" s="1">
        <f>'[1]Friday 1.14.22'!B28</f>
        <v>83.29</v>
      </c>
      <c r="B28" s="1">
        <f t="shared" si="0"/>
        <v>13.200000000000003</v>
      </c>
      <c r="C28" s="1">
        <f>'[1]Friday 1.21.22'!B28</f>
        <v>101.29000000000002</v>
      </c>
      <c r="D28" s="1">
        <f t="shared" si="1"/>
        <v>0.12000000000000455</v>
      </c>
      <c r="E28" s="1">
        <f>'[1]Friday 1.28.22'!B28</f>
        <v>90.210000000000022</v>
      </c>
      <c r="F28" s="1">
        <f t="shared" si="2"/>
        <v>0.20000000000000284</v>
      </c>
    </row>
    <row r="29" spans="1:6" x14ac:dyDescent="0.25">
      <c r="A29" s="1">
        <f>'[1]Friday 1.14.22'!B29</f>
        <v>85.600000000000009</v>
      </c>
      <c r="B29" s="1">
        <f t="shared" si="0"/>
        <v>2.3100000000000023</v>
      </c>
      <c r="C29" s="1">
        <f>'[1]Friday 1.21.22'!B29</f>
        <v>104.04000000000002</v>
      </c>
      <c r="D29" s="1">
        <f t="shared" si="1"/>
        <v>2.75</v>
      </c>
      <c r="E29" s="1">
        <f>'[1]Friday 1.28.22'!B29</f>
        <v>94.04000000000002</v>
      </c>
      <c r="F29" s="1">
        <f t="shared" si="2"/>
        <v>3.8299999999999983</v>
      </c>
    </row>
    <row r="30" spans="1:6" x14ac:dyDescent="0.25">
      <c r="A30" s="1">
        <f>'[1]Friday 1.14.22'!B30</f>
        <v>89.51</v>
      </c>
      <c r="B30" s="1">
        <f t="shared" si="0"/>
        <v>3.9099999999999966</v>
      </c>
      <c r="C30" s="1">
        <f>'[1]Friday 1.21.22'!B30</f>
        <v>106.27000000000002</v>
      </c>
      <c r="D30" s="1">
        <f t="shared" si="1"/>
        <v>2.230000000000004</v>
      </c>
      <c r="E30" s="1">
        <f>'[1]Friday 1.28.22'!B30</f>
        <v>95.160000000000025</v>
      </c>
      <c r="F30" s="1">
        <f t="shared" si="2"/>
        <v>1.1200000000000045</v>
      </c>
    </row>
    <row r="31" spans="1:6" x14ac:dyDescent="0.25">
      <c r="A31" s="1">
        <f>'[1]Friday 1.14.22'!B31</f>
        <v>90.240000000000009</v>
      </c>
      <c r="B31" s="1">
        <f t="shared" si="0"/>
        <v>0.73000000000000398</v>
      </c>
      <c r="C31" s="1">
        <f>'[1]Friday 1.21.22'!B31</f>
        <v>111.51000000000002</v>
      </c>
      <c r="D31" s="1">
        <f t="shared" si="1"/>
        <v>5.2399999999999949</v>
      </c>
      <c r="E31" s="1">
        <f>'[1]Friday 1.28.22'!B31</f>
        <v>97.070000000000022</v>
      </c>
      <c r="F31" s="1">
        <f t="shared" si="2"/>
        <v>1.9099999999999966</v>
      </c>
    </row>
    <row r="32" spans="1:6" x14ac:dyDescent="0.25">
      <c r="A32" s="1">
        <f>'[1]Friday 1.14.22'!B32</f>
        <v>93.18</v>
      </c>
      <c r="B32" s="1">
        <f t="shared" si="0"/>
        <v>2.9399999999999977</v>
      </c>
      <c r="C32" s="1">
        <f>'[1]Friday 1.21.22'!B32</f>
        <v>113.36000000000001</v>
      </c>
      <c r="D32" s="1">
        <f t="shared" si="1"/>
        <v>1.8499999999999943</v>
      </c>
      <c r="E32" s="1">
        <f>'[1]Friday 1.28.22'!B32</f>
        <v>102.57000000000002</v>
      </c>
      <c r="F32" s="1">
        <f t="shared" si="2"/>
        <v>5.5</v>
      </c>
    </row>
    <row r="33" spans="1:6" x14ac:dyDescent="0.25">
      <c r="A33" s="1">
        <f>'[1]Friday 1.14.22'!B33</f>
        <v>101.09</v>
      </c>
      <c r="B33" s="1">
        <f t="shared" si="0"/>
        <v>7.9099999999999966</v>
      </c>
      <c r="C33" s="1">
        <f>'[1]Friday 1.21.22'!B33</f>
        <v>115.22000000000001</v>
      </c>
      <c r="D33" s="1">
        <f t="shared" si="1"/>
        <v>1.8599999999999994</v>
      </c>
      <c r="E33" s="1">
        <f>'[1]Friday 1.28.22'!B33</f>
        <v>103.33000000000003</v>
      </c>
      <c r="F33" s="1">
        <f t="shared" si="2"/>
        <v>0.76000000000000512</v>
      </c>
    </row>
    <row r="34" spans="1:6" x14ac:dyDescent="0.25">
      <c r="A34" s="1">
        <f>'[1]Friday 1.14.22'!B34</f>
        <v>105.42</v>
      </c>
      <c r="B34" s="1">
        <f t="shared" si="0"/>
        <v>4.3299999999999983</v>
      </c>
      <c r="C34" s="1">
        <f>'[1]Friday 1.21.22'!B34</f>
        <v>121.19000000000001</v>
      </c>
      <c r="D34" s="1">
        <f t="shared" si="1"/>
        <v>5.9699999999999989</v>
      </c>
      <c r="E34" s="1">
        <f>'[1]Friday 1.28.22'!B34</f>
        <v>112.03000000000003</v>
      </c>
      <c r="F34" s="1">
        <f t="shared" si="2"/>
        <v>8.7000000000000028</v>
      </c>
    </row>
    <row r="35" spans="1:6" x14ac:dyDescent="0.25">
      <c r="A35" s="1">
        <f>'[1]Friday 1.14.22'!B35</f>
        <v>114.33</v>
      </c>
      <c r="B35" s="1">
        <f t="shared" si="0"/>
        <v>8.9099999999999966</v>
      </c>
      <c r="C35" s="1">
        <f>'[1]Friday 1.21.22'!B35</f>
        <v>122.81000000000002</v>
      </c>
      <c r="D35" s="1">
        <f t="shared" si="1"/>
        <v>1.6200000000000045</v>
      </c>
      <c r="E35" s="1">
        <f>'[1]Friday 1.28.22'!B35</f>
        <v>112.34000000000003</v>
      </c>
      <c r="F35" s="1">
        <f t="shared" si="2"/>
        <v>0.31000000000000227</v>
      </c>
    </row>
    <row r="36" spans="1:6" x14ac:dyDescent="0.25">
      <c r="A36" s="1">
        <f>'[1]Friday 1.14.22'!B36</f>
        <v>115.51</v>
      </c>
      <c r="B36" s="1">
        <f t="shared" si="0"/>
        <v>1.1800000000000068</v>
      </c>
      <c r="C36" s="1">
        <f>'[1]Friday 1.21.22'!B36</f>
        <v>123.35000000000002</v>
      </c>
      <c r="D36" s="1">
        <f t="shared" si="1"/>
        <v>0.54000000000000625</v>
      </c>
      <c r="E36" s="1">
        <f>'[1]Friday 1.28.22'!B36</f>
        <v>115.45000000000003</v>
      </c>
      <c r="F36" s="1">
        <f t="shared" si="2"/>
        <v>3.1099999999999994</v>
      </c>
    </row>
    <row r="37" spans="1:6" x14ac:dyDescent="0.25">
      <c r="A37" s="1">
        <f>'[1]Friday 1.14.22'!B37</f>
        <v>126.57000000000001</v>
      </c>
      <c r="B37" s="1">
        <f t="shared" si="0"/>
        <v>11.060000000000002</v>
      </c>
      <c r="C37" s="1">
        <f>'[1]Friday 1.21.22'!B37</f>
        <v>123.83000000000003</v>
      </c>
      <c r="D37" s="1">
        <f t="shared" si="1"/>
        <v>0.48000000000000398</v>
      </c>
      <c r="E37" s="1">
        <f>'[1]Friday 1.28.22'!B37</f>
        <v>116.99000000000004</v>
      </c>
      <c r="F37" s="1">
        <f t="shared" si="2"/>
        <v>1.5400000000000063</v>
      </c>
    </row>
    <row r="38" spans="1:6" x14ac:dyDescent="0.25">
      <c r="A38" s="1">
        <f>'[1]Friday 1.14.22'!B38</f>
        <v>129.20000000000002</v>
      </c>
      <c r="B38" s="1">
        <f t="shared" si="0"/>
        <v>2.6300000000000097</v>
      </c>
      <c r="C38" s="1">
        <f>'[1]Friday 1.21.22'!B38</f>
        <v>124.53000000000003</v>
      </c>
      <c r="D38" s="1">
        <f t="shared" si="1"/>
        <v>0.70000000000000284</v>
      </c>
      <c r="E38" s="1">
        <f>'[1]Friday 1.28.22'!B38</f>
        <v>118.38000000000004</v>
      </c>
      <c r="F38" s="1">
        <f t="shared" si="2"/>
        <v>1.3900000000000006</v>
      </c>
    </row>
    <row r="39" spans="1:6" x14ac:dyDescent="0.25">
      <c r="A39" s="1">
        <f>'[1]Friday 1.14.22'!B39</f>
        <v>130.39000000000001</v>
      </c>
      <c r="B39" s="1">
        <f t="shared" si="0"/>
        <v>1.1899999999999977</v>
      </c>
      <c r="C39" s="1">
        <f>'[1]Friday 1.21.22'!B39</f>
        <v>131.73000000000002</v>
      </c>
      <c r="D39" s="1">
        <f t="shared" si="1"/>
        <v>7.1999999999999886</v>
      </c>
      <c r="E39" s="1">
        <f>'[1]Friday 1.28.22'!B39</f>
        <v>126.63000000000004</v>
      </c>
      <c r="F39" s="1">
        <f t="shared" si="2"/>
        <v>8.25</v>
      </c>
    </row>
    <row r="40" spans="1:6" x14ac:dyDescent="0.25">
      <c r="A40" s="1">
        <f>'[1]Friday 1.14.22'!B40</f>
        <v>131.26000000000002</v>
      </c>
      <c r="B40" s="1">
        <f t="shared" si="0"/>
        <v>0.87000000000000455</v>
      </c>
      <c r="C40" s="1">
        <f>'[1]Friday 1.21.22'!B40</f>
        <v>132.94000000000003</v>
      </c>
      <c r="D40" s="1">
        <f t="shared" si="1"/>
        <v>1.210000000000008</v>
      </c>
      <c r="E40" s="1">
        <f>'[1]Friday 1.28.22'!B40</f>
        <v>127.62000000000003</v>
      </c>
      <c r="F40" s="1">
        <f t="shared" si="2"/>
        <v>0.98999999999999488</v>
      </c>
    </row>
    <row r="41" spans="1:6" x14ac:dyDescent="0.25">
      <c r="A41" s="1">
        <f>'[1]Friday 1.14.22'!B41</f>
        <v>132.05000000000001</v>
      </c>
      <c r="B41" s="1">
        <f t="shared" si="0"/>
        <v>0.78999999999999204</v>
      </c>
      <c r="C41" s="1">
        <f>'[1]Friday 1.21.22'!B41</f>
        <v>133.26000000000002</v>
      </c>
      <c r="D41" s="1">
        <f t="shared" si="1"/>
        <v>0.31999999999999318</v>
      </c>
      <c r="E41" s="1">
        <f>'[1]Friday 1.28.22'!B41</f>
        <v>128.68000000000004</v>
      </c>
      <c r="F41" s="1">
        <f t="shared" si="2"/>
        <v>1.0600000000000023</v>
      </c>
    </row>
    <row r="42" spans="1:6" x14ac:dyDescent="0.25">
      <c r="A42" s="1">
        <f>'[1]Friday 1.14.22'!B42</f>
        <v>132.52000000000001</v>
      </c>
      <c r="B42" s="1">
        <f t="shared" si="0"/>
        <v>0.46999999999999886</v>
      </c>
      <c r="C42" s="1">
        <f>'[1]Friday 1.21.22'!B42</f>
        <v>141.32000000000002</v>
      </c>
      <c r="D42" s="1">
        <f t="shared" si="1"/>
        <v>8.0600000000000023</v>
      </c>
      <c r="E42" s="1">
        <f>'[1]Friday 1.28.22'!B42</f>
        <v>130.46000000000004</v>
      </c>
      <c r="F42" s="1">
        <f t="shared" si="2"/>
        <v>1.7800000000000011</v>
      </c>
    </row>
    <row r="43" spans="1:6" x14ac:dyDescent="0.25">
      <c r="A43" s="1">
        <f>'[1]Friday 1.14.22'!B43</f>
        <v>136.05000000000001</v>
      </c>
      <c r="B43" s="1">
        <f t="shared" si="0"/>
        <v>3.5300000000000011</v>
      </c>
      <c r="C43" s="1">
        <f>'[1]Friday 1.21.22'!B43</f>
        <v>142.68000000000004</v>
      </c>
      <c r="D43" s="1">
        <f t="shared" si="1"/>
        <v>1.3600000000000136</v>
      </c>
      <c r="E43" s="1">
        <f>'[1]Friday 1.28.22'!B43</f>
        <v>134.14000000000004</v>
      </c>
      <c r="F43" s="1">
        <f t="shared" si="2"/>
        <v>3.6800000000000068</v>
      </c>
    </row>
    <row r="44" spans="1:6" x14ac:dyDescent="0.25">
      <c r="A44" s="1">
        <f>'[1]Friday 1.14.22'!B44</f>
        <v>136.63000000000002</v>
      </c>
      <c r="B44" s="1">
        <f t="shared" si="0"/>
        <v>0.58000000000001251</v>
      </c>
      <c r="C44" s="1">
        <f>'[1]Friday 1.21.22'!B44</f>
        <v>147.30000000000004</v>
      </c>
      <c r="D44" s="1">
        <f t="shared" si="1"/>
        <v>4.6200000000000045</v>
      </c>
      <c r="E44" s="1">
        <f>'[1]Friday 1.28.22'!B44</f>
        <v>134.31000000000003</v>
      </c>
      <c r="F44" s="1">
        <f t="shared" si="2"/>
        <v>0.16999999999998749</v>
      </c>
    </row>
    <row r="45" spans="1:6" x14ac:dyDescent="0.25">
      <c r="A45" s="1">
        <f>'[1]Friday 1.14.22'!B45</f>
        <v>141.77000000000001</v>
      </c>
      <c r="B45" s="1">
        <f t="shared" si="0"/>
        <v>5.1399999999999864</v>
      </c>
      <c r="C45" s="1" t="s">
        <v>56</v>
      </c>
      <c r="D45" s="2">
        <f>AVERAGE(D6:D44)</f>
        <v>3.7769230769230782</v>
      </c>
      <c r="E45" s="1">
        <f>'[1]Friday 1.28.22'!B45</f>
        <v>135.74000000000004</v>
      </c>
      <c r="F45" s="1">
        <f t="shared" si="2"/>
        <v>1.4300000000000068</v>
      </c>
    </row>
    <row r="46" spans="1:6" x14ac:dyDescent="0.25">
      <c r="A46" s="1">
        <f>'[1]Friday 1.14.22'!B46</f>
        <v>145.49</v>
      </c>
      <c r="B46" s="1">
        <f t="shared" si="0"/>
        <v>3.7199999999999989</v>
      </c>
      <c r="E46" s="1">
        <f>'[1]Friday 1.28.22'!B46</f>
        <v>141.74000000000004</v>
      </c>
      <c r="F46" s="1">
        <f t="shared" si="2"/>
        <v>6</v>
      </c>
    </row>
    <row r="47" spans="1:6" x14ac:dyDescent="0.25">
      <c r="A47" s="1">
        <f>'[1]Friday 1.14.22'!B47</f>
        <v>146.20000000000002</v>
      </c>
      <c r="B47" s="1">
        <f t="shared" si="0"/>
        <v>0.71000000000000796</v>
      </c>
      <c r="E47" s="1">
        <f>'[1]Friday 1.28.22'!B47</f>
        <v>145.01000000000005</v>
      </c>
      <c r="F47" s="1">
        <f t="shared" si="2"/>
        <v>3.2700000000000102</v>
      </c>
    </row>
    <row r="48" spans="1:6" x14ac:dyDescent="0.25">
      <c r="A48" s="1">
        <f>'[1]Friday 1.14.22'!B48</f>
        <v>149.92000000000002</v>
      </c>
      <c r="B48" s="1">
        <f t="shared" si="0"/>
        <v>3.7199999999999989</v>
      </c>
      <c r="E48" s="1">
        <f>'[1]Friday 1.28.22'!B48</f>
        <v>145.06000000000006</v>
      </c>
      <c r="F48" s="1">
        <f t="shared" si="2"/>
        <v>5.0000000000011369E-2</v>
      </c>
    </row>
    <row r="49" spans="1:8" x14ac:dyDescent="0.25">
      <c r="A49" s="1" t="s">
        <v>56</v>
      </c>
      <c r="B49" s="2">
        <f>AVERAGE(B6:B48)</f>
        <v>3.4865116279069772</v>
      </c>
      <c r="E49" s="1">
        <f>'[1]Friday 1.28.22'!B49</f>
        <v>145.43000000000006</v>
      </c>
      <c r="F49" s="1">
        <f t="shared" si="2"/>
        <v>0.37000000000000455</v>
      </c>
    </row>
    <row r="50" spans="1:8" x14ac:dyDescent="0.25">
      <c r="E50" s="1">
        <f>'[1]Friday 1.28.22'!B50</f>
        <v>147.97000000000006</v>
      </c>
      <c r="F50" s="1">
        <f t="shared" si="2"/>
        <v>2.539999999999992</v>
      </c>
    </row>
    <row r="51" spans="1:8" x14ac:dyDescent="0.25">
      <c r="E51" s="1">
        <f>'[1]Friday 1.28.22'!B51</f>
        <v>149.23000000000005</v>
      </c>
      <c r="F51" s="1">
        <f t="shared" si="2"/>
        <v>1.2599999999999909</v>
      </c>
    </row>
    <row r="52" spans="1:8" x14ac:dyDescent="0.25">
      <c r="A52" s="1" t="s">
        <v>57</v>
      </c>
      <c r="B52" s="2">
        <f>AVERAGE(B6:B48,D6:D44,F6:F52)</f>
        <v>3.4625581395348832</v>
      </c>
      <c r="E52" s="1">
        <f>'[1]Friday 1.28.22'!B52</f>
        <v>149.45000000000005</v>
      </c>
      <c r="F52" s="1">
        <f t="shared" si="2"/>
        <v>0.21999999999999886</v>
      </c>
    </row>
    <row r="53" spans="1:8" x14ac:dyDescent="0.25">
      <c r="E53" s="1" t="s">
        <v>56</v>
      </c>
      <c r="F53" s="2">
        <f>AVERAGE(F6:F52)</f>
        <v>3.1797872340425544</v>
      </c>
      <c r="H53" s="12"/>
    </row>
  </sheetData>
  <mergeCells count="4">
    <mergeCell ref="A1:F1"/>
    <mergeCell ref="A2:B2"/>
    <mergeCell ref="C2:D2"/>
    <mergeCell ref="E2:F2"/>
  </mergeCells>
  <hyperlinks>
    <hyperlink ref="G1" location="'Table of Contents'!A1" display="'Table of Contents'!A1" xr:uid="{ACD3379E-97D8-4AEF-8F52-56537C0356BE}"/>
    <hyperlink ref="V1" location="'Table of Contents'!A1" display="'Table of Contents'!A1" xr:uid="{CA9867DD-212F-4D21-80FD-3060B9DF149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37DB-FA86-404B-B1B9-13540F40C5B2}">
  <sheetPr codeName="Sheet2">
    <tabColor theme="0"/>
  </sheetPr>
  <dimension ref="A1:V28"/>
  <sheetViews>
    <sheetView workbookViewId="0">
      <selection activeCell="A24" sqref="A24:C28"/>
    </sheetView>
  </sheetViews>
  <sheetFormatPr defaultRowHeight="15.75" x14ac:dyDescent="0.25"/>
  <cols>
    <col min="1" max="1" width="11.140625" style="1" customWidth="1"/>
    <col min="2" max="5" width="13.5703125" style="1" bestFit="1" customWidth="1"/>
    <col min="6" max="16384" width="9.140625" style="1"/>
  </cols>
  <sheetData>
    <row r="1" spans="1:22" x14ac:dyDescent="0.25">
      <c r="V1" s="117" t="s">
        <v>28</v>
      </c>
    </row>
    <row r="3" spans="1:22" x14ac:dyDescent="0.25">
      <c r="A3" s="1" t="s">
        <v>63</v>
      </c>
      <c r="B3" s="1" t="s">
        <v>9</v>
      </c>
    </row>
    <row r="4" spans="1:22" x14ac:dyDescent="0.25">
      <c r="A4" s="1" t="s">
        <v>64</v>
      </c>
      <c r="B4" s="14">
        <v>1</v>
      </c>
      <c r="C4" s="14">
        <v>2</v>
      </c>
      <c r="D4" s="14">
        <v>3</v>
      </c>
      <c r="E4" s="14">
        <v>4</v>
      </c>
    </row>
    <row r="5" spans="1:22" x14ac:dyDescent="0.25">
      <c r="A5" s="14">
        <v>1</v>
      </c>
      <c r="B5" s="15">
        <v>0.30303030303030304</v>
      </c>
      <c r="C5" s="15">
        <v>0.27272727272727271</v>
      </c>
      <c r="D5" s="15">
        <v>0.33333333333333331</v>
      </c>
      <c r="E5" s="15">
        <v>9.0909090909090912E-2</v>
      </c>
    </row>
    <row r="6" spans="1:22" x14ac:dyDescent="0.25">
      <c r="A6" s="14">
        <v>2</v>
      </c>
      <c r="B6" s="15">
        <v>0.53125</v>
      </c>
      <c r="C6" s="15">
        <v>0.1875</v>
      </c>
      <c r="D6" s="15">
        <v>0.1875</v>
      </c>
      <c r="E6" s="15">
        <v>9.375E-2</v>
      </c>
    </row>
    <row r="7" spans="1:22" x14ac:dyDescent="0.25">
      <c r="A7" s="14">
        <v>3</v>
      </c>
      <c r="B7" s="15">
        <v>0.17073170731707318</v>
      </c>
      <c r="C7" s="15">
        <v>0.41463414634146339</v>
      </c>
      <c r="D7" s="15">
        <v>0.31707317073170732</v>
      </c>
      <c r="E7" s="15">
        <v>9.7560975609756101E-2</v>
      </c>
    </row>
    <row r="8" spans="1:22" x14ac:dyDescent="0.25">
      <c r="A8" s="14">
        <v>4</v>
      </c>
      <c r="B8" s="15">
        <v>0.20689655172413793</v>
      </c>
      <c r="C8" s="15">
        <v>0.51724137931034486</v>
      </c>
      <c r="D8" s="15">
        <v>0.20689655172413793</v>
      </c>
      <c r="E8" s="15">
        <v>6.8965517241379309E-2</v>
      </c>
    </row>
    <row r="9" spans="1:22" x14ac:dyDescent="0.25">
      <c r="A9" s="14">
        <v>5</v>
      </c>
      <c r="B9" s="15">
        <v>0.20454545454545456</v>
      </c>
      <c r="C9" s="15">
        <v>0.54545454545454541</v>
      </c>
      <c r="D9" s="15">
        <v>0.13636363636363635</v>
      </c>
      <c r="E9" s="15">
        <v>0.11363636363636363</v>
      </c>
    </row>
    <row r="10" spans="1:22" x14ac:dyDescent="0.25">
      <c r="A10" s="14">
        <v>6</v>
      </c>
      <c r="B10" s="15">
        <v>0.28000000000000003</v>
      </c>
      <c r="C10" s="15">
        <v>0.4</v>
      </c>
      <c r="D10" s="15">
        <v>0.24</v>
      </c>
      <c r="E10" s="15">
        <v>0.08</v>
      </c>
    </row>
    <row r="11" spans="1:22" x14ac:dyDescent="0.25">
      <c r="A11" s="14">
        <v>7</v>
      </c>
      <c r="B11" s="15">
        <v>0.31818181818181818</v>
      </c>
      <c r="C11" s="15">
        <v>0.36363636363636365</v>
      </c>
      <c r="D11" s="15">
        <v>0.20454545454545456</v>
      </c>
      <c r="E11" s="15">
        <v>0.11363636363636363</v>
      </c>
    </row>
    <row r="12" spans="1:22" x14ac:dyDescent="0.25">
      <c r="A12" s="14">
        <v>8</v>
      </c>
      <c r="B12" s="15">
        <v>0.35294117647058826</v>
      </c>
      <c r="C12" s="15">
        <v>0.3235294117647059</v>
      </c>
      <c r="D12" s="15">
        <v>0.3235294117647059</v>
      </c>
      <c r="E12" s="15">
        <v>0</v>
      </c>
    </row>
    <row r="13" spans="1:22" x14ac:dyDescent="0.25">
      <c r="A13" s="14">
        <v>9</v>
      </c>
      <c r="B13" s="15">
        <v>0.35294117647058826</v>
      </c>
      <c r="C13" s="15">
        <v>0.3235294117647059</v>
      </c>
      <c r="D13" s="15">
        <v>0.26470588235294118</v>
      </c>
      <c r="E13" s="15">
        <v>5.8823529411764705E-2</v>
      </c>
    </row>
    <row r="14" spans="1:22" x14ac:dyDescent="0.25">
      <c r="A14" s="14">
        <v>10</v>
      </c>
      <c r="B14" s="15">
        <v>0.27500000000000002</v>
      </c>
      <c r="C14" s="15">
        <v>0.47499999999999998</v>
      </c>
      <c r="D14" s="15">
        <v>0.17499999999999999</v>
      </c>
      <c r="E14" s="15">
        <v>7.4999999999999997E-2</v>
      </c>
    </row>
    <row r="15" spans="1:22" x14ac:dyDescent="0.25">
      <c r="A15" s="14">
        <v>11</v>
      </c>
      <c r="B15" s="15">
        <v>0.36842105263157893</v>
      </c>
      <c r="C15" s="15">
        <v>0.42105263157894735</v>
      </c>
      <c r="D15" s="15">
        <v>0.10526315789473684</v>
      </c>
      <c r="E15" s="15">
        <v>0.10526315789473684</v>
      </c>
    </row>
    <row r="16" spans="1:22" x14ac:dyDescent="0.25">
      <c r="A16" s="14">
        <v>12</v>
      </c>
      <c r="B16" s="15">
        <v>0.27027027027027029</v>
      </c>
      <c r="C16" s="15">
        <v>0.45945945945945948</v>
      </c>
      <c r="D16" s="15">
        <v>0.21621621621621623</v>
      </c>
      <c r="E16" s="15">
        <v>5.4054054054054057E-2</v>
      </c>
    </row>
    <row r="17" spans="1:6" x14ac:dyDescent="0.25">
      <c r="A17" s="14">
        <v>13</v>
      </c>
      <c r="B17" s="15">
        <v>0.37037037037037035</v>
      </c>
      <c r="C17" s="15">
        <v>0.33333333333333331</v>
      </c>
      <c r="D17" s="15">
        <v>0.24074074074074073</v>
      </c>
      <c r="E17" s="15">
        <v>5.5555555555555552E-2</v>
      </c>
    </row>
    <row r="18" spans="1:6" x14ac:dyDescent="0.25">
      <c r="A18" s="14">
        <v>14</v>
      </c>
      <c r="B18" s="15">
        <v>0.30303030303030304</v>
      </c>
      <c r="C18" s="15">
        <v>0.39393939393939392</v>
      </c>
      <c r="D18" s="15">
        <v>0.27272727272727271</v>
      </c>
      <c r="E18" s="15">
        <v>3.0303030303030304E-2</v>
      </c>
    </row>
    <row r="19" spans="1:6" x14ac:dyDescent="0.25">
      <c r="A19" s="14">
        <v>15</v>
      </c>
      <c r="B19" s="15">
        <v>0.3125</v>
      </c>
      <c r="C19" s="15">
        <v>0.41666666666666669</v>
      </c>
      <c r="D19" s="15">
        <v>0.16666666666666666</v>
      </c>
      <c r="E19" s="15">
        <v>0.10416666666666667</v>
      </c>
    </row>
    <row r="20" spans="1:6" x14ac:dyDescent="0.25">
      <c r="A20" s="1" t="s">
        <v>65</v>
      </c>
      <c r="B20" s="16">
        <f>AVERAGE(B5:B19)</f>
        <v>0.30800734560283238</v>
      </c>
      <c r="C20" s="16">
        <f t="shared" ref="C20:E20" si="0">AVERAGE(C5:C19)</f>
        <v>0.38984693439848017</v>
      </c>
      <c r="D20" s="16">
        <f t="shared" si="0"/>
        <v>0.22603743300410331</v>
      </c>
      <c r="E20" s="16">
        <f t="shared" si="0"/>
        <v>7.6108286994584121E-2</v>
      </c>
    </row>
    <row r="21" spans="1:6" x14ac:dyDescent="0.25">
      <c r="A21" s="1" t="s">
        <v>66</v>
      </c>
      <c r="B21" s="17">
        <f>_xlfn.STDEV.S(B5:B19)</f>
        <v>8.6461357671037908E-2</v>
      </c>
      <c r="C21" s="17">
        <f t="shared" ref="C21:E21" si="1">_xlfn.STDEV.S(C5:C19)</f>
        <v>9.3467129290490975E-2</v>
      </c>
      <c r="D21" s="17">
        <f t="shared" si="1"/>
        <v>6.7906618470247065E-2</v>
      </c>
      <c r="E21" s="17">
        <f t="shared" si="1"/>
        <v>3.2304418658004347E-2</v>
      </c>
      <c r="F21" s="17">
        <f>AVERAGE(B21:E21)</f>
        <v>7.0034881022445067E-2</v>
      </c>
    </row>
    <row r="22" spans="1:6" x14ac:dyDescent="0.25">
      <c r="A22" s="1" t="s">
        <v>141</v>
      </c>
    </row>
    <row r="24" spans="1:6" x14ac:dyDescent="0.25">
      <c r="A24" s="134" t="s">
        <v>271</v>
      </c>
      <c r="B24" s="135" t="s">
        <v>150</v>
      </c>
      <c r="C24" s="136" t="s">
        <v>141</v>
      </c>
    </row>
    <row r="25" spans="1:6" x14ac:dyDescent="0.25">
      <c r="A25" s="140">
        <v>1</v>
      </c>
      <c r="B25" s="141">
        <f>B20</f>
        <v>0.30800734560283238</v>
      </c>
      <c r="C25" s="142">
        <f>B25</f>
        <v>0.30800734560283238</v>
      </c>
    </row>
    <row r="26" spans="1:6" x14ac:dyDescent="0.25">
      <c r="A26" s="137">
        <v>2</v>
      </c>
      <c r="B26" s="138">
        <f>C20</f>
        <v>0.38984693439848017</v>
      </c>
      <c r="C26" s="139">
        <f>B26+C25</f>
        <v>0.69785428000131255</v>
      </c>
    </row>
    <row r="27" spans="1:6" x14ac:dyDescent="0.25">
      <c r="A27" s="137">
        <v>3</v>
      </c>
      <c r="B27" s="138">
        <f>D20</f>
        <v>0.22603743300410331</v>
      </c>
      <c r="C27" s="139">
        <f>B27+C26</f>
        <v>0.92389171300541584</v>
      </c>
    </row>
    <row r="28" spans="1:6" x14ac:dyDescent="0.25">
      <c r="A28" s="137">
        <v>4</v>
      </c>
      <c r="B28" s="138">
        <f>E20</f>
        <v>7.6108286994584121E-2</v>
      </c>
      <c r="C28" s="139">
        <f>B28+C27</f>
        <v>1</v>
      </c>
    </row>
  </sheetData>
  <hyperlinks>
    <hyperlink ref="V1" location="'Table of Contents'!A1" display="'Table of Contents'!A1" xr:uid="{82014A84-D5E7-49CB-A53B-A42DDC9F8584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CEEE-7DA3-4E2A-921C-D98C96E641C6}">
  <sheetPr>
    <tabColor theme="0"/>
  </sheetPr>
  <dimension ref="A1:V16"/>
  <sheetViews>
    <sheetView workbookViewId="0">
      <selection activeCell="E7" sqref="E7:K14"/>
    </sheetView>
  </sheetViews>
  <sheetFormatPr defaultRowHeight="15.75" x14ac:dyDescent="0.25"/>
  <cols>
    <col min="1" max="1" width="11.85546875" style="1" bestFit="1" customWidth="1"/>
    <col min="2" max="2" width="9.85546875" style="1" customWidth="1"/>
    <col min="3" max="5" width="9.140625" style="1"/>
    <col min="6" max="6" width="9" style="1" customWidth="1"/>
    <col min="7" max="8" width="8.7109375" style="1" customWidth="1"/>
    <col min="9" max="9" width="12" style="1" customWidth="1"/>
    <col min="10" max="10" width="9.7109375" style="1" customWidth="1"/>
    <col min="11" max="11" width="6.5703125" style="1" bestFit="1" customWidth="1"/>
    <col min="12" max="16384" width="9.140625" style="1"/>
  </cols>
  <sheetData>
    <row r="1" spans="1:22" x14ac:dyDescent="0.25">
      <c r="B1" s="1" t="s">
        <v>100</v>
      </c>
      <c r="F1" s="117" t="s">
        <v>28</v>
      </c>
      <c r="V1" s="117" t="s">
        <v>28</v>
      </c>
    </row>
    <row r="2" spans="1:22" x14ac:dyDescent="0.25">
      <c r="A2" s="187" t="s">
        <v>23</v>
      </c>
      <c r="B2" s="1">
        <f>'[2]Monday 1.10.22'!A37</f>
        <v>33</v>
      </c>
      <c r="C2" s="1" t="s">
        <v>66</v>
      </c>
      <c r="D2" s="1">
        <f>_xlfn.STDEV.S(B2:B4)</f>
        <v>8.7368949480541129</v>
      </c>
    </row>
    <row r="3" spans="1:22" x14ac:dyDescent="0.25">
      <c r="A3" s="187"/>
      <c r="B3" s="1">
        <f>'[2]Monday 1.17.22'!A54</f>
        <v>50</v>
      </c>
      <c r="C3" s="1" t="s">
        <v>44</v>
      </c>
      <c r="D3" s="1">
        <f>AVERAGE(B2:B4)</f>
        <v>40.333333333333336</v>
      </c>
    </row>
    <row r="4" spans="1:22" x14ac:dyDescent="0.25">
      <c r="A4" s="187"/>
      <c r="B4" s="1">
        <f>'[2]Monday 1.24.22'!A42</f>
        <v>38</v>
      </c>
      <c r="C4" s="1" t="s">
        <v>266</v>
      </c>
      <c r="D4" s="1">
        <f>MAX(B2:B4)-MIN(B2:B4)</f>
        <v>17</v>
      </c>
    </row>
    <row r="5" spans="1:22" x14ac:dyDescent="0.25">
      <c r="A5" s="187" t="s">
        <v>24</v>
      </c>
      <c r="B5" s="1">
        <f>'[2]Tuesday 1.11.22'!A36</f>
        <v>32</v>
      </c>
      <c r="C5" s="1" t="s">
        <v>66</v>
      </c>
      <c r="D5" s="1">
        <f>_xlfn.STDEV.S(B5:B7)</f>
        <v>6.0277137733417208</v>
      </c>
    </row>
    <row r="6" spans="1:22" x14ac:dyDescent="0.25">
      <c r="A6" s="187"/>
      <c r="B6" s="1">
        <f>'[2]Tuesday 1.18.22'!A48</f>
        <v>44</v>
      </c>
      <c r="C6" s="1" t="s">
        <v>44</v>
      </c>
      <c r="D6" s="1">
        <f>AVERAGE(B5:B7)</f>
        <v>37.666666666666664</v>
      </c>
    </row>
    <row r="7" spans="1:22" x14ac:dyDescent="0.25">
      <c r="A7" s="187"/>
      <c r="B7" s="1">
        <f>'[2]Tuesday 1.25.22'!A41</f>
        <v>37</v>
      </c>
      <c r="C7" s="1" t="s">
        <v>266</v>
      </c>
      <c r="D7" s="1">
        <f>MAX(B5:B7)-MIN(B5:B7)</f>
        <v>12</v>
      </c>
      <c r="E7" s="189" t="s">
        <v>267</v>
      </c>
      <c r="F7" s="190"/>
      <c r="G7" s="190"/>
      <c r="H7" s="190"/>
      <c r="I7" s="190"/>
      <c r="J7" s="190"/>
      <c r="K7" s="191"/>
    </row>
    <row r="8" spans="1:22" x14ac:dyDescent="0.25">
      <c r="A8" s="187" t="s">
        <v>25</v>
      </c>
      <c r="B8" s="1">
        <f>'[2]Wednesday 1.12.22'!A45</f>
        <v>41</v>
      </c>
      <c r="C8" s="1" t="s">
        <v>66</v>
      </c>
      <c r="D8" s="1">
        <f>_xlfn.STDEV.S(B8:B10)</f>
        <v>10.148891565092219</v>
      </c>
      <c r="E8" s="192" t="s">
        <v>268</v>
      </c>
      <c r="F8" s="192"/>
      <c r="G8" s="163" t="s">
        <v>23</v>
      </c>
      <c r="H8" s="160" t="s">
        <v>24</v>
      </c>
      <c r="I8" s="163" t="s">
        <v>25</v>
      </c>
      <c r="J8" s="160" t="s">
        <v>26</v>
      </c>
      <c r="K8" s="163" t="s">
        <v>27</v>
      </c>
    </row>
    <row r="9" spans="1:22" x14ac:dyDescent="0.25">
      <c r="A9" s="187"/>
      <c r="B9" s="1">
        <f>'[2]Wednesday 1.19.22'!A38</f>
        <v>34</v>
      </c>
      <c r="C9" s="1" t="s">
        <v>44</v>
      </c>
      <c r="D9" s="1">
        <f>AVERAGE(B8:B10)</f>
        <v>43</v>
      </c>
      <c r="E9" s="193">
        <v>1</v>
      </c>
      <c r="F9" s="193"/>
      <c r="G9" s="164">
        <v>33</v>
      </c>
      <c r="H9" s="161">
        <v>32</v>
      </c>
      <c r="I9" s="164">
        <v>41</v>
      </c>
      <c r="J9" s="161">
        <v>29</v>
      </c>
      <c r="K9" s="164">
        <v>44</v>
      </c>
    </row>
    <row r="10" spans="1:22" x14ac:dyDescent="0.25">
      <c r="A10" s="187"/>
      <c r="B10" s="1">
        <f>'[2]Wednesday 1.26.22'!A58</f>
        <v>54</v>
      </c>
      <c r="C10" s="1" t="s">
        <v>266</v>
      </c>
      <c r="D10" s="1">
        <f>MAX(B8:B10)-MIN(B8:B10)</f>
        <v>20</v>
      </c>
      <c r="E10" s="193">
        <v>2</v>
      </c>
      <c r="F10" s="193"/>
      <c r="G10" s="165">
        <v>50</v>
      </c>
      <c r="H10" s="162">
        <v>44</v>
      </c>
      <c r="I10" s="165">
        <v>34</v>
      </c>
      <c r="J10" s="162">
        <v>34</v>
      </c>
      <c r="K10" s="165">
        <v>40</v>
      </c>
    </row>
    <row r="11" spans="1:22" x14ac:dyDescent="0.25">
      <c r="A11" s="187" t="s">
        <v>26</v>
      </c>
      <c r="B11" s="1">
        <f>'[2]Thursday 1.13.22'!A33</f>
        <v>29</v>
      </c>
      <c r="C11" s="1" t="s">
        <v>66</v>
      </c>
      <c r="D11" s="1">
        <f>_xlfn.STDEV.S(B11:B13)</f>
        <v>2.6457513110645907</v>
      </c>
      <c r="E11" s="193">
        <v>3</v>
      </c>
      <c r="F11" s="193"/>
      <c r="G11" s="163">
        <v>38</v>
      </c>
      <c r="H11" s="160">
        <v>37</v>
      </c>
      <c r="I11" s="163">
        <v>54</v>
      </c>
      <c r="J11" s="160">
        <v>33</v>
      </c>
      <c r="K11" s="163">
        <v>48</v>
      </c>
    </row>
    <row r="12" spans="1:22" x14ac:dyDescent="0.25">
      <c r="A12" s="187"/>
      <c r="B12" s="1">
        <f>'[2]Thursday 1.20.22'!A38</f>
        <v>34</v>
      </c>
      <c r="C12" s="1" t="s">
        <v>44</v>
      </c>
      <c r="D12" s="1">
        <f>AVERAGE(B11:B13)</f>
        <v>32</v>
      </c>
      <c r="E12" s="193" t="s">
        <v>44</v>
      </c>
      <c r="F12" s="193"/>
      <c r="G12" s="163">
        <f>AVERAGE(G9:G11)</f>
        <v>40.333333333333336</v>
      </c>
      <c r="H12" s="160">
        <f t="shared" ref="H12:K12" si="0">AVERAGE(H9:H11)</f>
        <v>37.666666666666664</v>
      </c>
      <c r="I12" s="163">
        <f t="shared" si="0"/>
        <v>43</v>
      </c>
      <c r="J12" s="160">
        <f t="shared" si="0"/>
        <v>32</v>
      </c>
      <c r="K12" s="163">
        <f t="shared" si="0"/>
        <v>44</v>
      </c>
      <c r="L12" s="1">
        <f>AVERAGE(G12:K12)</f>
        <v>39.4</v>
      </c>
    </row>
    <row r="13" spans="1:22" x14ac:dyDescent="0.25">
      <c r="A13" s="187"/>
      <c r="B13" s="1">
        <f>'[2]Thursday 1.27.22'!A37</f>
        <v>33</v>
      </c>
      <c r="C13" s="1" t="s">
        <v>266</v>
      </c>
      <c r="D13" s="1">
        <f>MAX(B11:B13)-MIN(B11:B13)</f>
        <v>5</v>
      </c>
      <c r="E13" s="193" t="s">
        <v>269</v>
      </c>
      <c r="F13" s="193"/>
      <c r="G13" s="136">
        <f>_xlfn.STDEV.S(G9:G11)</f>
        <v>8.7368949480541129</v>
      </c>
      <c r="H13" s="135">
        <f t="shared" ref="H13:K13" si="1">_xlfn.STDEV.S(H9:H11)</f>
        <v>6.0277137733417208</v>
      </c>
      <c r="I13" s="136">
        <f t="shared" si="1"/>
        <v>10.148891565092219</v>
      </c>
      <c r="J13" s="135">
        <f t="shared" si="1"/>
        <v>2.6457513110645907</v>
      </c>
      <c r="K13" s="136">
        <f t="shared" si="1"/>
        <v>4</v>
      </c>
      <c r="L13" s="1">
        <f>AVERAGE(G13:K13)</f>
        <v>6.311850319510528</v>
      </c>
    </row>
    <row r="14" spans="1:22" x14ac:dyDescent="0.25">
      <c r="A14" s="187" t="s">
        <v>27</v>
      </c>
      <c r="B14" s="1">
        <f>'[2]Friday 1.14.22'!A48</f>
        <v>44</v>
      </c>
      <c r="C14" s="1" t="s">
        <v>66</v>
      </c>
      <c r="D14" s="1">
        <f>_xlfn.STDEV.S(B14:B16)</f>
        <v>4</v>
      </c>
      <c r="E14" s="193" t="s">
        <v>266</v>
      </c>
      <c r="F14" s="193"/>
      <c r="G14" s="136">
        <f>MAX(G9:G11) - MIN(G9:G11)</f>
        <v>17</v>
      </c>
      <c r="H14" s="135">
        <f t="shared" ref="H14:K14" si="2">MAX(H9:H11) - MIN(H9:H11)</f>
        <v>12</v>
      </c>
      <c r="I14" s="136">
        <f t="shared" si="2"/>
        <v>20</v>
      </c>
      <c r="J14" s="135">
        <f t="shared" si="2"/>
        <v>5</v>
      </c>
      <c r="K14" s="136">
        <f t="shared" si="2"/>
        <v>8</v>
      </c>
    </row>
    <row r="15" spans="1:22" x14ac:dyDescent="0.25">
      <c r="A15" s="187"/>
      <c r="B15" s="1">
        <f>'[2]Friday 1.21.22'!A44</f>
        <v>40</v>
      </c>
      <c r="C15" s="1" t="s">
        <v>44</v>
      </c>
      <c r="D15" s="1">
        <f>AVERAGE(B14:B16)</f>
        <v>44</v>
      </c>
    </row>
    <row r="16" spans="1:22" x14ac:dyDescent="0.25">
      <c r="A16" s="187"/>
      <c r="B16" s="1">
        <f>'[2]Friday 1.28.22'!A52</f>
        <v>48</v>
      </c>
      <c r="C16" s="1" t="s">
        <v>266</v>
      </c>
      <c r="D16" s="1">
        <f>MAX(B14:B16)-MIN(B14:B16)</f>
        <v>8</v>
      </c>
    </row>
  </sheetData>
  <mergeCells count="13">
    <mergeCell ref="A11:A13"/>
    <mergeCell ref="E11:F11"/>
    <mergeCell ref="E12:F12"/>
    <mergeCell ref="E13:F13"/>
    <mergeCell ref="A14:A16"/>
    <mergeCell ref="E14:F14"/>
    <mergeCell ref="A2:A4"/>
    <mergeCell ref="A5:A7"/>
    <mergeCell ref="E7:K7"/>
    <mergeCell ref="A8:A10"/>
    <mergeCell ref="E8:F8"/>
    <mergeCell ref="E9:F9"/>
    <mergeCell ref="E10:F10"/>
  </mergeCells>
  <hyperlinks>
    <hyperlink ref="V1" location="'Table of Contents'!A1" display="'Table of Contents'!A1" xr:uid="{ED83910D-CCBA-4E84-A01D-49B54277A3A2}"/>
    <hyperlink ref="F1" location="'Table of Contents'!A1" display="'Table of Contents'!A1" xr:uid="{00A8ADC3-B36E-4028-A71C-F7BF6F2B585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75254A3464A49A6CF0196121A8C82" ma:contentTypeVersion="4" ma:contentTypeDescription="Create a new document." ma:contentTypeScope="" ma:versionID="685c6b62d57dc18f3163315dc3a2fa22">
  <xsd:schema xmlns:xsd="http://www.w3.org/2001/XMLSchema" xmlns:xs="http://www.w3.org/2001/XMLSchema" xmlns:p="http://schemas.microsoft.com/office/2006/metadata/properties" xmlns:ns2="a10abcca-ba35-4e43-b018-905501ab3346" targetNamespace="http://schemas.microsoft.com/office/2006/metadata/properties" ma:root="true" ma:fieldsID="b668df064555ba7219168c9d45d5305b" ns2:_="">
    <xsd:import namespace="a10abcca-ba35-4e43-b018-905501ab33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bcca-ba35-4e43-b018-905501ab33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FB53B9-5102-4D94-B9BE-337368835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abcca-ba35-4e43-b018-905501ab33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56D92B-6FD4-46A2-89F0-3C0D0942CD9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0abcca-ba35-4e43-b018-905501ab334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FE35ABC-8E07-4AA1-A8BD-E453C1791A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Table of Contents</vt:lpstr>
      <vt:lpstr>Arrivals Compiled</vt:lpstr>
      <vt:lpstr>Monday Arrivals</vt:lpstr>
      <vt:lpstr>Tuesday Arrivals</vt:lpstr>
      <vt:lpstr>Wednesday Arrivals</vt:lpstr>
      <vt:lpstr>Thursday Arrivals</vt:lpstr>
      <vt:lpstr>Friday Arrivals</vt:lpstr>
      <vt:lpstr>Party Size by Day</vt:lpstr>
      <vt:lpstr>Parties Per Day</vt:lpstr>
      <vt:lpstr>Party Size - All Days</vt:lpstr>
      <vt:lpstr>Correlations</vt:lpstr>
      <vt:lpstr>Frequencies</vt:lpstr>
      <vt:lpstr>Order Types</vt:lpstr>
      <vt:lpstr>Order Data Distribution</vt:lpstr>
      <vt:lpstr>Order Data Sorted</vt:lpstr>
      <vt:lpstr>Price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Troy Rodriguez</dc:creator>
  <cp:keywords/>
  <dc:description/>
  <cp:lastModifiedBy>Max Blochowiak</cp:lastModifiedBy>
  <cp:revision/>
  <dcterms:created xsi:type="dcterms:W3CDTF">2022-03-27T06:36:14Z</dcterms:created>
  <dcterms:modified xsi:type="dcterms:W3CDTF">2022-04-15T02:18:57Z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0x010100CE775254A3464A49A6CF0196121A8C82</vt:lpwstr>
  </property>
</Properties>
</file>