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Alex\Documents\Electronics Projects\Pinecil_Addons\Pinecil_LED_Ring_HighPower\LEDDriver\"/>
    </mc:Choice>
  </mc:AlternateContent>
  <xr:revisionPtr revIDLastSave="0" documentId="13_ncr:1_{41DBD204-496A-4475-8DDF-57F5CB1E6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 iterate="1"/>
</workbook>
</file>

<file path=xl/calcChain.xml><?xml version="1.0" encoding="utf-8"?>
<calcChain xmlns="http://schemas.openxmlformats.org/spreadsheetml/2006/main">
  <c r="H38" i="1" l="1"/>
  <c r="H51" i="1" s="1"/>
  <c r="H53" i="1" s="1"/>
  <c r="H49" i="1"/>
  <c r="H55" i="1"/>
  <c r="H40" i="1"/>
  <c r="H36" i="1" l="1"/>
</calcChain>
</file>

<file path=xl/sharedStrings.xml><?xml version="1.0" encoding="utf-8"?>
<sst xmlns="http://schemas.openxmlformats.org/spreadsheetml/2006/main" count="41" uniqueCount="33">
  <si>
    <t>LED Forward Voltage</t>
  </si>
  <si>
    <t>No. of LED</t>
  </si>
  <si>
    <t>Dimming Frequency</t>
  </si>
  <si>
    <t>Switching Frequency</t>
  </si>
  <si>
    <t>Output Voltage</t>
  </si>
  <si>
    <t>kHz</t>
  </si>
  <si>
    <t>A</t>
  </si>
  <si>
    <t>ohm</t>
  </si>
  <si>
    <t>kohm</t>
  </si>
  <si>
    <t>Input Voltage</t>
  </si>
  <si>
    <t>Output Current</t>
  </si>
  <si>
    <t>Inductor Ripple Current to
Output Current Ratio</t>
  </si>
  <si>
    <t>Dimming Duty Cycle</t>
  </si>
  <si>
    <t>Inductor Ripple Current</t>
  </si>
  <si>
    <t>Average Output Current</t>
  </si>
  <si>
    <t>V</t>
  </si>
  <si>
    <t>Hz</t>
  </si>
  <si>
    <t>%</t>
  </si>
  <si>
    <t>LM3407 Component Calculator</t>
  </si>
  <si>
    <t>Component Values</t>
  </si>
  <si>
    <t>Operation Conditions</t>
  </si>
  <si>
    <t>uH  *</t>
  </si>
  <si>
    <t>Peak Inductor Current</t>
  </si>
  <si>
    <r>
      <t>C</t>
    </r>
    <r>
      <rPr>
        <b/>
        <vertAlign val="subscript"/>
        <sz val="12"/>
        <rFont val="Arial"/>
        <family val="2"/>
      </rPr>
      <t>OUT</t>
    </r>
  </si>
  <si>
    <r>
      <t>R</t>
    </r>
    <r>
      <rPr>
        <b/>
        <vertAlign val="subscript"/>
        <sz val="12"/>
        <rFont val="Arial"/>
        <family val="2"/>
      </rPr>
      <t>FS</t>
    </r>
  </si>
  <si>
    <r>
      <t>R</t>
    </r>
    <r>
      <rPr>
        <b/>
        <vertAlign val="subscript"/>
        <sz val="12"/>
        <rFont val="Arial"/>
        <family val="2"/>
      </rPr>
      <t>ISNS</t>
    </r>
  </si>
  <si>
    <t>L1</t>
  </si>
  <si>
    <t>uF</t>
  </si>
  <si>
    <r>
      <t>C</t>
    </r>
    <r>
      <rPr>
        <b/>
        <vertAlign val="subscript"/>
        <sz val="12"/>
        <rFont val="Arial"/>
        <family val="2"/>
      </rPr>
      <t>IN</t>
    </r>
  </si>
  <si>
    <t>* The peak inductor current may need to be adjusted if L1 is not in the range of 22uH to 47uH.</t>
  </si>
  <si>
    <t>TABLE 1: Suggested Inductance Values</t>
  </si>
  <si>
    <r>
      <t>Table 1 provides the suggested inductance of the inductor for 500 kHz and 1 MHz switching frequency operation with C</t>
    </r>
    <r>
      <rPr>
        <vertAlign val="subscript"/>
        <sz val="11"/>
        <rFont val="Arial"/>
        <family val="2"/>
      </rPr>
      <t>OUT</t>
    </r>
    <r>
      <rPr>
        <sz val="11"/>
        <rFont val="Arial"/>
      </rPr>
      <t xml:space="preserve"> = 4.7 μF and I</t>
    </r>
    <r>
      <rPr>
        <vertAlign val="subscript"/>
        <sz val="11"/>
        <rFont val="Arial"/>
        <family val="2"/>
      </rPr>
      <t>L(ripple)</t>
    </r>
    <r>
      <rPr>
        <sz val="11"/>
        <rFont val="Arial"/>
      </rPr>
      <t xml:space="preserve"> = 0.8 x I</t>
    </r>
    <r>
      <rPr>
        <vertAlign val="subscript"/>
        <sz val="11"/>
        <rFont val="Arial"/>
        <family val="2"/>
      </rPr>
      <t>OUT</t>
    </r>
    <r>
      <rPr>
        <sz val="11"/>
        <rFont val="Arial"/>
      </rPr>
      <t xml:space="preserve">. </t>
    </r>
  </si>
  <si>
    <t>For more details, please click here to see LM3407 Datasheet.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</si>
</sst>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8"/>
      <name val="Arial"/>
    </font>
    <font>
      <sz val="12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vertAlign val="subscript"/>
      <sz val="12"/>
      <name val="Arial"/>
      <family val="2"/>
    </font>
    <font>
      <u/>
      <sz val="10"/>
      <color indexed="12"/>
      <name val="Arial"/>
    </font>
    <font>
      <sz val="11"/>
      <name val="Arial"/>
    </font>
    <font>
      <vertAlign val="subscript"/>
      <sz val="11"/>
      <name val="Arial"/>
      <family val="2"/>
    </font>
    <font>
      <i/>
      <sz val="10"/>
      <color indexed="12"/>
      <name val="Arial"/>
    </font>
    <font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2" fontId="0" fillId="0" borderId="3" xfId="0" applyNumberFormat="1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2" fontId="2" fillId="2" borderId="4" xfId="0" applyNumberFormat="1" applyFont="1" applyFill="1" applyBorder="1" applyProtection="1">
      <protection locked="0"/>
    </xf>
    <xf numFmtId="2" fontId="2" fillId="0" borderId="0" xfId="0" applyNumberFormat="1" applyFont="1" applyProtection="1">
      <protection locked="0"/>
    </xf>
    <xf numFmtId="1" fontId="2" fillId="2" borderId="4" xfId="0" applyNumberFormat="1" applyFont="1" applyFill="1" applyBorder="1" applyProtection="1">
      <protection locked="0"/>
    </xf>
    <xf numFmtId="2" fontId="2" fillId="3" borderId="4" xfId="0" applyNumberFormat="1" applyFont="1" applyFill="1" applyBorder="1" applyProtection="1">
      <protection hidden="1"/>
    </xf>
    <xf numFmtId="1" fontId="2" fillId="3" borderId="4" xfId="0" applyNumberFormat="1" applyFont="1" applyFill="1" applyBorder="1" applyProtection="1">
      <protection hidden="1"/>
    </xf>
    <xf numFmtId="0" fontId="2" fillId="2" borderId="6" xfId="0" applyFont="1" applyFill="1" applyBorder="1"/>
    <xf numFmtId="0" fontId="2" fillId="2" borderId="7" xfId="0" applyFont="1" applyFill="1" applyBorder="1" applyProtection="1">
      <protection hidden="1"/>
    </xf>
    <xf numFmtId="2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locked="0"/>
    </xf>
    <xf numFmtId="1" fontId="2" fillId="3" borderId="4" xfId="0" applyNumberFormat="1" applyFont="1" applyFill="1" applyBorder="1" applyProtection="1">
      <protection locked="0"/>
    </xf>
    <xf numFmtId="0" fontId="2" fillId="0" borderId="3" xfId="0" applyFont="1" applyBorder="1"/>
    <xf numFmtId="0" fontId="2" fillId="0" borderId="0" xfId="0" applyFont="1" applyProtection="1">
      <protection hidden="1"/>
    </xf>
    <xf numFmtId="2" fontId="0" fillId="0" borderId="1" xfId="0" applyNumberFormat="1" applyBorder="1"/>
    <xf numFmtId="0" fontId="2" fillId="0" borderId="8" xfId="0" applyFont="1" applyBorder="1"/>
    <xf numFmtId="0" fontId="2" fillId="0" borderId="9" xfId="0" applyFont="1" applyBorder="1"/>
    <xf numFmtId="0" fontId="0" fillId="4" borderId="10" xfId="0" applyFill="1" applyBorder="1"/>
    <xf numFmtId="0" fontId="0" fillId="4" borderId="11" xfId="0" applyFill="1" applyBorder="1"/>
    <xf numFmtId="0" fontId="6" fillId="3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" fillId="3" borderId="6" xfId="0" applyFont="1" applyFill="1" applyBorder="1"/>
    <xf numFmtId="164" fontId="2" fillId="3" borderId="4" xfId="0" applyNumberFormat="1" applyFont="1" applyFill="1" applyBorder="1" applyProtection="1">
      <protection hidden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12" xfId="0" applyFont="1" applyBorder="1" applyAlignment="1">
      <alignment wrapText="1"/>
    </xf>
    <xf numFmtId="0" fontId="7" fillId="0" borderId="13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2" fillId="0" borderId="1" xfId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0" borderId="2" xfId="1" applyFont="1" applyBorder="1" applyAlignment="1" applyProtection="1">
      <alignment horizontal="center" vertical="center"/>
    </xf>
  </cellXfs>
  <cellStyles count="2">
    <cellStyle name="Link" xfId="1" builtinId="8"/>
    <cellStyle name="Standard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61</xdr:row>
      <xdr:rowOff>47625</xdr:rowOff>
    </xdr:from>
    <xdr:to>
      <xdr:col>8</xdr:col>
      <xdr:colOff>104775</xdr:colOff>
      <xdr:row>79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1506200"/>
          <a:ext cx="7839075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49</xdr:row>
      <xdr:rowOff>104775</xdr:rowOff>
    </xdr:from>
    <xdr:to>
      <xdr:col>5</xdr:col>
      <xdr:colOff>276225</xdr:colOff>
      <xdr:row>54</xdr:row>
      <xdr:rowOff>180975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1066800" y="9010650"/>
          <a:ext cx="3810000" cy="1276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44450" cmpd="thickThin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Directions: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1. Enter your system parameters into the light blue cells under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"Operation Conditions"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2. Suggested component values will be automatically calculated and appear in the yellow cells under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"Component Values"</a:t>
          </a:r>
        </a:p>
      </xdr:txBody>
    </xdr:sp>
    <xdr:clientData/>
  </xdr:twoCellAnchor>
  <xdr:twoCellAnchor editAs="oneCell">
    <xdr:from>
      <xdr:col>2</xdr:col>
      <xdr:colOff>292100</xdr:colOff>
      <xdr:row>2</xdr:row>
      <xdr:rowOff>165100</xdr:rowOff>
    </xdr:from>
    <xdr:to>
      <xdr:col>8</xdr:col>
      <xdr:colOff>88900</xdr:colOff>
      <xdr:row>31</xdr:row>
      <xdr:rowOff>26958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647700"/>
          <a:ext cx="7658100" cy="4713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ational.com/pf/LM/LM34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1"/>
  <sheetViews>
    <sheetView tabSelected="1" topLeftCell="A28" zoomScale="75" workbookViewId="0">
      <selection activeCell="K47" sqref="K47"/>
    </sheetView>
  </sheetViews>
  <sheetFormatPr baseColWidth="10" defaultColWidth="9.140625" defaultRowHeight="12.75" x14ac:dyDescent="0.2"/>
  <cols>
    <col min="1" max="2" width="9.5703125" customWidth="1"/>
    <col min="3" max="3" width="33.28515625" customWidth="1"/>
    <col min="4" max="4" width="11.7109375" style="1" customWidth="1"/>
    <col min="5" max="5" width="4.85546875" customWidth="1"/>
    <col min="6" max="6" width="24.42578125" customWidth="1"/>
    <col min="7" max="7" width="32.42578125" customWidth="1"/>
    <col min="8" max="8" width="11" style="1" customWidth="1"/>
    <col min="9" max="9" width="6.5703125" customWidth="1"/>
    <col min="10" max="10" width="8.5703125" customWidth="1"/>
    <col min="11" max="11" width="10.7109375" customWidth="1"/>
    <col min="12" max="12" width="14.5703125" customWidth="1"/>
  </cols>
  <sheetData>
    <row r="1" spans="2:10" ht="13.5" thickBot="1" x14ac:dyDescent="0.25">
      <c r="D1"/>
      <c r="H1"/>
    </row>
    <row r="2" spans="2:10" ht="24" thickBot="1" x14ac:dyDescent="0.4">
      <c r="B2" s="29"/>
      <c r="C2" s="52" t="s">
        <v>18</v>
      </c>
      <c r="D2" s="53"/>
      <c r="E2" s="53"/>
      <c r="F2" s="53"/>
      <c r="G2" s="53"/>
      <c r="H2" s="53"/>
      <c r="I2" s="53"/>
      <c r="J2" s="30"/>
    </row>
    <row r="3" spans="2:10" ht="18" x14ac:dyDescent="0.25">
      <c r="B3" s="6"/>
      <c r="C3" s="4"/>
      <c r="D3" s="4"/>
      <c r="E3" s="4"/>
      <c r="F3" s="4"/>
      <c r="G3" s="4"/>
      <c r="H3" s="4"/>
      <c r="I3" s="4"/>
      <c r="J3" s="7"/>
    </row>
    <row r="4" spans="2:10" x14ac:dyDescent="0.2">
      <c r="B4" s="6"/>
      <c r="J4" s="7"/>
    </row>
    <row r="5" spans="2:10" x14ac:dyDescent="0.2">
      <c r="B5" s="6"/>
      <c r="J5" s="7"/>
    </row>
    <row r="6" spans="2:10" x14ac:dyDescent="0.2">
      <c r="B6" s="6"/>
      <c r="J6" s="7"/>
    </row>
    <row r="7" spans="2:10" x14ac:dyDescent="0.2">
      <c r="B7" s="6"/>
      <c r="J7" s="7"/>
    </row>
    <row r="8" spans="2:10" x14ac:dyDescent="0.2">
      <c r="B8" s="6"/>
      <c r="J8" s="7"/>
    </row>
    <row r="9" spans="2:10" x14ac:dyDescent="0.2">
      <c r="B9" s="6"/>
      <c r="J9" s="7"/>
    </row>
    <row r="10" spans="2:10" x14ac:dyDescent="0.2">
      <c r="B10" s="6"/>
      <c r="J10" s="7"/>
    </row>
    <row r="11" spans="2:10" x14ac:dyDescent="0.2">
      <c r="B11" s="6"/>
      <c r="J11" s="7"/>
    </row>
    <row r="12" spans="2:10" x14ac:dyDescent="0.2">
      <c r="B12" s="6"/>
      <c r="J12" s="7"/>
    </row>
    <row r="13" spans="2:10" x14ac:dyDescent="0.2">
      <c r="B13" s="6"/>
      <c r="J13" s="7"/>
    </row>
    <row r="14" spans="2:10" x14ac:dyDescent="0.2">
      <c r="B14" s="6"/>
      <c r="J14" s="7"/>
    </row>
    <row r="15" spans="2:10" x14ac:dyDescent="0.2">
      <c r="B15" s="6"/>
      <c r="J15" s="7"/>
    </row>
    <row r="16" spans="2:10" x14ac:dyDescent="0.2">
      <c r="B16" s="6"/>
      <c r="J16" s="7"/>
    </row>
    <row r="17" spans="2:10" x14ac:dyDescent="0.2">
      <c r="B17" s="6"/>
      <c r="J17" s="7"/>
    </row>
    <row r="18" spans="2:10" x14ac:dyDescent="0.2">
      <c r="B18" s="6"/>
      <c r="J18" s="7"/>
    </row>
    <row r="19" spans="2:10" x14ac:dyDescent="0.2">
      <c r="B19" s="6"/>
      <c r="J19" s="7"/>
    </row>
    <row r="20" spans="2:10" x14ac:dyDescent="0.2">
      <c r="B20" s="6"/>
      <c r="J20" s="7"/>
    </row>
    <row r="21" spans="2:10" x14ac:dyDescent="0.2">
      <c r="B21" s="6"/>
      <c r="J21" s="7"/>
    </row>
    <row r="22" spans="2:10" x14ac:dyDescent="0.2">
      <c r="B22" s="6"/>
      <c r="J22" s="7"/>
    </row>
    <row r="23" spans="2:10" x14ac:dyDescent="0.2">
      <c r="B23" s="6"/>
      <c r="J23" s="7"/>
    </row>
    <row r="24" spans="2:10" x14ac:dyDescent="0.2">
      <c r="B24" s="6"/>
      <c r="J24" s="7"/>
    </row>
    <row r="25" spans="2:10" x14ac:dyDescent="0.2">
      <c r="B25" s="6"/>
      <c r="J25" s="7"/>
    </row>
    <row r="26" spans="2:10" x14ac:dyDescent="0.2">
      <c r="B26" s="6"/>
      <c r="J26" s="7"/>
    </row>
    <row r="27" spans="2:10" x14ac:dyDescent="0.2">
      <c r="B27" s="6"/>
      <c r="J27" s="7"/>
    </row>
    <row r="28" spans="2:10" x14ac:dyDescent="0.2">
      <c r="B28" s="6"/>
      <c r="J28" s="7"/>
    </row>
    <row r="29" spans="2:10" x14ac:dyDescent="0.2">
      <c r="B29" s="6"/>
      <c r="J29" s="7"/>
    </row>
    <row r="30" spans="2:10" x14ac:dyDescent="0.2">
      <c r="B30" s="6"/>
      <c r="J30" s="7"/>
    </row>
    <row r="31" spans="2:10" x14ac:dyDescent="0.2">
      <c r="B31" s="6"/>
      <c r="J31" s="7"/>
    </row>
    <row r="32" spans="2:10" x14ac:dyDescent="0.2">
      <c r="B32" s="6"/>
      <c r="J32" s="7"/>
    </row>
    <row r="33" spans="1:10" x14ac:dyDescent="0.2">
      <c r="B33" s="6"/>
      <c r="D33"/>
      <c r="H33"/>
      <c r="J33" s="7"/>
    </row>
    <row r="34" spans="1:10" ht="15.75" x14ac:dyDescent="0.25">
      <c r="B34" s="6"/>
      <c r="C34" s="54" t="s">
        <v>20</v>
      </c>
      <c r="D34" s="54"/>
      <c r="E34" s="54"/>
      <c r="F34" s="5"/>
      <c r="G34" s="55" t="s">
        <v>19</v>
      </c>
      <c r="H34" s="55"/>
      <c r="I34" s="55"/>
      <c r="J34" s="7"/>
    </row>
    <row r="35" spans="1:10" ht="15" x14ac:dyDescent="0.2">
      <c r="B35" s="6"/>
      <c r="C35" s="2"/>
      <c r="D35" s="3"/>
      <c r="E35" s="2"/>
      <c r="F35" s="2"/>
      <c r="G35" s="2"/>
      <c r="H35" s="3"/>
      <c r="I35" s="2"/>
      <c r="J35" s="7"/>
    </row>
    <row r="36" spans="1:10" ht="15.75" x14ac:dyDescent="0.25">
      <c r="B36" s="6"/>
      <c r="C36" s="13" t="s">
        <v>9</v>
      </c>
      <c r="D36" s="14">
        <v>29</v>
      </c>
      <c r="E36" s="19" t="s">
        <v>15</v>
      </c>
      <c r="F36" s="2"/>
      <c r="G36" s="12" t="s">
        <v>26</v>
      </c>
      <c r="H36" s="18">
        <f>(((D36-D38*D39-D41*(1+H38))*D38*D39)/(D36*D43*1000*D41*(H53/100)))*1000000</f>
        <v>136.62719211822659</v>
      </c>
      <c r="I36" s="31" t="s">
        <v>21</v>
      </c>
      <c r="J36" s="7"/>
    </row>
    <row r="37" spans="1:10" ht="15.75" x14ac:dyDescent="0.25">
      <c r="B37" s="6"/>
      <c r="C37" s="5"/>
      <c r="D37" s="15"/>
      <c r="E37" s="2"/>
      <c r="F37" s="2"/>
      <c r="G37" s="2"/>
      <c r="H37" s="2"/>
      <c r="I37" s="2"/>
      <c r="J37" s="7"/>
    </row>
    <row r="38" spans="1:10" ht="18.75" x14ac:dyDescent="0.35">
      <c r="A38" s="2"/>
      <c r="B38" s="8"/>
      <c r="C38" s="13" t="s">
        <v>0</v>
      </c>
      <c r="D38" s="14">
        <v>2.68</v>
      </c>
      <c r="E38" s="19" t="s">
        <v>15</v>
      </c>
      <c r="F38" s="2"/>
      <c r="G38" s="12" t="s">
        <v>25</v>
      </c>
      <c r="H38" s="17">
        <f>0.198/D41</f>
        <v>3.09375</v>
      </c>
      <c r="I38" s="32" t="s">
        <v>7</v>
      </c>
      <c r="J38" s="7"/>
    </row>
    <row r="39" spans="1:10" ht="15.75" x14ac:dyDescent="0.25">
      <c r="A39" s="2"/>
      <c r="B39" s="8"/>
      <c r="C39" s="13" t="s">
        <v>1</v>
      </c>
      <c r="D39" s="16">
        <v>3</v>
      </c>
      <c r="E39" s="19"/>
      <c r="F39" s="2"/>
      <c r="G39" s="5"/>
      <c r="H39" s="21"/>
      <c r="I39" s="25"/>
      <c r="J39" s="7"/>
    </row>
    <row r="40" spans="1:10" ht="18.75" x14ac:dyDescent="0.35">
      <c r="A40" s="1"/>
      <c r="B40" s="26"/>
      <c r="C40" s="5"/>
      <c r="D40" s="22"/>
      <c r="E40" s="2"/>
      <c r="F40" s="2"/>
      <c r="G40" s="13" t="s">
        <v>24</v>
      </c>
      <c r="H40" s="17">
        <f>40000/(D43-40)</f>
        <v>41.666666666666664</v>
      </c>
      <c r="I40" s="32" t="s">
        <v>8</v>
      </c>
      <c r="J40" s="7"/>
    </row>
    <row r="41" spans="1:10" s="2" customFormat="1" ht="15.75" x14ac:dyDescent="0.25">
      <c r="B41" s="8"/>
      <c r="C41" s="13" t="s">
        <v>10</v>
      </c>
      <c r="D41" s="14">
        <v>6.4000000000000001E-2</v>
      </c>
      <c r="E41" s="19" t="s">
        <v>6</v>
      </c>
      <c r="G41" s="5"/>
      <c r="H41" s="21"/>
      <c r="I41" s="25"/>
      <c r="J41" s="9"/>
    </row>
    <row r="42" spans="1:10" s="2" customFormat="1" ht="18.75" x14ac:dyDescent="0.35">
      <c r="B42" s="8"/>
      <c r="C42" s="5"/>
      <c r="D42" s="15"/>
      <c r="G42" s="13" t="s">
        <v>28</v>
      </c>
      <c r="H42" s="34">
        <v>4.7</v>
      </c>
      <c r="I42" s="32" t="s">
        <v>27</v>
      </c>
      <c r="J42" s="9"/>
    </row>
    <row r="43" spans="1:10" s="2" customFormat="1" ht="15.75" x14ac:dyDescent="0.25">
      <c r="B43" s="8"/>
      <c r="C43" s="13" t="s">
        <v>3</v>
      </c>
      <c r="D43" s="16">
        <v>1000</v>
      </c>
      <c r="E43" s="19" t="s">
        <v>5</v>
      </c>
      <c r="G43" s="5"/>
      <c r="H43" s="21"/>
      <c r="I43" s="25"/>
      <c r="J43" s="9"/>
    </row>
    <row r="44" spans="1:10" s="2" customFormat="1" ht="18.75" x14ac:dyDescent="0.35">
      <c r="B44" s="8"/>
      <c r="C44" s="5"/>
      <c r="D44" s="15"/>
      <c r="G44" s="13" t="s">
        <v>23</v>
      </c>
      <c r="H44" s="34">
        <v>4.7</v>
      </c>
      <c r="I44" s="32" t="s">
        <v>27</v>
      </c>
      <c r="J44" s="9"/>
    </row>
    <row r="45" spans="1:10" s="2" customFormat="1" ht="15.75" x14ac:dyDescent="0.25">
      <c r="B45" s="8"/>
      <c r="C45" s="13" t="s">
        <v>22</v>
      </c>
      <c r="D45" s="14">
        <v>8.5000000000000006E-2</v>
      </c>
      <c r="E45" s="20" t="s">
        <v>6</v>
      </c>
      <c r="G45" s="5"/>
      <c r="H45" s="21"/>
      <c r="I45" s="25"/>
      <c r="J45" s="9"/>
    </row>
    <row r="46" spans="1:10" s="2" customFormat="1" ht="15.75" x14ac:dyDescent="0.25">
      <c r="B46" s="8"/>
      <c r="C46" s="5"/>
      <c r="D46" s="15"/>
      <c r="G46" s="5"/>
      <c r="H46" s="21"/>
      <c r="I46" s="25"/>
      <c r="J46" s="9"/>
    </row>
    <row r="47" spans="1:10" s="2" customFormat="1" ht="15.75" x14ac:dyDescent="0.25">
      <c r="B47" s="8"/>
      <c r="C47" s="13" t="s">
        <v>2</v>
      </c>
      <c r="D47" s="16">
        <v>16000</v>
      </c>
      <c r="E47" s="19" t="s">
        <v>16</v>
      </c>
      <c r="G47" s="55" t="s">
        <v>19</v>
      </c>
      <c r="H47" s="55"/>
      <c r="I47" s="55"/>
      <c r="J47" s="9"/>
    </row>
    <row r="48" spans="1:10" s="2" customFormat="1" ht="15.75" x14ac:dyDescent="0.25">
      <c r="B48" s="8"/>
      <c r="C48" s="13" t="s">
        <v>12</v>
      </c>
      <c r="D48" s="16">
        <v>10</v>
      </c>
      <c r="E48" s="19" t="s">
        <v>17</v>
      </c>
      <c r="H48" s="3"/>
      <c r="J48" s="9"/>
    </row>
    <row r="49" spans="1:10" s="2" customFormat="1" ht="15.75" x14ac:dyDescent="0.25">
      <c r="B49" s="8"/>
      <c r="C49" s="5"/>
      <c r="D49" s="22"/>
      <c r="G49" s="12" t="s">
        <v>4</v>
      </c>
      <c r="H49" s="17">
        <f>D38*D39</f>
        <v>8.0400000000000009</v>
      </c>
      <c r="I49" s="32" t="s">
        <v>15</v>
      </c>
      <c r="J49" s="9"/>
    </row>
    <row r="50" spans="1:10" s="2" customFormat="1" ht="15.75" x14ac:dyDescent="0.25">
      <c r="B50" s="8"/>
      <c r="C50" s="5"/>
      <c r="D50" s="22"/>
      <c r="J50" s="9"/>
    </row>
    <row r="51" spans="1:10" s="2" customFormat="1" ht="15.75" x14ac:dyDescent="0.25">
      <c r="B51" s="8"/>
      <c r="C51" s="5"/>
      <c r="D51" s="22"/>
      <c r="G51" s="13" t="s">
        <v>13</v>
      </c>
      <c r="H51" s="17">
        <f>2*(D45-(0.198/H38))</f>
        <v>4.200000000000001E-2</v>
      </c>
      <c r="I51" s="32" t="s">
        <v>6</v>
      </c>
      <c r="J51" s="9"/>
    </row>
    <row r="52" spans="1:10" s="2" customFormat="1" ht="15.75" x14ac:dyDescent="0.25">
      <c r="B52" s="8"/>
      <c r="C52" s="5"/>
      <c r="D52" s="22"/>
      <c r="G52" s="5"/>
      <c r="H52" s="21"/>
      <c r="I52" s="25"/>
      <c r="J52" s="9"/>
    </row>
    <row r="53" spans="1:10" s="2" customFormat="1" ht="31.5" x14ac:dyDescent="0.25">
      <c r="B53" s="8"/>
      <c r="C53" s="36"/>
      <c r="D53" s="36"/>
      <c r="E53" s="36"/>
      <c r="F53" s="39"/>
      <c r="G53" s="38" t="s">
        <v>11</v>
      </c>
      <c r="H53" s="23">
        <f>(H51/D41)*100</f>
        <v>65.625000000000014</v>
      </c>
      <c r="I53" s="33" t="s">
        <v>17</v>
      </c>
      <c r="J53" s="9"/>
    </row>
    <row r="54" spans="1:10" s="2" customFormat="1" ht="15.75" x14ac:dyDescent="0.25">
      <c r="B54" s="8"/>
      <c r="C54"/>
      <c r="D54"/>
      <c r="E54"/>
      <c r="G54" s="5"/>
      <c r="H54" s="21"/>
      <c r="I54" s="25"/>
      <c r="J54" s="9"/>
    </row>
    <row r="55" spans="1:10" s="2" customFormat="1" ht="15.75" x14ac:dyDescent="0.25">
      <c r="B55" s="8"/>
      <c r="C55"/>
      <c r="D55"/>
      <c r="E55"/>
      <c r="G55" s="13" t="s">
        <v>14</v>
      </c>
      <c r="H55" s="17">
        <f>D41*D48*0.01</f>
        <v>6.4000000000000003E-3</v>
      </c>
      <c r="I55" s="32" t="s">
        <v>6</v>
      </c>
      <c r="J55" s="9"/>
    </row>
    <row r="56" spans="1:10" s="2" customFormat="1" ht="15.75" x14ac:dyDescent="0.25">
      <c r="B56" s="8"/>
      <c r="C56"/>
      <c r="D56" s="1"/>
      <c r="E56"/>
      <c r="G56" s="5"/>
      <c r="H56" s="21"/>
      <c r="I56" s="25"/>
      <c r="J56" s="9"/>
    </row>
    <row r="57" spans="1:10" s="2" customFormat="1" ht="15.75" customHeight="1" x14ac:dyDescent="0.25">
      <c r="B57" s="49" t="s">
        <v>29</v>
      </c>
      <c r="C57" s="50"/>
      <c r="D57" s="50"/>
      <c r="E57" s="50"/>
      <c r="F57" s="50"/>
      <c r="G57" s="50"/>
      <c r="H57" s="50"/>
      <c r="I57" s="50"/>
      <c r="J57" s="51"/>
    </row>
    <row r="58" spans="1:10" s="2" customFormat="1" ht="15.75" customHeight="1" x14ac:dyDescent="0.25">
      <c r="B58" s="35"/>
      <c r="C58" s="36"/>
      <c r="D58" s="36"/>
      <c r="E58" s="36"/>
      <c r="F58" s="36"/>
      <c r="G58" s="36"/>
      <c r="H58" s="36"/>
      <c r="I58" s="36"/>
      <c r="J58" s="37"/>
    </row>
    <row r="59" spans="1:10" s="2" customFormat="1" ht="15" x14ac:dyDescent="0.2">
      <c r="A59" s="40"/>
      <c r="B59" s="46" t="s">
        <v>31</v>
      </c>
      <c r="C59" s="47"/>
      <c r="D59" s="47"/>
      <c r="E59" s="47"/>
      <c r="F59" s="47"/>
      <c r="G59" s="47"/>
      <c r="H59" s="47"/>
      <c r="I59" s="47"/>
      <c r="J59" s="48"/>
    </row>
    <row r="60" spans="1:10" s="42" customFormat="1" x14ac:dyDescent="0.2">
      <c r="A60" s="41"/>
      <c r="B60" s="56" t="s">
        <v>32</v>
      </c>
      <c r="C60" s="57"/>
      <c r="D60" s="57"/>
      <c r="E60" s="57"/>
      <c r="F60" s="57"/>
      <c r="G60" s="57"/>
      <c r="H60" s="57"/>
      <c r="I60" s="57"/>
      <c r="J60" s="58"/>
    </row>
    <row r="61" spans="1:10" s="2" customFormat="1" ht="15.75" customHeight="1" x14ac:dyDescent="0.25">
      <c r="B61" s="43" t="s">
        <v>30</v>
      </c>
      <c r="C61" s="44"/>
      <c r="D61" s="44"/>
      <c r="E61" s="44"/>
      <c r="F61" s="44"/>
      <c r="G61" s="44"/>
      <c r="H61" s="44"/>
      <c r="I61" s="44"/>
      <c r="J61" s="45"/>
    </row>
    <row r="62" spans="1:10" s="2" customFormat="1" ht="15.75" customHeight="1" x14ac:dyDescent="0.25">
      <c r="B62" s="35"/>
      <c r="C62" s="36"/>
      <c r="D62" s="36"/>
      <c r="E62" s="36"/>
      <c r="F62" s="36"/>
      <c r="G62" s="36"/>
      <c r="H62" s="36"/>
      <c r="I62" s="36"/>
      <c r="J62" s="37"/>
    </row>
    <row r="63" spans="1:10" s="2" customFormat="1" ht="15.75" customHeight="1" x14ac:dyDescent="0.25">
      <c r="B63" s="35"/>
      <c r="C63" s="36"/>
      <c r="D63" s="36"/>
      <c r="E63" s="36"/>
      <c r="F63" s="36"/>
      <c r="G63" s="36"/>
      <c r="H63" s="36"/>
      <c r="I63" s="36"/>
      <c r="J63" s="37"/>
    </row>
    <row r="64" spans="1:10" s="2" customFormat="1" ht="15.75" customHeight="1" x14ac:dyDescent="0.25">
      <c r="B64" s="35"/>
      <c r="C64" s="36"/>
      <c r="D64" s="36"/>
      <c r="E64" s="36"/>
      <c r="F64" s="36"/>
      <c r="G64" s="36"/>
      <c r="H64" s="36"/>
      <c r="I64" s="36"/>
      <c r="J64" s="37"/>
    </row>
    <row r="65" spans="2:10" s="2" customFormat="1" ht="15.75" customHeight="1" x14ac:dyDescent="0.25">
      <c r="B65" s="35"/>
      <c r="C65" s="36"/>
      <c r="D65" s="36"/>
      <c r="E65" s="36"/>
      <c r="F65" s="36"/>
      <c r="G65" s="36"/>
      <c r="H65" s="36"/>
      <c r="I65" s="36"/>
      <c r="J65" s="37"/>
    </row>
    <row r="66" spans="2:10" s="2" customFormat="1" ht="15.75" customHeight="1" x14ac:dyDescent="0.25">
      <c r="B66" s="35"/>
      <c r="C66" s="36"/>
      <c r="D66" s="36"/>
      <c r="E66" s="36"/>
      <c r="F66" s="36"/>
      <c r="G66" s="36"/>
      <c r="H66" s="36"/>
      <c r="I66" s="36"/>
      <c r="J66" s="37"/>
    </row>
    <row r="67" spans="2:10" s="2" customFormat="1" ht="15.75" customHeight="1" x14ac:dyDescent="0.25">
      <c r="B67" s="35"/>
      <c r="C67" s="36"/>
      <c r="D67" s="36"/>
      <c r="E67" s="36"/>
      <c r="F67" s="36"/>
      <c r="G67" s="36"/>
      <c r="H67" s="36"/>
      <c r="I67" s="36"/>
      <c r="J67" s="37"/>
    </row>
    <row r="68" spans="2:10" s="2" customFormat="1" ht="15.75" customHeight="1" x14ac:dyDescent="0.25">
      <c r="B68" s="35"/>
      <c r="C68" s="36"/>
      <c r="D68" s="36"/>
      <c r="E68" s="36"/>
      <c r="F68" s="36"/>
      <c r="G68" s="36"/>
      <c r="H68" s="36"/>
      <c r="I68" s="36"/>
      <c r="J68" s="37"/>
    </row>
    <row r="69" spans="2:10" s="2" customFormat="1" ht="15.75" customHeight="1" x14ac:dyDescent="0.25">
      <c r="B69" s="35"/>
      <c r="C69" s="36"/>
      <c r="D69" s="36"/>
      <c r="E69" s="36"/>
      <c r="F69" s="36"/>
      <c r="G69" s="36"/>
      <c r="H69" s="36"/>
      <c r="I69" s="36"/>
      <c r="J69" s="37"/>
    </row>
    <row r="70" spans="2:10" s="2" customFormat="1" ht="15.75" customHeight="1" x14ac:dyDescent="0.25">
      <c r="B70" s="35"/>
      <c r="C70" s="36"/>
      <c r="D70" s="36"/>
      <c r="E70" s="36"/>
      <c r="F70" s="36"/>
      <c r="G70" s="36"/>
      <c r="H70" s="36"/>
      <c r="I70" s="36"/>
      <c r="J70" s="37"/>
    </row>
    <row r="71" spans="2:10" s="2" customFormat="1" ht="15.75" customHeight="1" x14ac:dyDescent="0.25">
      <c r="B71" s="35"/>
      <c r="C71" s="36"/>
      <c r="D71" s="36"/>
      <c r="E71" s="36"/>
      <c r="F71" s="36"/>
      <c r="G71" s="36"/>
      <c r="H71" s="36"/>
      <c r="I71" s="36"/>
      <c r="J71" s="37"/>
    </row>
    <row r="72" spans="2:10" s="2" customFormat="1" ht="15.75" customHeight="1" x14ac:dyDescent="0.25">
      <c r="B72" s="35"/>
      <c r="C72" s="36"/>
      <c r="D72" s="36"/>
      <c r="E72" s="36"/>
      <c r="F72" s="36"/>
      <c r="G72" s="36"/>
      <c r="H72" s="36"/>
      <c r="I72" s="36"/>
      <c r="J72" s="37"/>
    </row>
    <row r="73" spans="2:10" s="2" customFormat="1" ht="15.75" customHeight="1" x14ac:dyDescent="0.25">
      <c r="B73" s="35"/>
      <c r="C73" s="36"/>
      <c r="D73" s="36"/>
      <c r="E73" s="36"/>
      <c r="F73" s="36"/>
      <c r="G73" s="36"/>
      <c r="H73" s="36"/>
      <c r="I73" s="36"/>
      <c r="J73" s="37"/>
    </row>
    <row r="74" spans="2:10" s="2" customFormat="1" ht="15.75" customHeight="1" x14ac:dyDescent="0.25">
      <c r="B74" s="35"/>
      <c r="C74" s="36"/>
      <c r="D74" s="36"/>
      <c r="E74" s="36"/>
      <c r="F74" s="36"/>
      <c r="G74" s="36"/>
      <c r="H74" s="36"/>
      <c r="I74" s="36"/>
      <c r="J74" s="37"/>
    </row>
    <row r="75" spans="2:10" s="2" customFormat="1" ht="15.75" customHeight="1" x14ac:dyDescent="0.25">
      <c r="B75" s="35"/>
      <c r="C75" s="36"/>
      <c r="D75" s="36"/>
      <c r="E75" s="36"/>
      <c r="F75" s="36"/>
      <c r="G75" s="36"/>
      <c r="H75" s="36"/>
      <c r="I75" s="36"/>
      <c r="J75" s="37"/>
    </row>
    <row r="76" spans="2:10" s="2" customFormat="1" ht="15.75" customHeight="1" x14ac:dyDescent="0.25">
      <c r="B76" s="35"/>
      <c r="C76" s="36"/>
      <c r="D76" s="36"/>
      <c r="E76" s="36"/>
      <c r="F76" s="36"/>
      <c r="G76" s="36"/>
      <c r="H76" s="36"/>
      <c r="I76" s="36"/>
      <c r="J76" s="37"/>
    </row>
    <row r="77" spans="2:10" s="2" customFormat="1" ht="15.75" customHeight="1" x14ac:dyDescent="0.25">
      <c r="B77" s="35"/>
      <c r="C77" s="36"/>
      <c r="D77" s="36"/>
      <c r="E77" s="36"/>
      <c r="F77" s="36"/>
      <c r="G77" s="36"/>
      <c r="H77" s="36"/>
      <c r="I77" s="36"/>
      <c r="J77" s="37"/>
    </row>
    <row r="78" spans="2:10" s="2" customFormat="1" ht="15.75" customHeight="1" x14ac:dyDescent="0.25">
      <c r="B78" s="35"/>
      <c r="C78" s="36"/>
      <c r="D78" s="36"/>
      <c r="E78" s="36"/>
      <c r="F78" s="36"/>
      <c r="G78" s="36"/>
      <c r="H78" s="36"/>
      <c r="I78" s="36"/>
      <c r="J78" s="37"/>
    </row>
    <row r="79" spans="2:10" s="2" customFormat="1" ht="15.75" customHeight="1" x14ac:dyDescent="0.25">
      <c r="B79" s="35"/>
      <c r="C79" s="36"/>
      <c r="D79" s="36"/>
      <c r="E79" s="36"/>
      <c r="F79" s="36"/>
      <c r="G79" s="36"/>
      <c r="H79" s="36"/>
      <c r="I79" s="36"/>
      <c r="J79" s="37"/>
    </row>
    <row r="80" spans="2:10" s="2" customFormat="1" ht="11.25" customHeight="1" thickBot="1" x14ac:dyDescent="0.25">
      <c r="B80" s="27"/>
      <c r="C80" s="11"/>
      <c r="D80" s="10"/>
      <c r="E80" s="11"/>
      <c r="F80" s="24"/>
      <c r="G80" s="24"/>
      <c r="H80" s="24"/>
      <c r="I80" s="24"/>
      <c r="J80" s="28"/>
    </row>
    <row r="81" spans="1:14" s="2" customFormat="1" ht="15" x14ac:dyDescent="0.2">
      <c r="C81"/>
      <c r="D81" s="1"/>
      <c r="E81"/>
    </row>
    <row r="82" spans="1:14" s="2" customFormat="1" ht="15" x14ac:dyDescent="0.2">
      <c r="A82"/>
      <c r="B82"/>
      <c r="C82"/>
      <c r="D82" s="1"/>
      <c r="E82"/>
      <c r="F82"/>
      <c r="G82"/>
      <c r="H82" s="1"/>
      <c r="I82"/>
    </row>
    <row r="83" spans="1:14" s="2" customFormat="1" ht="15" x14ac:dyDescent="0.2">
      <c r="A83"/>
      <c r="B83"/>
      <c r="C83"/>
      <c r="D83" s="1"/>
      <c r="E83"/>
      <c r="F83"/>
      <c r="G83"/>
      <c r="H83" s="1"/>
      <c r="I83"/>
    </row>
    <row r="84" spans="1:14" s="2" customFormat="1" ht="15" x14ac:dyDescent="0.2">
      <c r="A84"/>
      <c r="B84"/>
      <c r="C84"/>
      <c r="D84" s="1"/>
      <c r="E84"/>
      <c r="F84"/>
      <c r="G84"/>
      <c r="H84" s="1"/>
      <c r="I84"/>
    </row>
    <row r="92" spans="1:14" s="1" customFormat="1" x14ac:dyDescent="0.2">
      <c r="A92"/>
      <c r="B92"/>
      <c r="C92"/>
      <c r="E92"/>
      <c r="F92"/>
      <c r="G92"/>
      <c r="I92"/>
      <c r="J92"/>
      <c r="K92"/>
      <c r="L92"/>
      <c r="M92"/>
      <c r="N92"/>
    </row>
    <row r="93" spans="1:14" s="1" customFormat="1" x14ac:dyDescent="0.2">
      <c r="A93"/>
      <c r="B93"/>
      <c r="C93"/>
      <c r="E93"/>
      <c r="F93"/>
      <c r="G93"/>
      <c r="I93"/>
      <c r="J93"/>
      <c r="K93"/>
      <c r="L93"/>
      <c r="M93"/>
      <c r="N93"/>
    </row>
    <row r="94" spans="1:14" s="1" customFormat="1" x14ac:dyDescent="0.2">
      <c r="A94"/>
      <c r="B94"/>
      <c r="C94"/>
      <c r="E94"/>
      <c r="F94"/>
      <c r="G94"/>
      <c r="I94"/>
      <c r="J94"/>
      <c r="K94"/>
      <c r="L94"/>
      <c r="M94"/>
      <c r="N94"/>
    </row>
    <row r="95" spans="1:14" s="1" customFormat="1" x14ac:dyDescent="0.2">
      <c r="A95"/>
      <c r="B95"/>
      <c r="C95"/>
      <c r="E95"/>
      <c r="F95"/>
      <c r="G95"/>
      <c r="I95"/>
      <c r="J95"/>
      <c r="K95"/>
      <c r="L95"/>
      <c r="M95"/>
      <c r="N95"/>
    </row>
    <row r="96" spans="1:14" s="1" customFormat="1" x14ac:dyDescent="0.2">
      <c r="A96"/>
      <c r="B96"/>
      <c r="C96"/>
      <c r="E96"/>
      <c r="F96"/>
      <c r="G96"/>
      <c r="I96"/>
      <c r="J96"/>
      <c r="K96"/>
      <c r="L96"/>
      <c r="M96"/>
      <c r="N96"/>
    </row>
    <row r="97" spans="1:14" s="1" customFormat="1" x14ac:dyDescent="0.2">
      <c r="A97"/>
      <c r="B97"/>
      <c r="C97"/>
      <c r="E97"/>
      <c r="F97"/>
      <c r="G97"/>
      <c r="I97"/>
      <c r="J97"/>
      <c r="K97"/>
      <c r="L97"/>
      <c r="M97"/>
      <c r="N97"/>
    </row>
    <row r="98" spans="1:14" s="1" customFormat="1" x14ac:dyDescent="0.2">
      <c r="A98"/>
      <c r="B98"/>
      <c r="C98"/>
      <c r="E98"/>
      <c r="F98"/>
      <c r="G98"/>
      <c r="I98"/>
      <c r="J98"/>
      <c r="K98"/>
      <c r="L98"/>
      <c r="M98"/>
      <c r="N98"/>
    </row>
    <row r="99" spans="1:14" s="1" customFormat="1" x14ac:dyDescent="0.2">
      <c r="A99"/>
      <c r="B99"/>
      <c r="C99"/>
      <c r="E99"/>
      <c r="F99"/>
      <c r="G99"/>
      <c r="I99"/>
      <c r="J99"/>
      <c r="K99"/>
      <c r="L99"/>
      <c r="M99"/>
      <c r="N99"/>
    </row>
    <row r="100" spans="1:14" s="1" customFormat="1" x14ac:dyDescent="0.2">
      <c r="A100"/>
      <c r="B100"/>
      <c r="C100"/>
      <c r="E100"/>
      <c r="F100"/>
      <c r="G100"/>
      <c r="I100"/>
      <c r="J100"/>
      <c r="K100"/>
      <c r="L100"/>
      <c r="M100"/>
      <c r="N100"/>
    </row>
    <row r="101" spans="1:14" s="1" customFormat="1" x14ac:dyDescent="0.2">
      <c r="A101"/>
      <c r="B101"/>
      <c r="C101"/>
      <c r="E101"/>
      <c r="F101"/>
      <c r="G101"/>
      <c r="I101"/>
      <c r="J101"/>
      <c r="K101"/>
      <c r="L101"/>
      <c r="M101"/>
      <c r="N101"/>
    </row>
  </sheetData>
  <mergeCells count="8">
    <mergeCell ref="B61:J61"/>
    <mergeCell ref="B59:J59"/>
    <mergeCell ref="B57:J57"/>
    <mergeCell ref="C2:I2"/>
    <mergeCell ref="C34:E34"/>
    <mergeCell ref="G34:I34"/>
    <mergeCell ref="G47:I47"/>
    <mergeCell ref="B60:J60"/>
  </mergeCells>
  <phoneticPr fontId="1" type="noConversion"/>
  <conditionalFormatting sqref="D36">
    <cfRule type="cellIs" dxfId="7" priority="6" stopIfTrue="1" operator="notBetween">
      <formula>4.5</formula>
      <formula>30</formula>
    </cfRule>
    <cfRule type="cellIs" dxfId="6" priority="7" stopIfTrue="1" operator="lessThan">
      <formula>$D$38*$D$39</formula>
    </cfRule>
  </conditionalFormatting>
  <conditionalFormatting sqref="D39">
    <cfRule type="cellIs" dxfId="5" priority="8" stopIfTrue="1" operator="notBetween">
      <formula>1</formula>
      <formula>7</formula>
    </cfRule>
  </conditionalFormatting>
  <conditionalFormatting sqref="D43">
    <cfRule type="cellIs" dxfId="4" priority="2" stopIfTrue="1" operator="notBetween">
      <formula>300</formula>
      <formula>1000</formula>
    </cfRule>
  </conditionalFormatting>
  <conditionalFormatting sqref="D45">
    <cfRule type="cellIs" dxfId="3" priority="5" stopIfTrue="1" operator="lessThanOrEqual">
      <formula>$D$41</formula>
    </cfRule>
  </conditionalFormatting>
  <conditionalFormatting sqref="D47">
    <cfRule type="cellIs" dxfId="2" priority="3" stopIfTrue="1" operator="notBetween">
      <formula>0</formula>
      <formula>($D$43)*20</formula>
    </cfRule>
  </conditionalFormatting>
  <conditionalFormatting sqref="D48">
    <cfRule type="cellIs" dxfId="1" priority="4" stopIfTrue="1" operator="notBetween">
      <formula>0</formula>
      <formula>100</formula>
    </cfRule>
  </conditionalFormatting>
  <conditionalFormatting sqref="H36">
    <cfRule type="cellIs" dxfId="0" priority="1" stopIfTrue="1" operator="notBetween">
      <formula>22</formula>
      <formula>47</formula>
    </cfRule>
  </conditionalFormatting>
  <hyperlinks>
    <hyperlink ref="B60:J60" r:id="rId1" location="Datasheet" display="For more details, please click here to see LM3407 Datasheet." xr:uid="{00000000-0004-0000-0000-000000000000}"/>
  </hyperlinks>
  <pageMargins left="0.75" right="0.75" top="1" bottom="1" header="0.5" footer="0.5"/>
  <pageSetup orientation="portrait" r:id="rId2"/>
  <headerFooter alignWithMargins="0"/>
  <ignoredErrors>
    <ignoredError sqref="H53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H13" sqref="H13"/>
    </sheetView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cshwhk</dc:creator>
  <cp:lastModifiedBy>Alex Kharitonov</cp:lastModifiedBy>
  <dcterms:created xsi:type="dcterms:W3CDTF">2008-01-24T01:32:02Z</dcterms:created>
  <dcterms:modified xsi:type="dcterms:W3CDTF">2024-10-26T15:40:33Z</dcterms:modified>
</cp:coreProperties>
</file>