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Erik.Leppo\OneDrive - Tetra Tech, Inc\MyDocs_OneDrive\GitHub\BCGcalc\inst\extdata\"/>
    </mc:Choice>
  </mc:AlternateContent>
  <xr:revisionPtr revIDLastSave="15" documentId="10_ncr:100000_{296A98ED-1700-49A8-9F80-0DD6494D516A}" xr6:coauthVersionLast="36" xr6:coauthVersionMax="36" xr10:uidLastSave="{357D3004-C421-4D4D-B575-D124824978CA}"/>
  <bookViews>
    <workbookView xWindow="480" yWindow="12735" windowWidth="14355" windowHeight="9780" xr2:uid="{00000000-000D-0000-FFFF-FFFF00000000}"/>
  </bookViews>
  <sheets>
    <sheet name="NOTES" sheetId="1" r:id="rId1"/>
    <sheet name="meta" sheetId="4" r:id="rId2"/>
    <sheet name="Flags" sheetId="2" r:id="rId3"/>
  </sheets>
  <definedNames>
    <definedName name="_xlnm._FilterDatabase" localSheetId="2" hidden="1">Flags!$A$1:$G$41</definedName>
    <definedName name="FileName">NOTES!$B$8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25" i="2" l="1"/>
  <c r="F35" i="2" s="1"/>
  <c r="F24" i="2"/>
  <c r="F34" i="2" s="1"/>
  <c r="F2" i="2"/>
  <c r="F23" i="2"/>
  <c r="F33" i="2" s="1"/>
  <c r="F22" i="2"/>
  <c r="F32" i="2" s="1"/>
  <c r="B9" i="1" l="1"/>
  <c r="B8" i="1"/>
  <c r="B7" i="1"/>
  <c r="C16" i="1" l="1"/>
  <c r="C17" i="1"/>
  <c r="C1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Erik W. Leppo</author>
  </authors>
  <commentList>
    <comment ref="A7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Erik W. Leppo:</t>
        </r>
        <r>
          <rPr>
            <sz val="8"/>
            <color indexed="81"/>
            <rFont val="Tahoma"/>
            <family val="2"/>
          </rPr>
          <t xml:space="preserve">
This is a formula and changes automatically.  This is needed for the hyperlinks below.</t>
        </r>
      </text>
    </comment>
  </commentList>
</comments>
</file>

<file path=xl/sharedStrings.xml><?xml version="1.0" encoding="utf-8"?>
<sst xmlns="http://schemas.openxmlformats.org/spreadsheetml/2006/main" count="282" uniqueCount="59">
  <si>
    <t>Erik.Leppo@tetratech.com</t>
  </si>
  <si>
    <t>Path &amp; FileName</t>
  </si>
  <si>
    <t>FileName:</t>
  </si>
  <si>
    <t>TabName:</t>
  </si>
  <si>
    <t>Descriptions</t>
  </si>
  <si>
    <t>NOTES</t>
  </si>
  <si>
    <t>Description of Work</t>
  </si>
  <si>
    <t>Worksheet</t>
  </si>
  <si>
    <t>Link</t>
  </si>
  <si>
    <t>Description of work and other worksheets.</t>
  </si>
  <si>
    <t>Index</t>
  </si>
  <si>
    <t>Metric</t>
  </si>
  <si>
    <t>Value</t>
  </si>
  <si>
    <t>Comment</t>
  </si>
  <si>
    <t>ni_total</t>
  </si>
  <si>
    <t>&gt;</t>
  </si>
  <si>
    <t>&lt;</t>
  </si>
  <si>
    <t>&gt;=</t>
  </si>
  <si>
    <t>ni_brackish</t>
  </si>
  <si>
    <t>Symbol</t>
  </si>
  <si>
    <t>BCG Calculation</t>
  </si>
  <si>
    <t>Metric Flags</t>
  </si>
  <si>
    <t>Flags</t>
  </si>
  <si>
    <t>QC checks on metrics.</t>
  </si>
  <si>
    <t>Field</t>
  </si>
  <si>
    <t>Description</t>
  </si>
  <si>
    <t>Index ID</t>
  </si>
  <si>
    <t>metric ID</t>
  </si>
  <si>
    <t>math symbol; &gt;, &lt;, &gt;=, &lt;=, ==, or !=</t>
  </si>
  <si>
    <t>number to use in comparison</t>
  </si>
  <si>
    <t>Any special language.</t>
  </si>
  <si>
    <t>meta</t>
  </si>
  <si>
    <t>Metadata (column names) for data table worksheets.</t>
  </si>
  <si>
    <t>Index_Name</t>
  </si>
  <si>
    <t>ni_Ramello</t>
  </si>
  <si>
    <t>Hi</t>
  </si>
  <si>
    <t>Lo</t>
  </si>
  <si>
    <t>CheckName</t>
  </si>
  <si>
    <t>individuals, Large</t>
  </si>
  <si>
    <t>individuals, small</t>
  </si>
  <si>
    <t>Low density (m2)</t>
  </si>
  <si>
    <t>Low density (ft2)</t>
  </si>
  <si>
    <t>catchment, small</t>
  </si>
  <si>
    <t>catchment, Large</t>
  </si>
  <si>
    <t>surface area, small</t>
  </si>
  <si>
    <t>Ramellogammarus</t>
  </si>
  <si>
    <t>SurfaceArea</t>
  </si>
  <si>
    <t>Area_mi2</t>
  </si>
  <si>
    <t>Density_ft2</t>
  </si>
  <si>
    <t>Density_m2</t>
  </si>
  <si>
    <t>brackish organisms present</t>
  </si>
  <si>
    <t>Metric_Name</t>
  </si>
  <si>
    <t>Site_Type</t>
  </si>
  <si>
    <t>pi_dom02</t>
  </si>
  <si>
    <t>individuals, dominant 02, Large</t>
  </si>
  <si>
    <t>QC flags for Pacific Northwest Biological Condition Gradient (2018) model.</t>
  </si>
  <si>
    <t>BCG_PacNW_v1_500ct</t>
  </si>
  <si>
    <t>BCG_PacNW_v1_300ct</t>
  </si>
  <si>
    <t>Index_Region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</si>
</sst>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u/>
      <sz val="11"/>
      <color theme="10"/>
      <name val="Calibri"/>
      <family val="2"/>
    </font>
    <font>
      <b/>
      <sz val="8"/>
      <name val="Times New Roman"/>
      <family val="1"/>
    </font>
    <font>
      <sz val="8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0" applyNumberFormat="0" applyFill="0" applyBorder="0" applyAlignment="0" applyProtection="0">
      <alignment vertical="top"/>
      <protection locked="0"/>
    </xf>
  </cellStyleXfs>
  <cellXfs count="18">
    <xf numFmtId="0" fontId="0" fillId="0" borderId="0" xfId="0"/>
    <xf numFmtId="0" fontId="2" fillId="0" borderId="1" xfId="2"/>
    <xf numFmtId="0" fontId="3" fillId="0" borderId="2" xfId="3"/>
    <xf numFmtId="0" fontId="1" fillId="0" borderId="0" xfId="1"/>
    <xf numFmtId="0" fontId="4" fillId="0" borderId="0" xfId="4" applyAlignment="1" applyProtection="1"/>
    <xf numFmtId="14" fontId="0" fillId="0" borderId="0" xfId="0" applyNumberFormat="1"/>
    <xf numFmtId="0" fontId="5" fillId="0" borderId="0" xfId="0" applyFont="1" applyAlignment="1">
      <alignment horizontal="right"/>
    </xf>
    <xf numFmtId="0" fontId="0" fillId="0" borderId="0" xfId="0" applyAlignment="1">
      <alignment horizontal="left"/>
    </xf>
    <xf numFmtId="0" fontId="6" fillId="0" borderId="0" xfId="0" applyFont="1"/>
    <xf numFmtId="0" fontId="0" fillId="0" borderId="0" xfId="0" applyAlignment="1">
      <alignment horizontal="center"/>
    </xf>
    <xf numFmtId="0" fontId="4" fillId="2" borderId="0" xfId="4" applyFill="1" applyAlignment="1" applyProtection="1">
      <alignment horizontal="center"/>
    </xf>
    <xf numFmtId="0" fontId="9" fillId="0" borderId="0" xfId="0" applyFont="1"/>
    <xf numFmtId="0" fontId="4" fillId="3" borderId="0" xfId="4" applyFill="1" applyAlignment="1" applyProtection="1">
      <alignment horizontal="center"/>
    </xf>
    <xf numFmtId="0" fontId="0" fillId="4" borderId="0" xfId="0" applyFill="1"/>
    <xf numFmtId="0" fontId="0" fillId="5" borderId="0" xfId="0" applyFill="1"/>
    <xf numFmtId="0" fontId="0" fillId="0" borderId="0" xfId="0" applyFill="1"/>
    <xf numFmtId="0" fontId="0" fillId="6" borderId="0" xfId="0" applyFill="1"/>
    <xf numFmtId="0" fontId="4" fillId="4" borderId="0" xfId="4" applyFill="1" applyAlignment="1" applyProtection="1">
      <alignment horizontal="center"/>
    </xf>
  </cellXfs>
  <cellStyles count="5">
    <cellStyle name="Heading 1" xfId="2" builtinId="16"/>
    <cellStyle name="Heading 2" xfId="3" builtinId="17"/>
    <cellStyle name="Hyperlink" xfId="4" builtinId="8"/>
    <cellStyle name="Normal" xfId="0" builtinId="0"/>
    <cellStyle name="Title" xfId="1" builtinId="15"/>
  </cellStyles>
  <dxfs count="1">
    <dxf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5:C18" totalsRowShown="0">
  <autoFilter ref="A15:C18" xr:uid="{00000000-0009-0000-0100-000001000000}"/>
  <tableColumns count="3">
    <tableColumn id="1" xr3:uid="{00000000-0010-0000-0000-000001000000}" name="Worksheet"/>
    <tableColumn id="2" xr3:uid="{00000000-0010-0000-0000-000002000000}" name="Descriptions"/>
    <tableColumn id="3" xr3:uid="{00000000-0010-0000-0000-000003000000}" name="Link" dataDxfId="0">
      <calculatedColumnFormula>HYPERLINK(FileName&amp;A16&amp;"!A1",A16)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Erik.Leppo@tetratech.com" TargetMode="External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_Notes">
    <tabColor theme="1" tint="0.499984740745262"/>
  </sheetPr>
  <dimension ref="A1:C18"/>
  <sheetViews>
    <sheetView tabSelected="1" zoomScaleNormal="100" workbookViewId="0">
      <selection activeCell="A6" sqref="A6"/>
    </sheetView>
  </sheetViews>
  <sheetFormatPr defaultRowHeight="15" x14ac:dyDescent="0.25"/>
  <cols>
    <col min="1" max="1" width="15.28515625" customWidth="1"/>
    <col min="2" max="2" width="71.140625" customWidth="1"/>
    <col min="3" max="3" width="12.7109375" customWidth="1"/>
  </cols>
  <sheetData>
    <row r="1" spans="1:3" ht="22.5" x14ac:dyDescent="0.3">
      <c r="A1" s="3" t="s">
        <v>20</v>
      </c>
    </row>
    <row r="2" spans="1:3" ht="20.25" thickBot="1" x14ac:dyDescent="0.35">
      <c r="A2" s="1" t="s">
        <v>21</v>
      </c>
    </row>
    <row r="3" spans="1:3" ht="15.75" thickTop="1" x14ac:dyDescent="0.25"/>
    <row r="4" spans="1:3" x14ac:dyDescent="0.25">
      <c r="A4" s="4" t="s">
        <v>0</v>
      </c>
    </row>
    <row r="5" spans="1:3" x14ac:dyDescent="0.25">
      <c r="A5" s="5">
        <v>43572</v>
      </c>
    </row>
    <row r="7" spans="1:3" x14ac:dyDescent="0.25">
      <c r="A7" s="6" t="s">
        <v>1</v>
      </c>
      <c r="B7" s="7" t="str">
        <f ca="1">LEFT(CELL("filename",B7),FIND("]",CELL("filename",B7)))</f>
        <v>C:\Users\Erik.Leppo\OneDrive - Tetra Tech, Inc\MyDocs_OneDrive\GitHub\BCGcalc\inst\extdata\[MetricFlags.xlsx]</v>
      </c>
    </row>
    <row r="8" spans="1:3" x14ac:dyDescent="0.25">
      <c r="A8" s="6" t="s">
        <v>2</v>
      </c>
      <c r="B8" s="7" t="str">
        <f ca="1">MID(CELL("filename",B8),FIND("[",CELL("filename",B8)),(FIND("]",CELL("filename",B8))-FIND("[",CELL("filename",B8)))+1)</f>
        <v>[MetricFlags.xlsx]</v>
      </c>
    </row>
    <row r="9" spans="1:3" x14ac:dyDescent="0.25">
      <c r="A9" s="6" t="s">
        <v>3</v>
      </c>
      <c r="B9" s="8" t="str">
        <f ca="1">MID(CELL("filename",B9),FIND("]",CELL("filename",B9))+1,LEN(CELL("filename",B9))-FIND("]",CELL("filename",B9)))</f>
        <v>NOTES</v>
      </c>
    </row>
    <row r="11" spans="1:3" ht="18" thickBot="1" x14ac:dyDescent="0.35">
      <c r="A11" s="2" t="s">
        <v>6</v>
      </c>
    </row>
    <row r="12" spans="1:3" ht="15.75" thickTop="1" x14ac:dyDescent="0.25">
      <c r="A12" t="s">
        <v>55</v>
      </c>
    </row>
    <row r="15" spans="1:3" x14ac:dyDescent="0.25">
      <c r="A15" t="s">
        <v>7</v>
      </c>
      <c r="B15" t="s">
        <v>4</v>
      </c>
      <c r="C15" s="9" t="s">
        <v>8</v>
      </c>
    </row>
    <row r="16" spans="1:3" x14ac:dyDescent="0.25">
      <c r="A16" t="s">
        <v>5</v>
      </c>
      <c r="B16" t="s">
        <v>9</v>
      </c>
      <c r="C16" s="10" t="str">
        <f ca="1">HYPERLINK(FileName&amp;A16&amp;"!A1",A16)</f>
        <v>NOTES</v>
      </c>
    </row>
    <row r="17" spans="1:3" x14ac:dyDescent="0.25">
      <c r="A17" t="s">
        <v>31</v>
      </c>
      <c r="B17" t="s">
        <v>32</v>
      </c>
      <c r="C17" s="17" t="str">
        <f ca="1">HYPERLINK(FileName&amp;A17&amp;"!A1",A17)</f>
        <v>meta</v>
      </c>
    </row>
    <row r="18" spans="1:3" x14ac:dyDescent="0.25">
      <c r="A18" t="s">
        <v>22</v>
      </c>
      <c r="B18" t="s">
        <v>23</v>
      </c>
      <c r="C18" s="12" t="str">
        <f ca="1">HYPERLINK(FileName&amp;A18&amp;"!A1",A18)</f>
        <v>Flags</v>
      </c>
    </row>
  </sheetData>
  <dataValidations count="1">
    <dataValidation type="custom" allowBlank="1" showInputMessage="1" showErrorMessage="1" sqref="B7:B8" xr:uid="{00000000-0002-0000-0000-000000000000}">
      <formula1>""</formula1>
    </dataValidation>
  </dataValidations>
  <hyperlinks>
    <hyperlink ref="A4" r:id="rId1" xr:uid="{00000000-0004-0000-0000-000000000000}"/>
  </hyperlinks>
  <pageMargins left="0.7" right="0.7" top="0.75" bottom="0.75" header="0.3" footer="0.3"/>
  <pageSetup scale="91" orientation="portrait" r:id="rId2"/>
  <headerFooter>
    <oddHeader>&amp;C&amp;A</oddHeader>
    <oddFooter>&amp;L&amp;D&amp;CPage &amp;P of &amp;N&amp;R&amp;F</oddFooter>
  </headerFooter>
  <legacy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0" tint="-0.249977111117893"/>
  </sheetPr>
  <dimension ref="A1:C6"/>
  <sheetViews>
    <sheetView workbookViewId="0">
      <pane ySplit="1" topLeftCell="A2" activePane="bottomLeft" state="frozen"/>
      <selection pane="bottomLeft" activeCell="A2" sqref="A2:A6"/>
    </sheetView>
  </sheetViews>
  <sheetFormatPr defaultRowHeight="15" x14ac:dyDescent="0.25"/>
  <cols>
    <col min="1" max="1" width="10.85546875" bestFit="1" customWidth="1"/>
    <col min="2" max="2" width="13.7109375" customWidth="1"/>
    <col min="3" max="3" width="32.5703125" bestFit="1" customWidth="1"/>
  </cols>
  <sheetData>
    <row r="1" spans="1:3" x14ac:dyDescent="0.25">
      <c r="A1" s="11" t="s">
        <v>7</v>
      </c>
      <c r="B1" s="11" t="s">
        <v>24</v>
      </c>
      <c r="C1" s="11" t="s">
        <v>25</v>
      </c>
    </row>
    <row r="2" spans="1:3" x14ac:dyDescent="0.25">
      <c r="A2" t="s">
        <v>22</v>
      </c>
      <c r="B2" t="s">
        <v>10</v>
      </c>
      <c r="C2" t="s">
        <v>26</v>
      </c>
    </row>
    <row r="3" spans="1:3" x14ac:dyDescent="0.25">
      <c r="A3" t="s">
        <v>22</v>
      </c>
      <c r="B3" t="s">
        <v>11</v>
      </c>
      <c r="C3" t="s">
        <v>27</v>
      </c>
    </row>
    <row r="4" spans="1:3" x14ac:dyDescent="0.25">
      <c r="A4" t="s">
        <v>22</v>
      </c>
      <c r="B4" t="s">
        <v>19</v>
      </c>
      <c r="C4" t="s">
        <v>28</v>
      </c>
    </row>
    <row r="5" spans="1:3" x14ac:dyDescent="0.25">
      <c r="A5" t="s">
        <v>22</v>
      </c>
      <c r="B5" t="s">
        <v>12</v>
      </c>
      <c r="C5" t="s">
        <v>29</v>
      </c>
    </row>
    <row r="6" spans="1:3" x14ac:dyDescent="0.25">
      <c r="A6" t="s">
        <v>22</v>
      </c>
      <c r="B6" t="s">
        <v>13</v>
      </c>
      <c r="C6" t="s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tabColor rgb="FF92D050"/>
  </sheetPr>
  <dimension ref="A1:G41"/>
  <sheetViews>
    <sheetView workbookViewId="0">
      <pane ySplit="1" topLeftCell="A2" activePane="bottomLeft" state="frozen"/>
      <selection pane="bottomLeft" activeCell="F13" sqref="F13"/>
    </sheetView>
  </sheetViews>
  <sheetFormatPr defaultRowHeight="15" x14ac:dyDescent="0.25"/>
  <cols>
    <col min="1" max="1" width="20.7109375" bestFit="1" customWidth="1"/>
    <col min="2" max="3" width="16.140625" customWidth="1"/>
    <col min="4" max="4" width="22.140625" bestFit="1" customWidth="1"/>
    <col min="7" max="7" width="41.28515625" bestFit="1" customWidth="1"/>
  </cols>
  <sheetData>
    <row r="1" spans="1:7" x14ac:dyDescent="0.25">
      <c r="A1" s="11" t="s">
        <v>33</v>
      </c>
      <c r="B1" s="11" t="s">
        <v>52</v>
      </c>
      <c r="C1" s="11" t="s">
        <v>58</v>
      </c>
      <c r="D1" s="11" t="s">
        <v>51</v>
      </c>
      <c r="E1" s="11" t="s">
        <v>19</v>
      </c>
      <c r="F1" s="11" t="s">
        <v>12</v>
      </c>
      <c r="G1" s="11" t="s">
        <v>37</v>
      </c>
    </row>
    <row r="2" spans="1:7" x14ac:dyDescent="0.25">
      <c r="A2" t="s">
        <v>56</v>
      </c>
      <c r="B2" s="14" t="s">
        <v>35</v>
      </c>
      <c r="C2" s="14" t="s">
        <v>35</v>
      </c>
      <c r="D2" t="s">
        <v>14</v>
      </c>
      <c r="E2" t="s">
        <v>15</v>
      </c>
      <c r="F2">
        <f>500*1.2</f>
        <v>600</v>
      </c>
      <c r="G2" t="s">
        <v>38</v>
      </c>
    </row>
    <row r="3" spans="1:7" x14ac:dyDescent="0.25">
      <c r="A3" t="s">
        <v>56</v>
      </c>
      <c r="B3" s="14" t="s">
        <v>35</v>
      </c>
      <c r="C3" s="14" t="s">
        <v>35</v>
      </c>
      <c r="D3" t="s">
        <v>14</v>
      </c>
      <c r="E3" t="s">
        <v>16</v>
      </c>
      <c r="F3">
        <v>450</v>
      </c>
      <c r="G3" t="s">
        <v>39</v>
      </c>
    </row>
    <row r="4" spans="1:7" x14ac:dyDescent="0.25">
      <c r="A4" t="s">
        <v>56</v>
      </c>
      <c r="B4" s="14" t="s">
        <v>35</v>
      </c>
      <c r="C4" s="14" t="s">
        <v>35</v>
      </c>
      <c r="D4" s="13" t="s">
        <v>49</v>
      </c>
      <c r="E4" t="s">
        <v>16</v>
      </c>
      <c r="F4">
        <v>500</v>
      </c>
      <c r="G4" t="s">
        <v>40</v>
      </c>
    </row>
    <row r="5" spans="1:7" x14ac:dyDescent="0.25">
      <c r="A5" t="s">
        <v>56</v>
      </c>
      <c r="B5" s="14" t="s">
        <v>35</v>
      </c>
      <c r="C5" s="14" t="s">
        <v>35</v>
      </c>
      <c r="D5" s="13" t="s">
        <v>48</v>
      </c>
      <c r="E5" t="s">
        <v>16</v>
      </c>
      <c r="F5">
        <v>47</v>
      </c>
      <c r="G5" t="s">
        <v>41</v>
      </c>
    </row>
    <row r="6" spans="1:7" x14ac:dyDescent="0.25">
      <c r="A6" t="s">
        <v>56</v>
      </c>
      <c r="B6" s="14" t="s">
        <v>35</v>
      </c>
      <c r="C6" s="14" t="s">
        <v>35</v>
      </c>
      <c r="D6" s="13" t="s">
        <v>47</v>
      </c>
      <c r="E6" t="s">
        <v>16</v>
      </c>
      <c r="F6">
        <v>2</v>
      </c>
      <c r="G6" t="s">
        <v>42</v>
      </c>
    </row>
    <row r="7" spans="1:7" x14ac:dyDescent="0.25">
      <c r="A7" t="s">
        <v>56</v>
      </c>
      <c r="B7" s="14" t="s">
        <v>35</v>
      </c>
      <c r="C7" s="14" t="s">
        <v>35</v>
      </c>
      <c r="D7" s="13" t="s">
        <v>47</v>
      </c>
      <c r="E7" t="s">
        <v>15</v>
      </c>
      <c r="F7">
        <v>100</v>
      </c>
      <c r="G7" t="s">
        <v>43</v>
      </c>
    </row>
    <row r="8" spans="1:7" x14ac:dyDescent="0.25">
      <c r="A8" t="s">
        <v>56</v>
      </c>
      <c r="B8" s="14" t="s">
        <v>35</v>
      </c>
      <c r="C8" s="14" t="s">
        <v>35</v>
      </c>
      <c r="D8" s="13" t="s">
        <v>46</v>
      </c>
      <c r="E8" t="s">
        <v>16</v>
      </c>
      <c r="F8">
        <v>8</v>
      </c>
      <c r="G8" t="s">
        <v>44</v>
      </c>
    </row>
    <row r="9" spans="1:7" x14ac:dyDescent="0.25">
      <c r="A9" t="s">
        <v>56</v>
      </c>
      <c r="B9" s="14" t="s">
        <v>35</v>
      </c>
      <c r="C9" s="14" t="s">
        <v>35</v>
      </c>
      <c r="D9" t="s">
        <v>18</v>
      </c>
      <c r="E9" t="s">
        <v>15</v>
      </c>
      <c r="F9">
        <v>0</v>
      </c>
      <c r="G9" t="s">
        <v>50</v>
      </c>
    </row>
    <row r="10" spans="1:7" x14ac:dyDescent="0.25">
      <c r="A10" t="s">
        <v>56</v>
      </c>
      <c r="B10" s="14" t="s">
        <v>35</v>
      </c>
      <c r="C10" s="14" t="s">
        <v>35</v>
      </c>
      <c r="D10" t="s">
        <v>34</v>
      </c>
      <c r="E10" t="s">
        <v>17</v>
      </c>
      <c r="F10">
        <v>10</v>
      </c>
      <c r="G10" t="s">
        <v>45</v>
      </c>
    </row>
    <row r="11" spans="1:7" x14ac:dyDescent="0.25">
      <c r="A11" t="s">
        <v>56</v>
      </c>
      <c r="B11" s="14" t="s">
        <v>35</v>
      </c>
      <c r="C11" s="14" t="s">
        <v>35</v>
      </c>
      <c r="D11" s="15" t="s">
        <v>53</v>
      </c>
      <c r="E11" s="15" t="s">
        <v>17</v>
      </c>
      <c r="F11">
        <v>50</v>
      </c>
      <c r="G11" t="s">
        <v>54</v>
      </c>
    </row>
    <row r="12" spans="1:7" x14ac:dyDescent="0.25">
      <c r="A12" t="s">
        <v>56</v>
      </c>
      <c r="B12" t="s">
        <v>36</v>
      </c>
      <c r="C12" t="s">
        <v>36</v>
      </c>
      <c r="D12" t="s">
        <v>14</v>
      </c>
      <c r="E12" t="s">
        <v>15</v>
      </c>
      <c r="F12">
        <v>600</v>
      </c>
      <c r="G12" t="s">
        <v>38</v>
      </c>
    </row>
    <row r="13" spans="1:7" x14ac:dyDescent="0.25">
      <c r="A13" t="s">
        <v>56</v>
      </c>
      <c r="B13" t="s">
        <v>36</v>
      </c>
      <c r="C13" t="s">
        <v>36</v>
      </c>
      <c r="D13" t="s">
        <v>14</v>
      </c>
      <c r="E13" t="s">
        <v>16</v>
      </c>
      <c r="F13">
        <v>450</v>
      </c>
      <c r="G13" t="s">
        <v>39</v>
      </c>
    </row>
    <row r="14" spans="1:7" x14ac:dyDescent="0.25">
      <c r="A14" t="s">
        <v>56</v>
      </c>
      <c r="B14" t="s">
        <v>36</v>
      </c>
      <c r="C14" t="s">
        <v>36</v>
      </c>
      <c r="D14" s="13" t="s">
        <v>49</v>
      </c>
      <c r="E14" t="s">
        <v>16</v>
      </c>
      <c r="F14">
        <v>500</v>
      </c>
      <c r="G14" t="s">
        <v>40</v>
      </c>
    </row>
    <row r="15" spans="1:7" x14ac:dyDescent="0.25">
      <c r="A15" t="s">
        <v>56</v>
      </c>
      <c r="B15" t="s">
        <v>36</v>
      </c>
      <c r="C15" t="s">
        <v>36</v>
      </c>
      <c r="D15" s="13" t="s">
        <v>48</v>
      </c>
      <c r="E15" t="s">
        <v>16</v>
      </c>
      <c r="F15">
        <v>47</v>
      </c>
      <c r="G15" t="s">
        <v>41</v>
      </c>
    </row>
    <row r="16" spans="1:7" x14ac:dyDescent="0.25">
      <c r="A16" t="s">
        <v>56</v>
      </c>
      <c r="B16" t="s">
        <v>36</v>
      </c>
      <c r="C16" t="s">
        <v>36</v>
      </c>
      <c r="D16" s="13" t="s">
        <v>47</v>
      </c>
      <c r="E16" t="s">
        <v>16</v>
      </c>
      <c r="F16">
        <v>2</v>
      </c>
      <c r="G16" t="s">
        <v>42</v>
      </c>
    </row>
    <row r="17" spans="1:7" x14ac:dyDescent="0.25">
      <c r="A17" t="s">
        <v>56</v>
      </c>
      <c r="B17" t="s">
        <v>36</v>
      </c>
      <c r="C17" t="s">
        <v>36</v>
      </c>
      <c r="D17" s="13" t="s">
        <v>47</v>
      </c>
      <c r="E17" t="s">
        <v>15</v>
      </c>
      <c r="F17">
        <v>100</v>
      </c>
      <c r="G17" t="s">
        <v>43</v>
      </c>
    </row>
    <row r="18" spans="1:7" x14ac:dyDescent="0.25">
      <c r="A18" t="s">
        <v>56</v>
      </c>
      <c r="B18" t="s">
        <v>36</v>
      </c>
      <c r="C18" t="s">
        <v>36</v>
      </c>
      <c r="D18" s="13" t="s">
        <v>46</v>
      </c>
      <c r="E18" t="s">
        <v>16</v>
      </c>
      <c r="F18">
        <v>8</v>
      </c>
      <c r="G18" t="s">
        <v>44</v>
      </c>
    </row>
    <row r="19" spans="1:7" x14ac:dyDescent="0.25">
      <c r="A19" t="s">
        <v>56</v>
      </c>
      <c r="B19" t="s">
        <v>36</v>
      </c>
      <c r="C19" t="s">
        <v>36</v>
      </c>
      <c r="D19" t="s">
        <v>18</v>
      </c>
      <c r="E19" t="s">
        <v>15</v>
      </c>
      <c r="F19">
        <v>0</v>
      </c>
      <c r="G19" t="s">
        <v>50</v>
      </c>
    </row>
    <row r="20" spans="1:7" x14ac:dyDescent="0.25">
      <c r="A20" t="s">
        <v>56</v>
      </c>
      <c r="B20" t="s">
        <v>36</v>
      </c>
      <c r="C20" t="s">
        <v>36</v>
      </c>
      <c r="D20" t="s">
        <v>34</v>
      </c>
      <c r="E20" t="s">
        <v>17</v>
      </c>
      <c r="F20">
        <v>10</v>
      </c>
      <c r="G20" t="s">
        <v>45</v>
      </c>
    </row>
    <row r="21" spans="1:7" x14ac:dyDescent="0.25">
      <c r="A21" t="s">
        <v>56</v>
      </c>
      <c r="B21" t="s">
        <v>36</v>
      </c>
      <c r="C21" t="s">
        <v>36</v>
      </c>
      <c r="D21" s="15" t="s">
        <v>53</v>
      </c>
      <c r="E21" s="15" t="s">
        <v>17</v>
      </c>
      <c r="F21">
        <v>50</v>
      </c>
      <c r="G21" t="s">
        <v>54</v>
      </c>
    </row>
    <row r="22" spans="1:7" x14ac:dyDescent="0.25">
      <c r="A22" s="16" t="s">
        <v>57</v>
      </c>
      <c r="B22" s="14" t="s">
        <v>35</v>
      </c>
      <c r="C22" s="14" t="s">
        <v>35</v>
      </c>
      <c r="D22" t="s">
        <v>14</v>
      </c>
      <c r="E22" t="s">
        <v>15</v>
      </c>
      <c r="F22">
        <f>300*1.2</f>
        <v>360</v>
      </c>
      <c r="G22" t="s">
        <v>38</v>
      </c>
    </row>
    <row r="23" spans="1:7" x14ac:dyDescent="0.25">
      <c r="A23" s="16" t="s">
        <v>57</v>
      </c>
      <c r="B23" s="14" t="s">
        <v>35</v>
      </c>
      <c r="C23" s="14" t="s">
        <v>35</v>
      </c>
      <c r="D23" t="s">
        <v>14</v>
      </c>
      <c r="E23" t="s">
        <v>16</v>
      </c>
      <c r="F23">
        <f>300*0.8</f>
        <v>240</v>
      </c>
      <c r="G23" t="s">
        <v>39</v>
      </c>
    </row>
    <row r="24" spans="1:7" x14ac:dyDescent="0.25">
      <c r="A24" s="16" t="s">
        <v>57</v>
      </c>
      <c r="B24" s="14" t="s">
        <v>35</v>
      </c>
      <c r="C24" s="14" t="s">
        <v>35</v>
      </c>
      <c r="D24" s="13" t="s">
        <v>49</v>
      </c>
      <c r="E24" t="s">
        <v>16</v>
      </c>
      <c r="F24">
        <f>500*300/500</f>
        <v>300</v>
      </c>
      <c r="G24" t="s">
        <v>40</v>
      </c>
    </row>
    <row r="25" spans="1:7" x14ac:dyDescent="0.25">
      <c r="A25" s="16" t="s">
        <v>57</v>
      </c>
      <c r="B25" s="14" t="s">
        <v>35</v>
      </c>
      <c r="C25" s="14" t="s">
        <v>35</v>
      </c>
      <c r="D25" s="13" t="s">
        <v>48</v>
      </c>
      <c r="E25" t="s">
        <v>16</v>
      </c>
      <c r="F25">
        <f>47*300/500</f>
        <v>28.2</v>
      </c>
      <c r="G25" t="s">
        <v>41</v>
      </c>
    </row>
    <row r="26" spans="1:7" x14ac:dyDescent="0.25">
      <c r="A26" s="16" t="s">
        <v>57</v>
      </c>
      <c r="B26" s="14" t="s">
        <v>35</v>
      </c>
      <c r="C26" s="14" t="s">
        <v>35</v>
      </c>
      <c r="D26" s="13" t="s">
        <v>47</v>
      </c>
      <c r="E26" t="s">
        <v>16</v>
      </c>
      <c r="F26">
        <v>2</v>
      </c>
      <c r="G26" t="s">
        <v>42</v>
      </c>
    </row>
    <row r="27" spans="1:7" x14ac:dyDescent="0.25">
      <c r="A27" s="16" t="s">
        <v>57</v>
      </c>
      <c r="B27" s="14" t="s">
        <v>35</v>
      </c>
      <c r="C27" s="14" t="s">
        <v>35</v>
      </c>
      <c r="D27" s="13" t="s">
        <v>47</v>
      </c>
      <c r="E27" t="s">
        <v>15</v>
      </c>
      <c r="F27">
        <v>100</v>
      </c>
      <c r="G27" t="s">
        <v>43</v>
      </c>
    </row>
    <row r="28" spans="1:7" x14ac:dyDescent="0.25">
      <c r="A28" s="16" t="s">
        <v>57</v>
      </c>
      <c r="B28" s="14" t="s">
        <v>35</v>
      </c>
      <c r="C28" s="14" t="s">
        <v>35</v>
      </c>
      <c r="D28" s="13" t="s">
        <v>46</v>
      </c>
      <c r="E28" t="s">
        <v>16</v>
      </c>
      <c r="F28">
        <v>8</v>
      </c>
      <c r="G28" t="s">
        <v>44</v>
      </c>
    </row>
    <row r="29" spans="1:7" x14ac:dyDescent="0.25">
      <c r="A29" s="16" t="s">
        <v>57</v>
      </c>
      <c r="B29" s="14" t="s">
        <v>35</v>
      </c>
      <c r="C29" s="14" t="s">
        <v>35</v>
      </c>
      <c r="D29" t="s">
        <v>18</v>
      </c>
      <c r="E29" t="s">
        <v>15</v>
      </c>
      <c r="F29">
        <v>0</v>
      </c>
      <c r="G29" t="s">
        <v>50</v>
      </c>
    </row>
    <row r="30" spans="1:7" x14ac:dyDescent="0.25">
      <c r="A30" s="16" t="s">
        <v>57</v>
      </c>
      <c r="B30" s="14" t="s">
        <v>35</v>
      </c>
      <c r="C30" s="14" t="s">
        <v>35</v>
      </c>
      <c r="D30" t="s">
        <v>34</v>
      </c>
      <c r="E30" t="s">
        <v>17</v>
      </c>
      <c r="F30">
        <v>10</v>
      </c>
      <c r="G30" t="s">
        <v>45</v>
      </c>
    </row>
    <row r="31" spans="1:7" x14ac:dyDescent="0.25">
      <c r="A31" s="16" t="s">
        <v>57</v>
      </c>
      <c r="B31" s="14" t="s">
        <v>35</v>
      </c>
      <c r="C31" s="14" t="s">
        <v>35</v>
      </c>
      <c r="D31" s="15" t="s">
        <v>53</v>
      </c>
      <c r="E31" s="15" t="s">
        <v>17</v>
      </c>
      <c r="F31">
        <v>50</v>
      </c>
      <c r="G31" t="s">
        <v>54</v>
      </c>
    </row>
    <row r="32" spans="1:7" x14ac:dyDescent="0.25">
      <c r="A32" s="16" t="s">
        <v>57</v>
      </c>
      <c r="B32" t="s">
        <v>36</v>
      </c>
      <c r="C32" t="s">
        <v>36</v>
      </c>
      <c r="D32" t="s">
        <v>14</v>
      </c>
      <c r="E32" t="s">
        <v>15</v>
      </c>
      <c r="F32">
        <f>F22</f>
        <v>360</v>
      </c>
      <c r="G32" t="s">
        <v>38</v>
      </c>
    </row>
    <row r="33" spans="1:7" x14ac:dyDescent="0.25">
      <c r="A33" s="16" t="s">
        <v>57</v>
      </c>
      <c r="B33" t="s">
        <v>36</v>
      </c>
      <c r="C33" t="s">
        <v>36</v>
      </c>
      <c r="D33" t="s">
        <v>14</v>
      </c>
      <c r="E33" t="s">
        <v>16</v>
      </c>
      <c r="F33">
        <f t="shared" ref="F33:F35" si="0">F23</f>
        <v>240</v>
      </c>
      <c r="G33" t="s">
        <v>39</v>
      </c>
    </row>
    <row r="34" spans="1:7" x14ac:dyDescent="0.25">
      <c r="A34" s="16" t="s">
        <v>57</v>
      </c>
      <c r="B34" t="s">
        <v>36</v>
      </c>
      <c r="C34" t="s">
        <v>36</v>
      </c>
      <c r="D34" s="13" t="s">
        <v>49</v>
      </c>
      <c r="E34" t="s">
        <v>16</v>
      </c>
      <c r="F34">
        <f t="shared" si="0"/>
        <v>300</v>
      </c>
      <c r="G34" t="s">
        <v>40</v>
      </c>
    </row>
    <row r="35" spans="1:7" x14ac:dyDescent="0.25">
      <c r="A35" s="16" t="s">
        <v>57</v>
      </c>
      <c r="B35" t="s">
        <v>36</v>
      </c>
      <c r="C35" t="s">
        <v>36</v>
      </c>
      <c r="D35" s="13" t="s">
        <v>48</v>
      </c>
      <c r="E35" t="s">
        <v>16</v>
      </c>
      <c r="F35">
        <f t="shared" si="0"/>
        <v>28.2</v>
      </c>
      <c r="G35" t="s">
        <v>41</v>
      </c>
    </row>
    <row r="36" spans="1:7" x14ac:dyDescent="0.25">
      <c r="A36" s="16" t="s">
        <v>57</v>
      </c>
      <c r="B36" t="s">
        <v>36</v>
      </c>
      <c r="C36" t="s">
        <v>36</v>
      </c>
      <c r="D36" s="13" t="s">
        <v>47</v>
      </c>
      <c r="E36" t="s">
        <v>16</v>
      </c>
      <c r="F36">
        <v>2</v>
      </c>
      <c r="G36" t="s">
        <v>42</v>
      </c>
    </row>
    <row r="37" spans="1:7" x14ac:dyDescent="0.25">
      <c r="A37" s="16" t="s">
        <v>57</v>
      </c>
      <c r="B37" t="s">
        <v>36</v>
      </c>
      <c r="C37" t="s">
        <v>36</v>
      </c>
      <c r="D37" s="13" t="s">
        <v>47</v>
      </c>
      <c r="E37" t="s">
        <v>15</v>
      </c>
      <c r="F37">
        <v>100</v>
      </c>
      <c r="G37" t="s">
        <v>43</v>
      </c>
    </row>
    <row r="38" spans="1:7" x14ac:dyDescent="0.25">
      <c r="A38" s="16" t="s">
        <v>57</v>
      </c>
      <c r="B38" t="s">
        <v>36</v>
      </c>
      <c r="C38" t="s">
        <v>36</v>
      </c>
      <c r="D38" s="13" t="s">
        <v>46</v>
      </c>
      <c r="E38" t="s">
        <v>16</v>
      </c>
      <c r="F38">
        <v>8</v>
      </c>
      <c r="G38" t="s">
        <v>44</v>
      </c>
    </row>
    <row r="39" spans="1:7" x14ac:dyDescent="0.25">
      <c r="A39" s="16" t="s">
        <v>57</v>
      </c>
      <c r="B39" t="s">
        <v>36</v>
      </c>
      <c r="C39" t="s">
        <v>36</v>
      </c>
      <c r="D39" t="s">
        <v>18</v>
      </c>
      <c r="E39" t="s">
        <v>15</v>
      </c>
      <c r="F39">
        <v>0</v>
      </c>
      <c r="G39" t="s">
        <v>50</v>
      </c>
    </row>
    <row r="40" spans="1:7" x14ac:dyDescent="0.25">
      <c r="A40" s="16" t="s">
        <v>57</v>
      </c>
      <c r="B40" t="s">
        <v>36</v>
      </c>
      <c r="C40" t="s">
        <v>36</v>
      </c>
      <c r="D40" t="s">
        <v>34</v>
      </c>
      <c r="E40" t="s">
        <v>17</v>
      </c>
      <c r="F40">
        <v>10</v>
      </c>
      <c r="G40" t="s">
        <v>45</v>
      </c>
    </row>
    <row r="41" spans="1:7" x14ac:dyDescent="0.25">
      <c r="A41" s="16" t="s">
        <v>57</v>
      </c>
      <c r="B41" t="s">
        <v>36</v>
      </c>
      <c r="C41" t="s">
        <v>36</v>
      </c>
      <c r="D41" s="15" t="s">
        <v>53</v>
      </c>
      <c r="E41" s="15" t="s">
        <v>17</v>
      </c>
      <c r="F41">
        <v>50</v>
      </c>
      <c r="G41" t="s">
        <v>54</v>
      </c>
    </row>
  </sheetData>
  <autoFilter ref="A1:G41" xr:uid="{B5CF9324-C494-4CAD-A38F-B7E85B006248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NOTES</vt:lpstr>
      <vt:lpstr>meta</vt:lpstr>
      <vt:lpstr>Flags</vt:lpstr>
      <vt:lpstr>FileName</vt:lpstr>
    </vt:vector>
  </TitlesOfParts>
  <Company>Tetra Tech,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Leppo, Erik</dc:creator>
  <cp:lastModifiedBy>Leppo, Erik</cp:lastModifiedBy>
  <dcterms:created xsi:type="dcterms:W3CDTF">2010-12-03T11:39:13Z</dcterms:created>
  <dcterms:modified xsi:type="dcterms:W3CDTF">2019-04-17T19:38:35Z</dcterms:modified>
</cp:coreProperties>
</file>