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A54FBB8-8943-4754-B59E-DE73B6B90BC7}" xr6:coauthVersionLast="41" xr6:coauthVersionMax="41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References" sheetId="7" r:id="rId4"/>
    <sheet name="ToDo" sheetId="6" r:id="rId5"/>
  </sheets>
  <definedNames>
    <definedName name="_xlnm._FilterDatabase" localSheetId="2" hidden="1">index.scoring!$A$1:$T$33</definedName>
    <definedName name="_xlnm._FilterDatabase" localSheetId="1" hidden="1">metric.scoring!$A$1:$AC$282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5" i="4" l="1"/>
  <c r="P234" i="4"/>
  <c r="P248" i="4"/>
  <c r="P247" i="4"/>
  <c r="P246" i="4"/>
  <c r="P245" i="4"/>
  <c r="P232" i="4"/>
  <c r="P223" i="4"/>
  <c r="P220" i="4"/>
  <c r="P219" i="4"/>
  <c r="P206" i="4"/>
  <c r="G223" i="4" l="1"/>
  <c r="E223" i="4"/>
  <c r="G232" i="4"/>
  <c r="E232" i="4"/>
  <c r="G245" i="4"/>
  <c r="E245" i="4"/>
  <c r="G246" i="4"/>
  <c r="E246" i="4"/>
  <c r="E247" i="4"/>
  <c r="G247" i="4"/>
  <c r="G206" i="4"/>
  <c r="E206" i="4"/>
  <c r="G248" i="4"/>
  <c r="E248" i="4"/>
  <c r="G219" i="4"/>
  <c r="E219" i="4"/>
  <c r="E234" i="4"/>
  <c r="G234" i="4"/>
  <c r="G220" i="4"/>
  <c r="E220" i="4"/>
  <c r="G235" i="4"/>
  <c r="E235" i="4"/>
  <c r="AA204" i="4"/>
  <c r="AC204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</commentList>
</comments>
</file>

<file path=xl/sharedStrings.xml><?xml version="1.0" encoding="utf-8"?>
<sst xmlns="http://schemas.openxmlformats.org/spreadsheetml/2006/main" count="3403" uniqueCount="399">
  <si>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</si>
  <si>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</si>
  <si>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</si>
  <si>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</si>
  <si>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</si>
  <si>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</si>
  <si>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</si>
  <si>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</si>
  <si>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</si>
  <si>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</si>
  <si>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</si>
  <si>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</si>
  <si>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</si>
  <si>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</si>
  <si>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</si>
  <si>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</si>
  <si>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</si>
  <si>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</si>
  <si>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</si>
  <si>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</si>
  <si>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</si>
  <si>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</si>
  <si>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</si>
  <si>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</si>
  <si>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</si>
  <si>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</si>
  <si>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</si>
  <si>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</si>
  <si>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</si>
  <si>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</si>
  <si>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</si>
  <si>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</si>
  <si>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</si>
  <si>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</si>
  <si>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</si>
  <si>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</si>
  <si>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</si>
  <si>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</si>
  <si>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</si>
  <si>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</si>
  <si>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</si>
  <si>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</si>
  <si>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</si>
  <si>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</si>
  <si>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</si>
  <si>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</si>
  <si>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</si>
  <si>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</si>
  <si>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</si>
  <si>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</si>
  <si>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</si>
  <si>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</si>
  <si>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</si>
  <si>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</si>
  <si>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</si>
  <si>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</si>
  <si>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</si>
  <si>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</si>
  <si>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</si>
  <si>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</si>
  <si>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</si>
  <si>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</si>
  <si>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</si>
  <si>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</si>
  <si>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</si>
  <si>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</si>
  <si>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</si>
  <si>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</si>
  <si>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</si>
  <si>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</si>
  <si>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</si>
  <si>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</si>
  <si>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</si>
  <si>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</si>
  <si>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</si>
  <si>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</si>
  <si>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</si>
  <si>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</si>
  <si>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</si>
  <si>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</si>
  <si>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</si>
  <si>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</si>
  <si>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</si>
  <si>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</si>
  <si>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</si>
  <si>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</si>
  <si>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</si>
  <si>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</si>
  <si>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</si>
  <si>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</si>
  <si>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</si>
  <si>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</si>
  <si>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</si>
  <si>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</si>
  <si>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</si>
  <si>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</si>
  <si>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</si>
  <si>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</si>
  <si>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</si>
  <si>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</si>
  <si>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</si>
  <si>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</si>
  <si>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</si>
  <si>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</si>
  <si>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</si>
  <si>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</si>
  <si>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</si>
  <si>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</si>
  <si>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</si>
  <si>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</si>
  <si>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</si>
  <si>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</si>
  <si>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</si>
  <si>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</si>
  <si>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</si>
  <si>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</si>
  <si>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</si>
  <si>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</si>
  <si>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</si>
  <si>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</si>
  <si>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</si>
  <si>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</si>
  <si>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</si>
  <si>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</si>
  <si>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</si>
  <si>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</si>
  <si>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</si>
  <si>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</si>
  <si>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</si>
  <si>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</si>
  <si>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</si>
  <si>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</si>
  <si>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</si>
  <si>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</si>
  <si>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</si>
  <si>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</si>
  <si>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</si>
  <si>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</si>
  <si>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</si>
  <si>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</si>
  <si>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</si>
  <si>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</si>
  <si>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</si>
  <si>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</si>
  <si>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</si>
  <si>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</si>
  <si>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</si>
  <si>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</si>
  <si>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</si>
  <si>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</si>
  <si>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</si>
  <si>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</si>
  <si>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</si>
  <si>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</si>
  <si>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</si>
  <si>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</si>
  <si>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</si>
  <si>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</si>
  <si>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</si>
  <si>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</si>
  <si>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</si>
  <si>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</si>
  <si>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</si>
  <si>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</si>
  <si>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</si>
  <si>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</si>
  <si>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</si>
  <si>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</si>
  <si>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</si>
  <si>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</si>
  <si>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</si>
  <si>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</si>
  <si>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</si>
  <si>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</si>
  <si>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</si>
  <si>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</si>
  <si>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</si>
  <si>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</si>
  <si>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</si>
  <si>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</si>
  <si>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</si>
  <si>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</si>
  <si>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</si>
  <si>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</si>
  <si>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</si>
  <si>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</si>
  <si>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</si>
  <si>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</si>
  <si>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</si>
  <si>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</si>
  <si>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</si>
  <si>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</si>
  <si>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</si>
  <si>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</si>
  <si>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</si>
  <si>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</si>
  <si>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</si>
  <si>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</si>
  <si>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</si>
  <si>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</si>
  <si>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</si>
  <si>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</si>
  <si>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</si>
  <si>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</si>
  <si>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</si>
  <si>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</si>
  <si>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</si>
  <si>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</si>
  <si>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</si>
  <si>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</si>
  <si>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</si>
  <si>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</si>
  <si>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</si>
  <si>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</si>
  <si>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</si>
  <si>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</si>
  <si>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</si>
  <si>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</si>
  <si>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</si>
  <si>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</si>
  <si>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</si>
  <si>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</si>
  <si>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</si>
  <si>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</si>
  <si>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</si>
  <si>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</si>
  <si>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</si>
  <si>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</si>
  <si>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</si>
  <si>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</si>
  <si>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</si>
  <si>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</si>
  <si>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</si>
  <si>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</si>
  <si>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</si>
  <si>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</si>
  <si>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</si>
  <si>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</si>
  <si>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</si>
  <si>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</si>
  <si>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</si>
  <si>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</si>
  <si>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</si>
  <si>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</si>
  <si>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</si>
  <si>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</si>
  <si>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</si>
  <si>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</si>
  <si>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</si>
  <si>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</si>
  <si>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</si>
  <si>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</si>
  <si>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</si>
  <si>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</si>
  <si>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</si>
  <si>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</si>
  <si>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</si>
  <si>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</si>
  <si>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</si>
  <si>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</si>
  <si>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</si>
  <si>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</si>
  <si>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</si>
  <si>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</si>
  <si>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</si>
  <si>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</si>
  <si>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</si>
  <si>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</si>
  <si>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</si>
  <si>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</si>
  <si>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</si>
  <si>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</si>
  <si>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</si>
  <si>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</si>
  <si>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</si>
  <si>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</si>
  <si>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</si>
  <si>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</si>
  <si>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</si>
  <si>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</si>
  <si>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</si>
  <si>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</si>
  <si>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</si>
  <si>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</si>
  <si>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</si>
  <si>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</si>
  <si>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</si>
  <si>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</si>
  <si>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</si>
  <si>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</si>
  <si>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</si>
  <si>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</si>
  <si>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</si>
  <si>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</si>
  <si>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</si>
  <si>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</si>
  <si>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</si>
  <si>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</si>
  <si>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</si>
  <si>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</si>
  <si>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</si>
  <si>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</si>
  <si>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</si>
  <si>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</si>
  <si>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</si>
  <si>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</si>
  <si>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</si>
  <si>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</si>
  <si>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</si>
  <si>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</si>
  <si>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</si>
  <si>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</si>
  <si>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</si>
  <si>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</si>
  <si>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</si>
  <si>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</si>
  <si>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</si>
  <si>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</si>
  <si>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</si>
  <si>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</si>
  <si>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</si>
  <si>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</si>
  <si>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</si>
  <si>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</si>
  <si>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</si>
  <si>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</si>
  <si>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</si>
  <si>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</si>
  <si>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</si>
  <si>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</si>
  <si>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</si>
  <si>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</si>
  <si>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PDT_ACF</t>
  </si>
  <si>
    <t>nt_native</t>
  </si>
  <si>
    <t>log10 drainage area m2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</si>
  <si>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</si>
  <si>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</si>
  <si>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</si>
  <si>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</si>
  <si>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</si>
  <si>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</si>
  <si>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nt_beninvrt</t>
  </si>
  <si>
    <t>m, b</t>
  </si>
  <si>
    <t>m, b, cutoff</t>
  </si>
  <si>
    <t>3.64, 7.25</t>
  </si>
  <si>
    <t>6.04, 11.86</t>
  </si>
  <si>
    <t>0.24, 0.77, 1.48</t>
  </si>
  <si>
    <t>0.52, 1.55, 1.48</t>
  </si>
  <si>
    <t>CatGrad_135</t>
  </si>
  <si>
    <t>log10_DA_mi2</t>
  </si>
  <si>
    <t>PDT_ACT</t>
  </si>
  <si>
    <t>PDT_AS</t>
  </si>
  <si>
    <t>GADNR_Fish_2005_test</t>
  </si>
  <si>
    <t>nt_beninvert</t>
  </si>
  <si>
    <t>nt_cent</t>
  </si>
  <si>
    <t>nt_ic</t>
  </si>
  <si>
    <t>nt_rbs</t>
  </si>
  <si>
    <t>nt_sens</t>
  </si>
  <si>
    <t>nt_intol</t>
  </si>
  <si>
    <t>x_even</t>
  </si>
  <si>
    <t>pi_lepomis</t>
  </si>
  <si>
    <t>pi_ic</t>
  </si>
  <si>
    <t>pi_gh</t>
  </si>
  <si>
    <t>pi_topcarn</t>
  </si>
  <si>
    <t>pi_bfs</t>
  </si>
  <si>
    <t>x_ni_200m</t>
  </si>
  <si>
    <t>pi_anomalies</t>
  </si>
  <si>
    <t>PDT_ACF_DA_lo</t>
  </si>
  <si>
    <t>PDT_ACF_DA_hi</t>
  </si>
  <si>
    <t>nt_sunfish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</si>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</sst>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9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1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ca="1">HYPERLINK(FileName&amp;A18&amp;"!A1",A18)</f>
        <v>metric.scroing</v>
      </c>
    </row>
    <row r="19" spans="1:3" x14ac:dyDescent="0.25">
      <c r="A19" t="s">
        <v>172</v>
      </c>
      <c r="B19" t="s">
        <v>174</v>
      </c>
      <c r="C19" s="9" t="str">
        <f ca="1">HYPERLINK(FileName&amp;A19&amp;"!A1",A19)</f>
        <v>index.scoring</v>
      </c>
    </row>
    <row r="20" spans="1:3" x14ac:dyDescent="0.25">
      <c r="A20" t="s">
        <v>203</v>
      </c>
      <c r="B20" t="s">
        <v>204</v>
      </c>
      <c r="C20" s="9" t="str">
        <f ca="1">HYPERLINK(FileName&amp;A20&amp;"!A1",A20)</f>
        <v>ToDo</v>
      </c>
    </row>
    <row r="21" spans="1:3" x14ac:dyDescent="0.25">
      <c r="A21" t="s">
        <v>206</v>
      </c>
      <c r="B21" t="s">
        <v>207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183</v>
      </c>
    </row>
    <row r="25" spans="1:3" x14ac:dyDescent="0.25">
      <c r="A25" s="5">
        <v>43609</v>
      </c>
      <c r="B25" t="s">
        <v>197</v>
      </c>
    </row>
    <row r="26" spans="1:3" x14ac:dyDescent="0.25">
      <c r="A26" s="5">
        <v>43616</v>
      </c>
      <c r="B26" t="s">
        <v>205</v>
      </c>
    </row>
    <row r="27" spans="1:3" x14ac:dyDescent="0.25">
      <c r="A27" s="5">
        <v>43643</v>
      </c>
      <c r="B27" t="s">
        <v>245</v>
      </c>
    </row>
    <row r="28" spans="1:3" x14ac:dyDescent="0.25">
      <c r="B28" t="s">
        <v>254</v>
      </c>
    </row>
    <row r="29" spans="1:3" x14ac:dyDescent="0.25">
      <c r="B29" t="s">
        <v>321</v>
      </c>
    </row>
    <row r="30" spans="1:3" x14ac:dyDescent="0.25">
      <c r="A30" s="5">
        <v>43648</v>
      </c>
      <c r="B30" t="s">
        <v>291</v>
      </c>
    </row>
    <row r="31" spans="1:3" x14ac:dyDescent="0.25">
      <c r="B31" t="s">
        <v>290</v>
      </c>
    </row>
    <row r="32" spans="1:3" x14ac:dyDescent="0.25">
      <c r="A32" s="5">
        <v>43753</v>
      </c>
      <c r="B32" t="s">
        <v>318</v>
      </c>
    </row>
    <row r="33" spans="1:2" x14ac:dyDescent="0.25">
      <c r="A33" s="5">
        <v>43754</v>
      </c>
      <c r="B33" t="s">
        <v>321</v>
      </c>
    </row>
    <row r="34" spans="1:2" x14ac:dyDescent="0.25">
      <c r="A34" s="5">
        <v>43755</v>
      </c>
      <c r="B34" t="s">
        <v>329</v>
      </c>
    </row>
    <row r="35" spans="1:2" x14ac:dyDescent="0.25">
      <c r="A35" s="5">
        <v>43817</v>
      </c>
      <c r="B35" t="s">
        <v>395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C282"/>
  <sheetViews>
    <sheetView tabSelected="1" workbookViewId="0">
      <pane xSplit="3" ySplit="1" topLeftCell="M2" activePane="bottomRight" state="frozen"/>
      <selection activeCell="Q1" sqref="Q1:V1"/>
      <selection pane="topRight" activeCell="Q1" sqref="Q1:V1"/>
      <selection pane="bottomLeft" activeCell="Q1" sqref="Q1:V1"/>
      <selection pane="bottomRight" activeCell="P206" sqref="P206"/>
    </sheetView>
  </sheetViews>
  <sheetFormatPr defaultRowHeight="15" x14ac:dyDescent="0.25"/>
  <cols>
    <col min="1" max="1" width="19.285156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1.7109375" hidden="1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3.7109375" bestFit="1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1.7109375" bestFit="1" customWidth="1"/>
    <col min="24" max="24" width="20.5703125" bestFit="1" customWidth="1"/>
    <col min="25" max="25" width="22.140625" bestFit="1" customWidth="1"/>
    <col min="26" max="27" width="20.5703125" customWidth="1"/>
    <col min="28" max="28" width="21.5703125" bestFit="1" customWidth="1"/>
    <col min="29" max="29" width="20" bestFit="1" customWidth="1"/>
  </cols>
  <sheetData>
    <row r="1" spans="1:29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373</v>
      </c>
      <c r="L1" s="12" t="s">
        <v>397</v>
      </c>
      <c r="M1" s="12" t="s">
        <v>371</v>
      </c>
      <c r="N1" s="12" t="s">
        <v>372</v>
      </c>
      <c r="O1" s="12" t="s">
        <v>388</v>
      </c>
      <c r="P1" s="12" t="s">
        <v>396</v>
      </c>
      <c r="Q1" s="12" t="s">
        <v>389</v>
      </c>
      <c r="R1" s="12" t="s">
        <v>390</v>
      </c>
      <c r="S1" s="12" t="s">
        <v>391</v>
      </c>
      <c r="T1" s="12" t="s">
        <v>392</v>
      </c>
      <c r="U1" s="12" t="s">
        <v>393</v>
      </c>
      <c r="V1" s="12" t="s">
        <v>394</v>
      </c>
      <c r="W1" s="19" t="s">
        <v>330</v>
      </c>
      <c r="X1" s="19" t="s">
        <v>335</v>
      </c>
      <c r="Y1" s="19" t="s">
        <v>337</v>
      </c>
      <c r="Z1" s="19" t="s">
        <v>336</v>
      </c>
      <c r="AA1" s="19" t="s">
        <v>338</v>
      </c>
      <c r="AB1" s="19" t="s">
        <v>339</v>
      </c>
      <c r="AC1" s="19" t="s">
        <v>340</v>
      </c>
    </row>
    <row r="2" spans="1:29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374</v>
      </c>
    </row>
    <row r="3" spans="1:29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374</v>
      </c>
    </row>
    <row r="4" spans="1:29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374</v>
      </c>
    </row>
    <row r="5" spans="1:29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374</v>
      </c>
    </row>
    <row r="6" spans="1:29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374</v>
      </c>
    </row>
    <row r="7" spans="1:29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374</v>
      </c>
    </row>
    <row r="8" spans="1:29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374</v>
      </c>
    </row>
    <row r="9" spans="1:29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374</v>
      </c>
    </row>
    <row r="10" spans="1:29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374</v>
      </c>
    </row>
    <row r="11" spans="1:29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374</v>
      </c>
    </row>
    <row r="12" spans="1:29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374</v>
      </c>
    </row>
    <row r="13" spans="1:29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374</v>
      </c>
    </row>
    <row r="14" spans="1:29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374</v>
      </c>
    </row>
    <row r="15" spans="1:29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374</v>
      </c>
    </row>
    <row r="16" spans="1:29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374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374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374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374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374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374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374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375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375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375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375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375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375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375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375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375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375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375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375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375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375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375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375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375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375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375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375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375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375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374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374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374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374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374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374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374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374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374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374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374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374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374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374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374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374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374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374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374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374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374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374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374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374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374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374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374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374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374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374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374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374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374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374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374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374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374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374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374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374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374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374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374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374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374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374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374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374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374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374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374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374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374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374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374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374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374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374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374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374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374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374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374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374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374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374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374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374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374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374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374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374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374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374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374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374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374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374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374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374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374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374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374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374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374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374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374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374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374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374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374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374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374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374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374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374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374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374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374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374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374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374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374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374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374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374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374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374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374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374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374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374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374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374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374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374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374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374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374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374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374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374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374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374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374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374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374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374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374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374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374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374</v>
      </c>
    </row>
    <row r="177" spans="1:22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374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374</v>
      </c>
    </row>
    <row r="179" spans="1:22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374</v>
      </c>
    </row>
    <row r="180" spans="1:22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374</v>
      </c>
    </row>
    <row r="181" spans="1:22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374</v>
      </c>
    </row>
    <row r="182" spans="1:22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374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374</v>
      </c>
    </row>
    <row r="184" spans="1:22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374</v>
      </c>
    </row>
    <row r="185" spans="1:22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374</v>
      </c>
    </row>
    <row r="186" spans="1:22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374</v>
      </c>
    </row>
    <row r="187" spans="1:22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374</v>
      </c>
    </row>
    <row r="188" spans="1:22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374</v>
      </c>
    </row>
    <row r="189" spans="1:22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374</v>
      </c>
    </row>
    <row r="190" spans="1:22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374</v>
      </c>
    </row>
    <row r="191" spans="1:22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374</v>
      </c>
    </row>
    <row r="192" spans="1:22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374</v>
      </c>
    </row>
    <row r="193" spans="1:29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374</v>
      </c>
    </row>
    <row r="194" spans="1:29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374</v>
      </c>
    </row>
    <row r="195" spans="1:29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374</v>
      </c>
    </row>
    <row r="196" spans="1:29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374</v>
      </c>
    </row>
    <row r="197" spans="1:29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374</v>
      </c>
    </row>
    <row r="198" spans="1:29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374</v>
      </c>
    </row>
    <row r="199" spans="1:29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374</v>
      </c>
    </row>
    <row r="200" spans="1:29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374</v>
      </c>
    </row>
    <row r="201" spans="1:29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374</v>
      </c>
    </row>
    <row r="202" spans="1:29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374</v>
      </c>
    </row>
    <row r="203" spans="1:29" hidden="1" x14ac:dyDescent="0.25">
      <c r="A203" t="s">
        <v>352</v>
      </c>
      <c r="B203" t="s">
        <v>332</v>
      </c>
      <c r="C203" t="s">
        <v>333</v>
      </c>
      <c r="D203" t="s">
        <v>15</v>
      </c>
      <c r="E203" t="s">
        <v>83</v>
      </c>
      <c r="F203" s="17" t="s">
        <v>83</v>
      </c>
      <c r="G203" s="17" t="s">
        <v>83</v>
      </c>
      <c r="H203" s="17" t="s">
        <v>84</v>
      </c>
      <c r="I203" s="17" t="s">
        <v>134</v>
      </c>
      <c r="J203" s="17" t="s">
        <v>342</v>
      </c>
      <c r="K203" t="s">
        <v>375</v>
      </c>
      <c r="W203" s="17" t="s">
        <v>334</v>
      </c>
      <c r="X203" s="17" t="s">
        <v>344</v>
      </c>
      <c r="Y203" t="s">
        <v>83</v>
      </c>
      <c r="Z203" s="17" t="s">
        <v>345</v>
      </c>
      <c r="AA203" t="s">
        <v>83</v>
      </c>
      <c r="AB203" t="s">
        <v>83</v>
      </c>
      <c r="AC203" t="s">
        <v>83</v>
      </c>
    </row>
    <row r="204" spans="1:29" hidden="1" x14ac:dyDescent="0.25">
      <c r="A204" t="s">
        <v>352</v>
      </c>
      <c r="B204" t="s">
        <v>332</v>
      </c>
      <c r="C204" t="s">
        <v>341</v>
      </c>
      <c r="D204" t="s">
        <v>15</v>
      </c>
      <c r="E204">
        <v>1.32</v>
      </c>
      <c r="F204" s="17" t="s">
        <v>83</v>
      </c>
      <c r="G204" s="17">
        <v>2.74</v>
      </c>
      <c r="H204" s="17" t="s">
        <v>84</v>
      </c>
      <c r="I204" s="17" t="s">
        <v>134</v>
      </c>
      <c r="J204" s="17" t="s">
        <v>343</v>
      </c>
      <c r="K204" t="s">
        <v>375</v>
      </c>
      <c r="W204" s="17" t="s">
        <v>334</v>
      </c>
      <c r="X204" s="17" t="s">
        <v>346</v>
      </c>
      <c r="Y204" t="s">
        <v>83</v>
      </c>
      <c r="Z204" t="s">
        <v>347</v>
      </c>
      <c r="AA204">
        <f>ROUND(LOG10(30),2)</f>
        <v>1.48</v>
      </c>
      <c r="AB204" t="s">
        <v>83</v>
      </c>
      <c r="AC204">
        <f>ROUND(LOG10(30),2)</f>
        <v>1.48</v>
      </c>
    </row>
    <row r="205" spans="1:29" hidden="1" x14ac:dyDescent="0.25">
      <c r="A205" t="s">
        <v>331</v>
      </c>
      <c r="B205" t="s">
        <v>367</v>
      </c>
      <c r="C205" t="s">
        <v>333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348</v>
      </c>
      <c r="I205" s="10">
        <v>1</v>
      </c>
      <c r="K205" t="s">
        <v>375</v>
      </c>
      <c r="L205" t="s">
        <v>83</v>
      </c>
      <c r="M205" t="s">
        <v>83</v>
      </c>
      <c r="N205" t="s">
        <v>83</v>
      </c>
      <c r="O205" t="s">
        <v>349</v>
      </c>
      <c r="P205" s="20" t="s">
        <v>83</v>
      </c>
      <c r="Q205">
        <v>3.64</v>
      </c>
      <c r="R205">
        <v>7.25</v>
      </c>
      <c r="S205" t="s">
        <v>83</v>
      </c>
      <c r="T205" t="s">
        <v>83</v>
      </c>
      <c r="U205">
        <v>6.04</v>
      </c>
      <c r="V205">
        <v>11.86</v>
      </c>
    </row>
    <row r="206" spans="1:29" x14ac:dyDescent="0.25">
      <c r="A206" t="s">
        <v>331</v>
      </c>
      <c r="B206" t="s">
        <v>367</v>
      </c>
      <c r="C206" t="s">
        <v>353</v>
      </c>
      <c r="D206" t="s">
        <v>15</v>
      </c>
      <c r="E206">
        <f>ROUND(Q206*P206+R206,2)</f>
        <v>1.3</v>
      </c>
      <c r="F206" s="17" t="s">
        <v>83</v>
      </c>
      <c r="G206">
        <f>ROUND(U206*P206+V206,2)</f>
        <v>2.7</v>
      </c>
      <c r="H206" s="17" t="s">
        <v>348</v>
      </c>
      <c r="I206" s="10">
        <v>2</v>
      </c>
      <c r="K206" t="s">
        <v>375</v>
      </c>
      <c r="L206" t="s">
        <v>83</v>
      </c>
      <c r="M206" t="s">
        <v>83</v>
      </c>
      <c r="N206" t="s">
        <v>83</v>
      </c>
      <c r="O206" t="s">
        <v>349</v>
      </c>
      <c r="P206" s="20" t="str">
        <f>TEXT(ROUND(LOG10(30),2),"0.00")</f>
        <v>1.48</v>
      </c>
      <c r="Q206">
        <v>0.36</v>
      </c>
      <c r="R206">
        <v>0.77</v>
      </c>
      <c r="S206" t="s">
        <v>83</v>
      </c>
      <c r="T206" t="s">
        <v>83</v>
      </c>
      <c r="U206">
        <v>0.78</v>
      </c>
      <c r="V206">
        <v>1.55</v>
      </c>
    </row>
    <row r="207" spans="1:29" hidden="1" x14ac:dyDescent="0.25">
      <c r="A207" t="s">
        <v>331</v>
      </c>
      <c r="B207" t="s">
        <v>367</v>
      </c>
      <c r="C207" t="s">
        <v>369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348</v>
      </c>
      <c r="I207" s="10" t="s">
        <v>377</v>
      </c>
      <c r="K207" t="s">
        <v>375</v>
      </c>
      <c r="L207" t="s">
        <v>83</v>
      </c>
      <c r="M207" t="s">
        <v>83</v>
      </c>
      <c r="N207" t="s">
        <v>83</v>
      </c>
      <c r="O207" t="s">
        <v>349</v>
      </c>
      <c r="P207" s="20" t="s">
        <v>83</v>
      </c>
      <c r="Q207">
        <v>0.55000000000000004</v>
      </c>
      <c r="R207">
        <v>1.1499999999999999</v>
      </c>
      <c r="S207" t="s">
        <v>83</v>
      </c>
      <c r="T207" t="s">
        <v>83</v>
      </c>
      <c r="U207">
        <v>1.1200000000000001</v>
      </c>
      <c r="V207">
        <v>2.25</v>
      </c>
    </row>
    <row r="208" spans="1:29" hidden="1" x14ac:dyDescent="0.25">
      <c r="A208" t="s">
        <v>331</v>
      </c>
      <c r="B208" t="s">
        <v>367</v>
      </c>
      <c r="C208" t="s">
        <v>355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348</v>
      </c>
      <c r="I208" s="10">
        <v>4</v>
      </c>
      <c r="K208" t="s">
        <v>375</v>
      </c>
      <c r="L208" t="s">
        <v>83</v>
      </c>
      <c r="M208" t="s">
        <v>83</v>
      </c>
      <c r="N208" t="s">
        <v>83</v>
      </c>
      <c r="O208" t="s">
        <v>349</v>
      </c>
      <c r="P208" s="20" t="s">
        <v>83</v>
      </c>
      <c r="Q208">
        <v>0.73</v>
      </c>
      <c r="R208">
        <v>1.49</v>
      </c>
      <c r="S208" t="s">
        <v>83</v>
      </c>
      <c r="T208" t="s">
        <v>83</v>
      </c>
      <c r="U208">
        <v>1.58</v>
      </c>
      <c r="V208">
        <v>3</v>
      </c>
    </row>
    <row r="209" spans="1:22" hidden="1" x14ac:dyDescent="0.25">
      <c r="A209" t="s">
        <v>331</v>
      </c>
      <c r="B209" t="s">
        <v>367</v>
      </c>
      <c r="C209" t="s">
        <v>356</v>
      </c>
      <c r="D209" t="s">
        <v>15</v>
      </c>
      <c r="E209" t="s">
        <v>83</v>
      </c>
      <c r="F209" s="17" t="s">
        <v>83</v>
      </c>
      <c r="G209" t="s">
        <v>83</v>
      </c>
      <c r="H209" s="17" t="s">
        <v>348</v>
      </c>
      <c r="I209" s="10">
        <v>5</v>
      </c>
      <c r="K209" t="s">
        <v>375</v>
      </c>
      <c r="L209" t="s">
        <v>83</v>
      </c>
      <c r="M209" t="s">
        <v>83</v>
      </c>
      <c r="N209" t="s">
        <v>83</v>
      </c>
      <c r="O209" t="s">
        <v>349</v>
      </c>
      <c r="P209" s="20" t="s">
        <v>83</v>
      </c>
      <c r="Q209">
        <v>0.39</v>
      </c>
      <c r="R209">
        <v>0.81</v>
      </c>
      <c r="S209" t="s">
        <v>83</v>
      </c>
      <c r="T209" t="s">
        <v>83</v>
      </c>
      <c r="U209">
        <v>0.84</v>
      </c>
      <c r="V209">
        <v>1.63</v>
      </c>
    </row>
    <row r="210" spans="1:22" hidden="1" x14ac:dyDescent="0.25">
      <c r="A210" t="s">
        <v>331</v>
      </c>
      <c r="B210" t="s">
        <v>367</v>
      </c>
      <c r="C210" t="s">
        <v>357</v>
      </c>
      <c r="D210" t="s">
        <v>15</v>
      </c>
      <c r="E210" t="s">
        <v>83</v>
      </c>
      <c r="F210" s="17" t="s">
        <v>83</v>
      </c>
      <c r="G210" t="s">
        <v>83</v>
      </c>
      <c r="H210" s="17" t="s">
        <v>348</v>
      </c>
      <c r="I210" s="10" t="s">
        <v>381</v>
      </c>
      <c r="K210" t="s">
        <v>375</v>
      </c>
      <c r="L210" t="s">
        <v>83</v>
      </c>
      <c r="M210" t="s">
        <v>83</v>
      </c>
      <c r="N210" t="s">
        <v>83</v>
      </c>
      <c r="O210" t="s">
        <v>398</v>
      </c>
      <c r="P210" s="20" t="s">
        <v>83</v>
      </c>
      <c r="Q210">
        <v>0.54</v>
      </c>
      <c r="R210">
        <v>1.08</v>
      </c>
      <c r="S210" t="s">
        <v>83</v>
      </c>
      <c r="T210" t="s">
        <v>83</v>
      </c>
      <c r="U210">
        <v>0.9</v>
      </c>
      <c r="V210">
        <v>2.21</v>
      </c>
    </row>
    <row r="211" spans="1:22" hidden="1" x14ac:dyDescent="0.25">
      <c r="A211" t="s">
        <v>331</v>
      </c>
      <c r="B211" t="s">
        <v>367</v>
      </c>
      <c r="C211" t="s">
        <v>359</v>
      </c>
      <c r="D211" t="s">
        <v>15</v>
      </c>
      <c r="E211">
        <v>62</v>
      </c>
      <c r="F211" s="17" t="s">
        <v>83</v>
      </c>
      <c r="G211">
        <v>72</v>
      </c>
      <c r="H211" s="17" t="s">
        <v>84</v>
      </c>
      <c r="I211" s="10">
        <v>7</v>
      </c>
      <c r="K211" t="s">
        <v>375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</row>
    <row r="212" spans="1:22" hidden="1" x14ac:dyDescent="0.25">
      <c r="A212" t="s">
        <v>331</v>
      </c>
      <c r="B212" t="s">
        <v>367</v>
      </c>
      <c r="C212" t="s">
        <v>360</v>
      </c>
      <c r="D212" t="s">
        <v>30</v>
      </c>
      <c r="E212">
        <v>27</v>
      </c>
      <c r="F212" s="17" t="s">
        <v>83</v>
      </c>
      <c r="G212">
        <v>53</v>
      </c>
      <c r="H212" s="17" t="s">
        <v>84</v>
      </c>
      <c r="I212" s="10">
        <v>8</v>
      </c>
      <c r="K212" t="s">
        <v>375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hidden="1" x14ac:dyDescent="0.25">
      <c r="A213" t="s">
        <v>331</v>
      </c>
      <c r="B213" t="s">
        <v>367</v>
      </c>
      <c r="C213" t="s">
        <v>361</v>
      </c>
      <c r="D213" t="s">
        <v>15</v>
      </c>
      <c r="E213">
        <v>21</v>
      </c>
      <c r="F213" s="17" t="s">
        <v>83</v>
      </c>
      <c r="G213">
        <v>42</v>
      </c>
      <c r="H213" s="17" t="s">
        <v>84</v>
      </c>
      <c r="I213" s="10">
        <v>9</v>
      </c>
      <c r="K213" t="s">
        <v>375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hidden="1" x14ac:dyDescent="0.25">
      <c r="A214" t="s">
        <v>331</v>
      </c>
      <c r="B214" t="s">
        <v>367</v>
      </c>
      <c r="C214" t="s">
        <v>362</v>
      </c>
      <c r="D214" t="s">
        <v>30</v>
      </c>
      <c r="E214">
        <v>22</v>
      </c>
      <c r="F214" s="17" t="s">
        <v>83</v>
      </c>
      <c r="G214">
        <v>40</v>
      </c>
      <c r="H214" s="17" t="s">
        <v>84</v>
      </c>
      <c r="I214" s="10" t="s">
        <v>379</v>
      </c>
      <c r="K214" t="s">
        <v>375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hidden="1" x14ac:dyDescent="0.25">
      <c r="A215" t="s">
        <v>331</v>
      </c>
      <c r="B215" t="s">
        <v>367</v>
      </c>
      <c r="C215" t="s">
        <v>364</v>
      </c>
      <c r="D215" t="s">
        <v>15</v>
      </c>
      <c r="E215">
        <v>19</v>
      </c>
      <c r="F215" s="17" t="s">
        <v>83</v>
      </c>
      <c r="G215">
        <v>38</v>
      </c>
      <c r="H215" s="17" t="s">
        <v>84</v>
      </c>
      <c r="I215" s="10">
        <v>11</v>
      </c>
      <c r="K215" t="s">
        <v>375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</row>
    <row r="216" spans="1:22" hidden="1" x14ac:dyDescent="0.25">
      <c r="A216" t="s">
        <v>331</v>
      </c>
      <c r="B216" t="s">
        <v>367</v>
      </c>
      <c r="C216" t="s">
        <v>365</v>
      </c>
      <c r="D216" t="s">
        <v>15</v>
      </c>
      <c r="E216">
        <v>335</v>
      </c>
      <c r="F216" s="17" t="s">
        <v>83</v>
      </c>
      <c r="G216">
        <v>670</v>
      </c>
      <c r="H216" s="17" t="s">
        <v>84</v>
      </c>
      <c r="I216" s="10">
        <v>12</v>
      </c>
      <c r="K216" t="s">
        <v>375</v>
      </c>
      <c r="L216" t="s">
        <v>83</v>
      </c>
      <c r="M216" t="s">
        <v>83</v>
      </c>
      <c r="N216" t="s">
        <v>83</v>
      </c>
      <c r="O216" t="s">
        <v>83</v>
      </c>
      <c r="P216" t="s">
        <v>83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</row>
    <row r="217" spans="1:22" hidden="1" x14ac:dyDescent="0.25">
      <c r="A217" t="s">
        <v>331</v>
      </c>
      <c r="B217" t="s">
        <v>367</v>
      </c>
      <c r="C217" t="s">
        <v>366</v>
      </c>
      <c r="D217" t="s">
        <v>83</v>
      </c>
      <c r="E217" s="17" t="s">
        <v>83</v>
      </c>
      <c r="F217" s="17" t="s">
        <v>83</v>
      </c>
      <c r="G217">
        <v>1.2</v>
      </c>
      <c r="H217" s="17" t="s">
        <v>387</v>
      </c>
      <c r="I217" s="10">
        <v>13</v>
      </c>
      <c r="K217" t="s">
        <v>375</v>
      </c>
      <c r="L217">
        <v>-4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</row>
    <row r="218" spans="1:22" hidden="1" x14ac:dyDescent="0.25">
      <c r="A218" t="s">
        <v>331</v>
      </c>
      <c r="B218" t="s">
        <v>368</v>
      </c>
      <c r="C218" t="s">
        <v>333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348</v>
      </c>
      <c r="I218" s="10">
        <v>1</v>
      </c>
      <c r="K218" t="s">
        <v>375</v>
      </c>
      <c r="L218" t="s">
        <v>83</v>
      </c>
      <c r="M218" t="s">
        <v>83</v>
      </c>
      <c r="N218" t="s">
        <v>83</v>
      </c>
      <c r="O218" t="s">
        <v>349</v>
      </c>
      <c r="P218" s="20" t="s">
        <v>83</v>
      </c>
      <c r="Q218">
        <v>3.64</v>
      </c>
      <c r="R218">
        <v>7.25</v>
      </c>
      <c r="S218" t="s">
        <v>83</v>
      </c>
      <c r="T218" t="s">
        <v>83</v>
      </c>
      <c r="U218">
        <v>6.04</v>
      </c>
      <c r="V218">
        <v>11.86</v>
      </c>
    </row>
    <row r="219" spans="1:22" x14ac:dyDescent="0.25">
      <c r="A219" t="s">
        <v>331</v>
      </c>
      <c r="B219" t="s">
        <v>368</v>
      </c>
      <c r="C219" t="s">
        <v>353</v>
      </c>
      <c r="D219" t="s">
        <v>15</v>
      </c>
      <c r="E219">
        <f t="shared" ref="E219:E220" si="1">ROUND(Q219*P219+R219,2)</f>
        <v>1.3</v>
      </c>
      <c r="F219" s="17" t="s">
        <v>83</v>
      </c>
      <c r="G219">
        <f t="shared" ref="G219:G220" si="2">ROUND(U219*P219+V219,2)</f>
        <v>2.7</v>
      </c>
      <c r="H219" s="17" t="s">
        <v>348</v>
      </c>
      <c r="I219" s="10">
        <v>2</v>
      </c>
      <c r="K219" t="s">
        <v>375</v>
      </c>
      <c r="L219" t="s">
        <v>83</v>
      </c>
      <c r="M219" t="s">
        <v>83</v>
      </c>
      <c r="N219" t="s">
        <v>83</v>
      </c>
      <c r="O219" t="s">
        <v>349</v>
      </c>
      <c r="P219" s="20" t="str">
        <f>TEXT(ROUND(LOG10(30),2),"0.00")</f>
        <v>1.48</v>
      </c>
      <c r="Q219">
        <v>0.36</v>
      </c>
      <c r="R219">
        <v>0.77</v>
      </c>
      <c r="S219" t="s">
        <v>83</v>
      </c>
      <c r="T219" t="s">
        <v>83</v>
      </c>
      <c r="U219">
        <v>0.78</v>
      </c>
      <c r="V219">
        <v>1.55</v>
      </c>
    </row>
    <row r="220" spans="1:22" hidden="1" x14ac:dyDescent="0.25">
      <c r="A220" t="s">
        <v>331</v>
      </c>
      <c r="B220" t="s">
        <v>368</v>
      </c>
      <c r="C220" t="s">
        <v>354</v>
      </c>
      <c r="D220" t="s">
        <v>15</v>
      </c>
      <c r="E220">
        <f t="shared" si="1"/>
        <v>5.85</v>
      </c>
      <c r="F220" s="17" t="s">
        <v>83</v>
      </c>
      <c r="G220">
        <f t="shared" si="2"/>
        <v>7.45</v>
      </c>
      <c r="H220" s="17" t="s">
        <v>348</v>
      </c>
      <c r="I220" s="10" t="s">
        <v>378</v>
      </c>
      <c r="K220" t="s">
        <v>375</v>
      </c>
      <c r="L220" t="s">
        <v>83</v>
      </c>
      <c r="M220" t="s">
        <v>83</v>
      </c>
      <c r="N220" t="s">
        <v>83</v>
      </c>
      <c r="O220" t="s">
        <v>349</v>
      </c>
      <c r="P220" s="20" t="str">
        <f>TEXT(ROUND(LOG10(50),2),"0.00")</f>
        <v>1.70</v>
      </c>
      <c r="Q220">
        <v>0.78</v>
      </c>
      <c r="R220">
        <v>4.5199999999999996</v>
      </c>
      <c r="S220" t="s">
        <v>83</v>
      </c>
      <c r="T220" t="s">
        <v>83</v>
      </c>
      <c r="U220">
        <v>1.1299999999999999</v>
      </c>
      <c r="V220">
        <v>5.53</v>
      </c>
    </row>
    <row r="221" spans="1:22" hidden="1" x14ac:dyDescent="0.25">
      <c r="A221" t="s">
        <v>331</v>
      </c>
      <c r="B221" t="s">
        <v>368</v>
      </c>
      <c r="C221" t="s">
        <v>355</v>
      </c>
      <c r="D221" t="s">
        <v>15</v>
      </c>
      <c r="E221" t="s">
        <v>83</v>
      </c>
      <c r="F221" s="17" t="s">
        <v>83</v>
      </c>
      <c r="G221" t="s">
        <v>83</v>
      </c>
      <c r="H221" s="17" t="s">
        <v>348</v>
      </c>
      <c r="I221" s="10">
        <v>4</v>
      </c>
      <c r="K221" t="s">
        <v>375</v>
      </c>
      <c r="L221" t="s">
        <v>83</v>
      </c>
      <c r="M221" t="s">
        <v>83</v>
      </c>
      <c r="N221" t="s">
        <v>83</v>
      </c>
      <c r="O221" t="s">
        <v>349</v>
      </c>
      <c r="P221" s="20" t="s">
        <v>83</v>
      </c>
      <c r="Q221">
        <v>0.73</v>
      </c>
      <c r="R221">
        <v>1.49</v>
      </c>
      <c r="S221" t="s">
        <v>83</v>
      </c>
      <c r="T221" t="s">
        <v>83</v>
      </c>
      <c r="U221">
        <v>1.58</v>
      </c>
      <c r="V221">
        <v>3</v>
      </c>
    </row>
    <row r="222" spans="1:22" hidden="1" x14ac:dyDescent="0.25">
      <c r="A222" t="s">
        <v>331</v>
      </c>
      <c r="B222" t="s">
        <v>368</v>
      </c>
      <c r="C222" t="s">
        <v>356</v>
      </c>
      <c r="D222" t="s">
        <v>15</v>
      </c>
      <c r="E222" t="s">
        <v>83</v>
      </c>
      <c r="F222" s="17" t="s">
        <v>83</v>
      </c>
      <c r="G222" t="s">
        <v>83</v>
      </c>
      <c r="H222" s="17" t="s">
        <v>348</v>
      </c>
      <c r="I222" s="10">
        <v>5</v>
      </c>
      <c r="K222" t="s">
        <v>375</v>
      </c>
      <c r="L222" t="s">
        <v>83</v>
      </c>
      <c r="M222" t="s">
        <v>83</v>
      </c>
      <c r="N222" t="s">
        <v>83</v>
      </c>
      <c r="O222" t="s">
        <v>349</v>
      </c>
      <c r="P222" s="20" t="s">
        <v>83</v>
      </c>
      <c r="Q222">
        <v>0.39</v>
      </c>
      <c r="R222">
        <v>0.81</v>
      </c>
      <c r="S222" t="s">
        <v>83</v>
      </c>
      <c r="T222" t="s">
        <v>83</v>
      </c>
      <c r="U222">
        <v>0.84</v>
      </c>
      <c r="V222">
        <v>1.63</v>
      </c>
    </row>
    <row r="223" spans="1:22" hidden="1" x14ac:dyDescent="0.25">
      <c r="A223" t="s">
        <v>331</v>
      </c>
      <c r="B223" t="s">
        <v>368</v>
      </c>
      <c r="C223" t="s">
        <v>358</v>
      </c>
      <c r="D223" t="s">
        <v>15</v>
      </c>
      <c r="E223">
        <f>ROUND(Q223*P223+R223,2)</f>
        <v>1.7</v>
      </c>
      <c r="F223" s="17" t="s">
        <v>83</v>
      </c>
      <c r="G223">
        <f>ROUND(U223*P223+V223,2)</f>
        <v>3.45</v>
      </c>
      <c r="H223" s="17" t="s">
        <v>348</v>
      </c>
      <c r="I223" s="10" t="s">
        <v>382</v>
      </c>
      <c r="K223" t="s">
        <v>375</v>
      </c>
      <c r="L223" t="s">
        <v>83</v>
      </c>
      <c r="M223" t="s">
        <v>83</v>
      </c>
      <c r="N223" t="s">
        <v>83</v>
      </c>
      <c r="O223" t="s">
        <v>349</v>
      </c>
      <c r="P223" s="20" t="str">
        <f>TEXT(ROUND(LOG10(10),2),"0.00")</f>
        <v>1.00</v>
      </c>
      <c r="Q223">
        <v>0.56000000000000005</v>
      </c>
      <c r="R223">
        <v>1.1399999999999999</v>
      </c>
      <c r="S223" t="s">
        <v>83</v>
      </c>
      <c r="T223" t="s">
        <v>83</v>
      </c>
      <c r="U223">
        <v>1.1200000000000001</v>
      </c>
      <c r="V223">
        <v>2.33</v>
      </c>
    </row>
    <row r="224" spans="1:22" hidden="1" x14ac:dyDescent="0.25">
      <c r="A224" t="s">
        <v>331</v>
      </c>
      <c r="B224" t="s">
        <v>368</v>
      </c>
      <c r="C224" t="s">
        <v>359</v>
      </c>
      <c r="D224" t="s">
        <v>15</v>
      </c>
      <c r="E224">
        <v>62</v>
      </c>
      <c r="F224" s="17" t="s">
        <v>83</v>
      </c>
      <c r="G224">
        <v>72</v>
      </c>
      <c r="H224" s="17" t="s">
        <v>84</v>
      </c>
      <c r="I224" s="10">
        <v>7</v>
      </c>
      <c r="K224" t="s">
        <v>375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hidden="1" x14ac:dyDescent="0.25">
      <c r="A225" t="s">
        <v>331</v>
      </c>
      <c r="B225" t="s">
        <v>368</v>
      </c>
      <c r="C225" t="s">
        <v>360</v>
      </c>
      <c r="D225" t="s">
        <v>30</v>
      </c>
      <c r="E225">
        <v>27</v>
      </c>
      <c r="F225" s="17" t="s">
        <v>83</v>
      </c>
      <c r="G225">
        <v>53</v>
      </c>
      <c r="H225" s="17" t="s">
        <v>84</v>
      </c>
      <c r="I225" s="10">
        <v>8</v>
      </c>
      <c r="K225" t="s">
        <v>375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hidden="1" x14ac:dyDescent="0.25">
      <c r="A226" t="s">
        <v>331</v>
      </c>
      <c r="B226" t="s">
        <v>368</v>
      </c>
      <c r="C226" t="s">
        <v>361</v>
      </c>
      <c r="D226" t="s">
        <v>15</v>
      </c>
      <c r="E226">
        <v>21</v>
      </c>
      <c r="F226" s="17" t="s">
        <v>83</v>
      </c>
      <c r="G226">
        <v>42</v>
      </c>
      <c r="H226" s="17" t="s">
        <v>84</v>
      </c>
      <c r="I226" s="10">
        <v>9</v>
      </c>
      <c r="K226" t="s">
        <v>375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hidden="1" x14ac:dyDescent="0.25">
      <c r="A227" t="s">
        <v>331</v>
      </c>
      <c r="B227" t="s">
        <v>368</v>
      </c>
      <c r="C227" t="s">
        <v>363</v>
      </c>
      <c r="D227" t="s">
        <v>83</v>
      </c>
      <c r="E227">
        <v>3.8</v>
      </c>
      <c r="F227" s="17" t="s">
        <v>83</v>
      </c>
      <c r="G227">
        <v>9.5</v>
      </c>
      <c r="H227" s="17" t="s">
        <v>370</v>
      </c>
      <c r="I227" s="10" t="s">
        <v>380</v>
      </c>
      <c r="K227" t="s">
        <v>375</v>
      </c>
      <c r="L227" s="17" t="s">
        <v>83</v>
      </c>
      <c r="M227">
        <v>1.9</v>
      </c>
      <c r="N227">
        <v>11.4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</row>
    <row r="228" spans="1:22" hidden="1" x14ac:dyDescent="0.25">
      <c r="A228" t="s">
        <v>331</v>
      </c>
      <c r="B228" t="s">
        <v>368</v>
      </c>
      <c r="C228" t="s">
        <v>364</v>
      </c>
      <c r="D228" t="s">
        <v>15</v>
      </c>
      <c r="E228">
        <v>19</v>
      </c>
      <c r="F228" s="17" t="s">
        <v>83</v>
      </c>
      <c r="G228">
        <v>38</v>
      </c>
      <c r="H228" s="17" t="s">
        <v>84</v>
      </c>
      <c r="I228" s="10">
        <v>11</v>
      </c>
      <c r="K228" t="s">
        <v>375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</row>
    <row r="229" spans="1:22" hidden="1" x14ac:dyDescent="0.25">
      <c r="A229" t="s">
        <v>331</v>
      </c>
      <c r="B229" t="s">
        <v>368</v>
      </c>
      <c r="C229" t="s">
        <v>365</v>
      </c>
      <c r="D229" t="s">
        <v>15</v>
      </c>
      <c r="E229">
        <v>335</v>
      </c>
      <c r="F229" s="17" t="s">
        <v>83</v>
      </c>
      <c r="G229">
        <v>670</v>
      </c>
      <c r="H229" s="17" t="s">
        <v>84</v>
      </c>
      <c r="I229" s="10">
        <v>12</v>
      </c>
      <c r="K229" t="s">
        <v>375</v>
      </c>
      <c r="L229" t="s">
        <v>83</v>
      </c>
      <c r="M229" t="s">
        <v>83</v>
      </c>
      <c r="N229" t="s">
        <v>83</v>
      </c>
      <c r="O229" t="s">
        <v>83</v>
      </c>
      <c r="P229" t="s">
        <v>83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</row>
    <row r="230" spans="1:22" hidden="1" x14ac:dyDescent="0.25">
      <c r="A230" t="s">
        <v>331</v>
      </c>
      <c r="B230" t="s">
        <v>368</v>
      </c>
      <c r="C230" t="s">
        <v>366</v>
      </c>
      <c r="D230" t="s">
        <v>83</v>
      </c>
      <c r="E230" s="17" t="s">
        <v>83</v>
      </c>
      <c r="F230" s="17" t="s">
        <v>83</v>
      </c>
      <c r="G230">
        <v>1.2</v>
      </c>
      <c r="H230" s="17" t="s">
        <v>387</v>
      </c>
      <c r="I230" s="10">
        <v>13</v>
      </c>
      <c r="K230" t="s">
        <v>375</v>
      </c>
      <c r="L230">
        <v>-4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</row>
    <row r="231" spans="1:22" hidden="1" x14ac:dyDescent="0.25">
      <c r="A231" t="s">
        <v>331</v>
      </c>
      <c r="B231" t="s">
        <v>383</v>
      </c>
      <c r="C231" t="s">
        <v>333</v>
      </c>
      <c r="D231" t="s">
        <v>15</v>
      </c>
      <c r="E231" t="s">
        <v>83</v>
      </c>
      <c r="F231" t="s">
        <v>83</v>
      </c>
      <c r="G231" t="s">
        <v>83</v>
      </c>
      <c r="H231" s="17" t="s">
        <v>348</v>
      </c>
      <c r="I231" s="10">
        <v>1</v>
      </c>
      <c r="L231" t="s">
        <v>83</v>
      </c>
      <c r="M231" t="s">
        <v>83</v>
      </c>
      <c r="N231" t="s">
        <v>83</v>
      </c>
      <c r="O231" t="s">
        <v>349</v>
      </c>
      <c r="P231" t="s">
        <v>83</v>
      </c>
      <c r="Q231">
        <v>4.18</v>
      </c>
      <c r="R231">
        <v>8.3000000000000007</v>
      </c>
      <c r="S231" t="s">
        <v>83</v>
      </c>
      <c r="T231" t="s">
        <v>83</v>
      </c>
      <c r="U231">
        <v>5.96</v>
      </c>
      <c r="V231">
        <v>12</v>
      </c>
    </row>
    <row r="232" spans="1:22" x14ac:dyDescent="0.25">
      <c r="A232" t="s">
        <v>331</v>
      </c>
      <c r="B232" t="s">
        <v>383</v>
      </c>
      <c r="C232" t="s">
        <v>353</v>
      </c>
      <c r="D232" t="s">
        <v>15</v>
      </c>
      <c r="E232">
        <f>ROUND(Q232*P232+R232,2)</f>
        <v>2.86</v>
      </c>
      <c r="F232" t="s">
        <v>83</v>
      </c>
      <c r="G232">
        <f>ROUND(U232*P232+V232,2)</f>
        <v>5.73</v>
      </c>
      <c r="H232" s="17" t="s">
        <v>348</v>
      </c>
      <c r="I232" s="10">
        <v>2</v>
      </c>
      <c r="L232" t="s">
        <v>83</v>
      </c>
      <c r="M232" t="s">
        <v>83</v>
      </c>
      <c r="N232" t="s">
        <v>83</v>
      </c>
      <c r="O232" t="s">
        <v>349</v>
      </c>
      <c r="P232" s="20" t="str">
        <f>TEXT(ROUND(LOG10(100),2),"0.00")</f>
        <v>2.00</v>
      </c>
      <c r="Q232">
        <v>0.7</v>
      </c>
      <c r="R232">
        <v>1.46</v>
      </c>
      <c r="S232" t="s">
        <v>83</v>
      </c>
      <c r="T232" t="s">
        <v>83</v>
      </c>
      <c r="U232">
        <v>1.44</v>
      </c>
      <c r="V232">
        <v>2.85</v>
      </c>
    </row>
    <row r="233" spans="1:22" hidden="1" x14ac:dyDescent="0.25">
      <c r="A233" t="s">
        <v>331</v>
      </c>
      <c r="B233" t="s">
        <v>383</v>
      </c>
      <c r="C233" t="s">
        <v>369</v>
      </c>
      <c r="D233" t="s">
        <v>15</v>
      </c>
      <c r="E233" t="s">
        <v>83</v>
      </c>
      <c r="F233" t="s">
        <v>83</v>
      </c>
      <c r="G233" t="s">
        <v>83</v>
      </c>
      <c r="H233" s="17" t="s">
        <v>348</v>
      </c>
      <c r="I233" s="10" t="s">
        <v>377</v>
      </c>
      <c r="L233" t="s">
        <v>83</v>
      </c>
      <c r="M233" t="s">
        <v>83</v>
      </c>
      <c r="N233" t="s">
        <v>83</v>
      </c>
      <c r="O233" t="s">
        <v>349</v>
      </c>
      <c r="P233" t="s">
        <v>83</v>
      </c>
      <c r="Q233">
        <v>0.32</v>
      </c>
      <c r="R233">
        <v>0.68</v>
      </c>
      <c r="S233" t="s">
        <v>83</v>
      </c>
      <c r="T233" t="s">
        <v>83</v>
      </c>
      <c r="U233">
        <v>0.68</v>
      </c>
      <c r="V233">
        <v>1.4</v>
      </c>
    </row>
    <row r="234" spans="1:22" hidden="1" x14ac:dyDescent="0.25">
      <c r="A234" t="s">
        <v>331</v>
      </c>
      <c r="B234" t="s">
        <v>383</v>
      </c>
      <c r="C234" t="s">
        <v>355</v>
      </c>
      <c r="D234" t="s">
        <v>15</v>
      </c>
      <c r="E234">
        <f t="shared" ref="E234:E235" si="3">ROUND(Q234*P234+R234,2)</f>
        <v>2.4300000000000002</v>
      </c>
      <c r="F234" t="s">
        <v>83</v>
      </c>
      <c r="G234">
        <f t="shared" ref="G234:G235" si="4">ROUND(U234*P234+V234,2)</f>
        <v>4.71</v>
      </c>
      <c r="H234" s="17" t="s">
        <v>348</v>
      </c>
      <c r="I234" s="10">
        <v>4</v>
      </c>
      <c r="L234" t="s">
        <v>83</v>
      </c>
      <c r="M234" t="s">
        <v>83</v>
      </c>
      <c r="N234" t="s">
        <v>83</v>
      </c>
      <c r="O234" t="s">
        <v>349</v>
      </c>
      <c r="P234" s="20" t="str">
        <f>TEXT(ROUND(LOG10(50),2),"0.00")</f>
        <v>1.70</v>
      </c>
      <c r="Q234">
        <v>0.69</v>
      </c>
      <c r="R234">
        <v>1.26</v>
      </c>
      <c r="S234" t="s">
        <v>83</v>
      </c>
      <c r="T234" t="s">
        <v>83</v>
      </c>
      <c r="U234">
        <v>1.28</v>
      </c>
      <c r="V234">
        <v>2.5299999999999998</v>
      </c>
    </row>
    <row r="235" spans="1:22" hidden="1" x14ac:dyDescent="0.25">
      <c r="A235" t="s">
        <v>331</v>
      </c>
      <c r="B235" t="s">
        <v>383</v>
      </c>
      <c r="C235" t="s">
        <v>356</v>
      </c>
      <c r="D235" t="s">
        <v>15</v>
      </c>
      <c r="E235">
        <f t="shared" si="3"/>
        <v>2.12</v>
      </c>
      <c r="F235" t="s">
        <v>83</v>
      </c>
      <c r="G235">
        <f t="shared" si="4"/>
        <v>3.07</v>
      </c>
      <c r="H235" s="17" t="s">
        <v>348</v>
      </c>
      <c r="I235" s="10">
        <v>5</v>
      </c>
      <c r="L235" t="s">
        <v>83</v>
      </c>
      <c r="M235" t="s">
        <v>83</v>
      </c>
      <c r="N235" t="s">
        <v>83</v>
      </c>
      <c r="O235" t="s">
        <v>349</v>
      </c>
      <c r="P235" s="20" t="str">
        <f>TEXT(ROUND(LOG10(50),2),"0.00")</f>
        <v>1.70</v>
      </c>
      <c r="Q235">
        <v>0.55000000000000004</v>
      </c>
      <c r="R235">
        <v>1.18</v>
      </c>
      <c r="S235" t="s">
        <v>83</v>
      </c>
      <c r="T235" t="s">
        <v>83</v>
      </c>
      <c r="U235">
        <v>0.82</v>
      </c>
      <c r="V235">
        <v>1.68</v>
      </c>
    </row>
    <row r="236" spans="1:22" hidden="1" x14ac:dyDescent="0.25">
      <c r="A236" t="s">
        <v>331</v>
      </c>
      <c r="B236" t="s">
        <v>383</v>
      </c>
      <c r="C236" t="s">
        <v>357</v>
      </c>
      <c r="D236" t="s">
        <v>15</v>
      </c>
      <c r="E236" t="s">
        <v>83</v>
      </c>
      <c r="F236" t="s">
        <v>83</v>
      </c>
      <c r="G236" t="s">
        <v>83</v>
      </c>
      <c r="H236" s="17" t="s">
        <v>348</v>
      </c>
      <c r="I236" s="10" t="s">
        <v>381</v>
      </c>
      <c r="L236" t="s">
        <v>83</v>
      </c>
      <c r="M236" t="s">
        <v>83</v>
      </c>
      <c r="N236" t="s">
        <v>83</v>
      </c>
      <c r="O236" t="s">
        <v>349</v>
      </c>
      <c r="P236" t="s">
        <v>83</v>
      </c>
      <c r="Q236">
        <v>0.69</v>
      </c>
      <c r="R236">
        <v>1.57</v>
      </c>
      <c r="S236" t="s">
        <v>83</v>
      </c>
      <c r="T236" t="s">
        <v>83</v>
      </c>
      <c r="U236">
        <v>1.4</v>
      </c>
      <c r="V236">
        <v>3.06</v>
      </c>
    </row>
    <row r="237" spans="1:22" hidden="1" x14ac:dyDescent="0.25">
      <c r="A237" t="s">
        <v>331</v>
      </c>
      <c r="B237" t="s">
        <v>383</v>
      </c>
      <c r="C237" t="s">
        <v>359</v>
      </c>
      <c r="D237" t="s">
        <v>15</v>
      </c>
      <c r="E237">
        <v>69</v>
      </c>
      <c r="F237" t="s">
        <v>83</v>
      </c>
      <c r="G237">
        <v>79</v>
      </c>
      <c r="H237" s="17" t="s">
        <v>84</v>
      </c>
      <c r="I237" s="10">
        <v>7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hidden="1" x14ac:dyDescent="0.25">
      <c r="A238" t="s">
        <v>331</v>
      </c>
      <c r="B238" t="s">
        <v>383</v>
      </c>
      <c r="C238" t="s">
        <v>360</v>
      </c>
      <c r="D238" s="16" t="s">
        <v>30</v>
      </c>
      <c r="E238">
        <v>23</v>
      </c>
      <c r="F238" t="s">
        <v>83</v>
      </c>
      <c r="G238">
        <v>46</v>
      </c>
      <c r="H238" s="17" t="s">
        <v>84</v>
      </c>
      <c r="I238" s="10">
        <v>8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hidden="1" x14ac:dyDescent="0.25">
      <c r="A239" t="s">
        <v>331</v>
      </c>
      <c r="B239" t="s">
        <v>383</v>
      </c>
      <c r="C239" t="s">
        <v>361</v>
      </c>
      <c r="D239" t="s">
        <v>15</v>
      </c>
      <c r="E239">
        <v>16</v>
      </c>
      <c r="F239" t="s">
        <v>83</v>
      </c>
      <c r="G239">
        <v>32</v>
      </c>
      <c r="H239" s="17" t="s">
        <v>84</v>
      </c>
      <c r="I239" s="10">
        <v>9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</row>
    <row r="240" spans="1:22" hidden="1" x14ac:dyDescent="0.25">
      <c r="A240" t="s">
        <v>331</v>
      </c>
      <c r="B240" t="s">
        <v>383</v>
      </c>
      <c r="C240" t="s">
        <v>362</v>
      </c>
      <c r="D240" s="16" t="s">
        <v>30</v>
      </c>
      <c r="E240">
        <v>15</v>
      </c>
      <c r="F240" t="s">
        <v>83</v>
      </c>
      <c r="G240">
        <v>28</v>
      </c>
      <c r="H240" s="17" t="s">
        <v>84</v>
      </c>
      <c r="I240" s="10" t="s">
        <v>379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</row>
    <row r="241" spans="1:22" hidden="1" x14ac:dyDescent="0.25">
      <c r="A241" t="s">
        <v>331</v>
      </c>
      <c r="B241" t="s">
        <v>383</v>
      </c>
      <c r="C241" t="s">
        <v>364</v>
      </c>
      <c r="D241" t="s">
        <v>15</v>
      </c>
      <c r="E241">
        <v>21</v>
      </c>
      <c r="F241" t="s">
        <v>83</v>
      </c>
      <c r="G241">
        <v>36</v>
      </c>
      <c r="H241" s="17" t="s">
        <v>84</v>
      </c>
      <c r="I241" s="10">
        <v>11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</row>
    <row r="242" spans="1:22" hidden="1" x14ac:dyDescent="0.25">
      <c r="A242" t="s">
        <v>331</v>
      </c>
      <c r="B242" t="s">
        <v>383</v>
      </c>
      <c r="C242" t="s">
        <v>365</v>
      </c>
      <c r="D242" t="s">
        <v>15</v>
      </c>
      <c r="E242">
        <v>225</v>
      </c>
      <c r="F242" t="s">
        <v>83</v>
      </c>
      <c r="G242">
        <v>450</v>
      </c>
      <c r="H242" s="17" t="s">
        <v>84</v>
      </c>
      <c r="I242" s="10">
        <v>12</v>
      </c>
      <c r="L242" t="s">
        <v>83</v>
      </c>
      <c r="M242" t="s">
        <v>83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</row>
    <row r="243" spans="1:22" hidden="1" x14ac:dyDescent="0.25">
      <c r="A243" t="s">
        <v>331</v>
      </c>
      <c r="B243" t="s">
        <v>383</v>
      </c>
      <c r="C243" t="s">
        <v>366</v>
      </c>
      <c r="D243" t="s">
        <v>83</v>
      </c>
      <c r="E243" s="17" t="s">
        <v>83</v>
      </c>
      <c r="F243" s="17" t="s">
        <v>83</v>
      </c>
      <c r="G243">
        <v>1.2</v>
      </c>
      <c r="H243" s="17" t="s">
        <v>387</v>
      </c>
      <c r="I243" s="10">
        <v>13</v>
      </c>
      <c r="L243">
        <v>-4</v>
      </c>
      <c r="M243" t="s">
        <v>83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</row>
    <row r="244" spans="1:22" hidden="1" x14ac:dyDescent="0.25">
      <c r="A244" t="s">
        <v>331</v>
      </c>
      <c r="B244" t="s">
        <v>384</v>
      </c>
      <c r="C244" t="s">
        <v>333</v>
      </c>
      <c r="D244" t="s">
        <v>15</v>
      </c>
      <c r="E244" t="s">
        <v>83</v>
      </c>
      <c r="F244" t="s">
        <v>83</v>
      </c>
      <c r="G244" t="s">
        <v>83</v>
      </c>
      <c r="H244" s="17" t="s">
        <v>348</v>
      </c>
      <c r="I244" s="10">
        <v>1</v>
      </c>
      <c r="L244" t="s">
        <v>83</v>
      </c>
      <c r="M244" t="s">
        <v>83</v>
      </c>
      <c r="N244" t="s">
        <v>83</v>
      </c>
      <c r="O244" t="s">
        <v>349</v>
      </c>
      <c r="P244" t="s">
        <v>83</v>
      </c>
      <c r="Q244">
        <v>4.18</v>
      </c>
      <c r="R244">
        <v>8.3000000000000007</v>
      </c>
      <c r="S244" t="s">
        <v>83</v>
      </c>
      <c r="T244" t="s">
        <v>83</v>
      </c>
      <c r="U244">
        <v>5.96</v>
      </c>
      <c r="V244">
        <v>12</v>
      </c>
    </row>
    <row r="245" spans="1:22" x14ac:dyDescent="0.25">
      <c r="A245" t="s">
        <v>331</v>
      </c>
      <c r="B245" t="s">
        <v>384</v>
      </c>
      <c r="C245" t="s">
        <v>353</v>
      </c>
      <c r="D245" t="s">
        <v>15</v>
      </c>
      <c r="E245">
        <f t="shared" ref="E245:E248" si="5">ROUND(Q245*P245+R245,2)</f>
        <v>2.86</v>
      </c>
      <c r="F245" t="s">
        <v>83</v>
      </c>
      <c r="G245">
        <f t="shared" ref="G245:G248" si="6">ROUND(U245*P245+V245,2)</f>
        <v>5.73</v>
      </c>
      <c r="H245" s="17" t="s">
        <v>348</v>
      </c>
      <c r="I245" s="10">
        <v>2</v>
      </c>
      <c r="L245" t="s">
        <v>83</v>
      </c>
      <c r="M245" t="s">
        <v>83</v>
      </c>
      <c r="N245" t="s">
        <v>83</v>
      </c>
      <c r="O245" t="s">
        <v>349</v>
      </c>
      <c r="P245" s="20" t="str">
        <f>TEXT(ROUND(LOG10(100),2),"0.00")</f>
        <v>2.00</v>
      </c>
      <c r="Q245">
        <v>0.7</v>
      </c>
      <c r="R245">
        <v>1.46</v>
      </c>
      <c r="S245" t="s">
        <v>83</v>
      </c>
      <c r="T245" t="s">
        <v>83</v>
      </c>
      <c r="U245">
        <v>1.44</v>
      </c>
      <c r="V245">
        <v>2.85</v>
      </c>
    </row>
    <row r="246" spans="1:22" hidden="1" x14ac:dyDescent="0.25">
      <c r="A246" t="s">
        <v>331</v>
      </c>
      <c r="B246" t="s">
        <v>384</v>
      </c>
      <c r="C246" t="s">
        <v>354</v>
      </c>
      <c r="D246" t="s">
        <v>15</v>
      </c>
      <c r="E246">
        <f t="shared" si="5"/>
        <v>4.33</v>
      </c>
      <c r="F246" t="s">
        <v>83</v>
      </c>
      <c r="G246">
        <f t="shared" si="6"/>
        <v>6.49</v>
      </c>
      <c r="H246" s="17" t="s">
        <v>348</v>
      </c>
      <c r="I246" s="10" t="s">
        <v>378</v>
      </c>
      <c r="L246" t="s">
        <v>83</v>
      </c>
      <c r="M246" t="s">
        <v>83</v>
      </c>
      <c r="N246" t="s">
        <v>83</v>
      </c>
      <c r="O246" t="s">
        <v>349</v>
      </c>
      <c r="P246" s="20" t="str">
        <f>TEXT(ROUND(LOG10(100),2),"0.00")</f>
        <v>2.00</v>
      </c>
      <c r="Q246">
        <v>0.82</v>
      </c>
      <c r="R246">
        <v>2.69</v>
      </c>
      <c r="S246" t="s">
        <v>83</v>
      </c>
      <c r="T246" t="s">
        <v>83</v>
      </c>
      <c r="U246">
        <v>1.35</v>
      </c>
      <c r="V246">
        <v>3.79</v>
      </c>
    </row>
    <row r="247" spans="1:22" hidden="1" x14ac:dyDescent="0.25">
      <c r="A247" t="s">
        <v>331</v>
      </c>
      <c r="B247" t="s">
        <v>384</v>
      </c>
      <c r="C247" t="s">
        <v>355</v>
      </c>
      <c r="D247" t="s">
        <v>15</v>
      </c>
      <c r="E247">
        <f t="shared" si="5"/>
        <v>2.4300000000000002</v>
      </c>
      <c r="F247" t="s">
        <v>83</v>
      </c>
      <c r="G247">
        <f t="shared" si="6"/>
        <v>4.71</v>
      </c>
      <c r="H247" s="17" t="s">
        <v>348</v>
      </c>
      <c r="I247" s="10">
        <v>4</v>
      </c>
      <c r="L247" t="s">
        <v>83</v>
      </c>
      <c r="M247" t="s">
        <v>83</v>
      </c>
      <c r="N247" t="s">
        <v>83</v>
      </c>
      <c r="O247" t="s">
        <v>349</v>
      </c>
      <c r="P247" s="20" t="str">
        <f>TEXT(ROUND(LOG10(50),2),"0.00")</f>
        <v>1.70</v>
      </c>
      <c r="Q247">
        <v>0.69</v>
      </c>
      <c r="R247">
        <v>1.26</v>
      </c>
      <c r="S247" t="s">
        <v>83</v>
      </c>
      <c r="T247" t="s">
        <v>83</v>
      </c>
      <c r="U247">
        <v>1.28</v>
      </c>
      <c r="V247">
        <v>2.5299999999999998</v>
      </c>
    </row>
    <row r="248" spans="1:22" hidden="1" x14ac:dyDescent="0.25">
      <c r="A248" t="s">
        <v>331</v>
      </c>
      <c r="B248" t="s">
        <v>384</v>
      </c>
      <c r="C248" t="s">
        <v>356</v>
      </c>
      <c r="D248" t="s">
        <v>15</v>
      </c>
      <c r="E248">
        <f t="shared" si="5"/>
        <v>2.12</v>
      </c>
      <c r="F248" t="s">
        <v>83</v>
      </c>
      <c r="G248">
        <f t="shared" si="6"/>
        <v>3.07</v>
      </c>
      <c r="H248" s="17" t="s">
        <v>348</v>
      </c>
      <c r="I248" s="10">
        <v>5</v>
      </c>
      <c r="L248" t="s">
        <v>83</v>
      </c>
      <c r="M248" t="s">
        <v>83</v>
      </c>
      <c r="N248" t="s">
        <v>83</v>
      </c>
      <c r="O248" t="s">
        <v>349</v>
      </c>
      <c r="P248" s="20" t="str">
        <f>TEXT(ROUND(LOG10(50),2),"0.00")</f>
        <v>1.70</v>
      </c>
      <c r="Q248">
        <v>0.55000000000000004</v>
      </c>
      <c r="R248">
        <v>1.18</v>
      </c>
      <c r="S248" t="s">
        <v>83</v>
      </c>
      <c r="T248" t="s">
        <v>83</v>
      </c>
      <c r="U248">
        <v>0.82</v>
      </c>
      <c r="V248">
        <v>1.68</v>
      </c>
    </row>
    <row r="249" spans="1:22" hidden="1" x14ac:dyDescent="0.25">
      <c r="A249" t="s">
        <v>331</v>
      </c>
      <c r="B249" t="s">
        <v>384</v>
      </c>
      <c r="C249" t="s">
        <v>358</v>
      </c>
      <c r="D249" t="s">
        <v>15</v>
      </c>
      <c r="E249" t="s">
        <v>83</v>
      </c>
      <c r="F249" t="s">
        <v>83</v>
      </c>
      <c r="G249" t="s">
        <v>83</v>
      </c>
      <c r="H249" s="17" t="s">
        <v>348</v>
      </c>
      <c r="I249" s="10" t="s">
        <v>382</v>
      </c>
      <c r="L249" t="s">
        <v>83</v>
      </c>
      <c r="M249" t="s">
        <v>83</v>
      </c>
      <c r="N249" t="s">
        <v>83</v>
      </c>
      <c r="O249" t="s">
        <v>349</v>
      </c>
      <c r="P249" t="s">
        <v>83</v>
      </c>
      <c r="Q249">
        <v>0.52</v>
      </c>
      <c r="R249">
        <v>1.17</v>
      </c>
      <c r="S249" t="s">
        <v>83</v>
      </c>
      <c r="T249" t="s">
        <v>83</v>
      </c>
      <c r="U249">
        <v>1.0900000000000001</v>
      </c>
      <c r="V249">
        <v>2.27</v>
      </c>
    </row>
    <row r="250" spans="1:22" hidden="1" x14ac:dyDescent="0.25">
      <c r="A250" t="s">
        <v>331</v>
      </c>
      <c r="B250" t="s">
        <v>384</v>
      </c>
      <c r="C250" t="s">
        <v>359</v>
      </c>
      <c r="D250" t="s">
        <v>15</v>
      </c>
      <c r="E250">
        <v>69</v>
      </c>
      <c r="F250" t="s">
        <v>83</v>
      </c>
      <c r="G250">
        <v>79</v>
      </c>
      <c r="H250" s="17" t="s">
        <v>84</v>
      </c>
      <c r="I250" s="10">
        <v>7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hidden="1" x14ac:dyDescent="0.25">
      <c r="A251" t="s">
        <v>331</v>
      </c>
      <c r="B251" t="s">
        <v>384</v>
      </c>
      <c r="C251" t="s">
        <v>360</v>
      </c>
      <c r="D251" s="16" t="s">
        <v>30</v>
      </c>
      <c r="E251">
        <v>23</v>
      </c>
      <c r="F251" t="s">
        <v>83</v>
      </c>
      <c r="G251">
        <v>46</v>
      </c>
      <c r="H251" s="17" t="s">
        <v>84</v>
      </c>
      <c r="I251" s="10">
        <v>8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</row>
    <row r="252" spans="1:22" hidden="1" x14ac:dyDescent="0.25">
      <c r="A252" t="s">
        <v>331</v>
      </c>
      <c r="B252" t="s">
        <v>384</v>
      </c>
      <c r="C252" t="s">
        <v>361</v>
      </c>
      <c r="D252" t="s">
        <v>15</v>
      </c>
      <c r="E252">
        <v>16</v>
      </c>
      <c r="F252" t="s">
        <v>83</v>
      </c>
      <c r="G252">
        <v>32</v>
      </c>
      <c r="H252" s="17" t="s">
        <v>84</v>
      </c>
      <c r="I252" s="10">
        <v>9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</row>
    <row r="253" spans="1:22" hidden="1" x14ac:dyDescent="0.25">
      <c r="A253" t="s">
        <v>331</v>
      </c>
      <c r="B253" t="s">
        <v>384</v>
      </c>
      <c r="C253" t="s">
        <v>363</v>
      </c>
      <c r="D253" t="s">
        <v>83</v>
      </c>
      <c r="E253">
        <v>3.8</v>
      </c>
      <c r="F253" s="17" t="s">
        <v>83</v>
      </c>
      <c r="G253">
        <v>9.5</v>
      </c>
      <c r="H253" s="17" t="s">
        <v>370</v>
      </c>
      <c r="I253" s="10" t="s">
        <v>380</v>
      </c>
      <c r="L253" s="17" t="s">
        <v>83</v>
      </c>
      <c r="M253">
        <v>1.9</v>
      </c>
      <c r="N253">
        <v>11.4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</row>
    <row r="254" spans="1:22" hidden="1" x14ac:dyDescent="0.25">
      <c r="A254" t="s">
        <v>331</v>
      </c>
      <c r="B254" t="s">
        <v>384</v>
      </c>
      <c r="C254" t="s">
        <v>364</v>
      </c>
      <c r="D254" t="s">
        <v>15</v>
      </c>
      <c r="E254">
        <v>21</v>
      </c>
      <c r="F254" t="s">
        <v>83</v>
      </c>
      <c r="G254">
        <v>36</v>
      </c>
      <c r="H254" s="17" t="s">
        <v>84</v>
      </c>
      <c r="I254" s="10">
        <v>11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</row>
    <row r="255" spans="1:22" hidden="1" x14ac:dyDescent="0.25">
      <c r="A255" t="s">
        <v>331</v>
      </c>
      <c r="B255" t="s">
        <v>384</v>
      </c>
      <c r="C255" t="s">
        <v>365</v>
      </c>
      <c r="D255" t="s">
        <v>15</v>
      </c>
      <c r="E255">
        <v>225</v>
      </c>
      <c r="F255" t="s">
        <v>83</v>
      </c>
      <c r="G255">
        <v>450</v>
      </c>
      <c r="H255" s="17" t="s">
        <v>84</v>
      </c>
      <c r="I255" s="10">
        <v>12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</row>
    <row r="256" spans="1:22" hidden="1" x14ac:dyDescent="0.25">
      <c r="A256" t="s">
        <v>331</v>
      </c>
      <c r="B256" t="s">
        <v>384</v>
      </c>
      <c r="C256" t="s">
        <v>366</v>
      </c>
      <c r="D256" t="s">
        <v>83</v>
      </c>
      <c r="E256" s="17" t="s">
        <v>83</v>
      </c>
      <c r="F256" s="17" t="s">
        <v>83</v>
      </c>
      <c r="G256">
        <v>1.2</v>
      </c>
      <c r="H256" s="17" t="s">
        <v>387</v>
      </c>
      <c r="I256" s="10">
        <v>13</v>
      </c>
      <c r="L256">
        <v>-4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</row>
    <row r="257" spans="1:22" hidden="1" x14ac:dyDescent="0.25">
      <c r="A257" t="s">
        <v>331</v>
      </c>
      <c r="B257" t="s">
        <v>385</v>
      </c>
      <c r="C257" t="s">
        <v>333</v>
      </c>
      <c r="D257" t="s">
        <v>15</v>
      </c>
      <c r="E257" t="s">
        <v>83</v>
      </c>
      <c r="F257" t="s">
        <v>83</v>
      </c>
      <c r="G257" t="s">
        <v>83</v>
      </c>
      <c r="H257" s="17" t="s">
        <v>348</v>
      </c>
      <c r="I257" s="10">
        <v>1</v>
      </c>
      <c r="L257" t="s">
        <v>83</v>
      </c>
      <c r="M257" t="s">
        <v>83</v>
      </c>
      <c r="N257" t="s">
        <v>83</v>
      </c>
      <c r="O257" t="s">
        <v>349</v>
      </c>
      <c r="P257" t="s">
        <v>83</v>
      </c>
      <c r="Q257">
        <v>3.08</v>
      </c>
      <c r="R257">
        <v>6.57</v>
      </c>
      <c r="S257" t="s">
        <v>83</v>
      </c>
      <c r="T257" t="s">
        <v>83</v>
      </c>
      <c r="U257">
        <v>4.6399999999999997</v>
      </c>
      <c r="V257">
        <v>9.66</v>
      </c>
    </row>
    <row r="258" spans="1:22" x14ac:dyDescent="0.25">
      <c r="A258" t="s">
        <v>331</v>
      </c>
      <c r="B258" t="s">
        <v>385</v>
      </c>
      <c r="C258" t="s">
        <v>353</v>
      </c>
      <c r="D258" t="s">
        <v>15</v>
      </c>
      <c r="E258" t="s">
        <v>83</v>
      </c>
      <c r="F258" t="s">
        <v>83</v>
      </c>
      <c r="G258" t="s">
        <v>83</v>
      </c>
      <c r="H258" s="17" t="s">
        <v>348</v>
      </c>
      <c r="I258" s="10">
        <v>2</v>
      </c>
      <c r="L258" t="s">
        <v>83</v>
      </c>
      <c r="M258" t="s">
        <v>83</v>
      </c>
      <c r="N258" t="s">
        <v>83</v>
      </c>
      <c r="O258" t="s">
        <v>349</v>
      </c>
      <c r="P258" t="s">
        <v>83</v>
      </c>
      <c r="Q258">
        <v>0.41</v>
      </c>
      <c r="R258">
        <v>0.74</v>
      </c>
      <c r="S258" t="s">
        <v>83</v>
      </c>
      <c r="T258" t="s">
        <v>83</v>
      </c>
      <c r="U258">
        <v>0.76</v>
      </c>
      <c r="V258">
        <v>1.52</v>
      </c>
    </row>
    <row r="259" spans="1:22" hidden="1" x14ac:dyDescent="0.25">
      <c r="A259" t="s">
        <v>331</v>
      </c>
      <c r="B259" t="s">
        <v>385</v>
      </c>
      <c r="C259" t="s">
        <v>369</v>
      </c>
      <c r="D259" t="s">
        <v>15</v>
      </c>
      <c r="E259" t="s">
        <v>83</v>
      </c>
      <c r="F259" t="s">
        <v>83</v>
      </c>
      <c r="G259" t="s">
        <v>83</v>
      </c>
      <c r="H259" s="17" t="s">
        <v>348</v>
      </c>
      <c r="I259" s="10" t="s">
        <v>377</v>
      </c>
      <c r="L259" t="s">
        <v>83</v>
      </c>
      <c r="M259" t="s">
        <v>83</v>
      </c>
      <c r="N259" t="s">
        <v>83</v>
      </c>
      <c r="O259" t="s">
        <v>349</v>
      </c>
      <c r="P259" t="s">
        <v>83</v>
      </c>
      <c r="Q259">
        <v>0.61</v>
      </c>
      <c r="R259">
        <v>1.3</v>
      </c>
      <c r="S259" t="s">
        <v>83</v>
      </c>
      <c r="T259" t="s">
        <v>83</v>
      </c>
      <c r="U259">
        <v>0.98</v>
      </c>
      <c r="V259">
        <v>1.93</v>
      </c>
    </row>
    <row r="260" spans="1:22" hidden="1" x14ac:dyDescent="0.25">
      <c r="A260" t="s">
        <v>331</v>
      </c>
      <c r="B260" t="s">
        <v>385</v>
      </c>
      <c r="C260" t="s">
        <v>355</v>
      </c>
      <c r="D260" t="s">
        <v>15</v>
      </c>
      <c r="E260" t="s">
        <v>83</v>
      </c>
      <c r="F260" t="s">
        <v>83</v>
      </c>
      <c r="G260" t="s">
        <v>83</v>
      </c>
      <c r="H260" s="17" t="s">
        <v>348</v>
      </c>
      <c r="I260" s="10">
        <v>4</v>
      </c>
      <c r="L260" t="s">
        <v>83</v>
      </c>
      <c r="M260" t="s">
        <v>83</v>
      </c>
      <c r="N260" t="s">
        <v>83</v>
      </c>
      <c r="O260" t="s">
        <v>349</v>
      </c>
      <c r="P260" t="s">
        <v>83</v>
      </c>
      <c r="Q260">
        <v>0.5</v>
      </c>
      <c r="R260">
        <v>1.02</v>
      </c>
      <c r="S260" t="s">
        <v>83</v>
      </c>
      <c r="T260" t="s">
        <v>83</v>
      </c>
      <c r="U260">
        <v>0.99</v>
      </c>
      <c r="V260">
        <v>2.0099999999999998</v>
      </c>
    </row>
    <row r="261" spans="1:22" hidden="1" x14ac:dyDescent="0.25">
      <c r="A261" t="s">
        <v>331</v>
      </c>
      <c r="B261" t="s">
        <v>385</v>
      </c>
      <c r="C261" t="s">
        <v>356</v>
      </c>
      <c r="D261" t="s">
        <v>15</v>
      </c>
      <c r="E261" t="s">
        <v>83</v>
      </c>
      <c r="F261" t="s">
        <v>83</v>
      </c>
      <c r="G261" t="s">
        <v>83</v>
      </c>
      <c r="H261" s="17" t="s">
        <v>348</v>
      </c>
      <c r="I261" s="10">
        <v>5</v>
      </c>
      <c r="L261" t="s">
        <v>83</v>
      </c>
      <c r="M261" t="s">
        <v>83</v>
      </c>
      <c r="N261" t="s">
        <v>83</v>
      </c>
      <c r="O261" t="s">
        <v>349</v>
      </c>
      <c r="P261" t="s">
        <v>83</v>
      </c>
      <c r="Q261">
        <v>0.34</v>
      </c>
      <c r="R261">
        <v>0.73</v>
      </c>
      <c r="S261" t="s">
        <v>83</v>
      </c>
      <c r="T261" t="s">
        <v>83</v>
      </c>
      <c r="U261">
        <v>0.72</v>
      </c>
      <c r="V261">
        <v>1.45</v>
      </c>
    </row>
    <row r="262" spans="1:22" hidden="1" x14ac:dyDescent="0.25">
      <c r="A262" t="s">
        <v>331</v>
      </c>
      <c r="B262" t="s">
        <v>385</v>
      </c>
      <c r="C262" t="s">
        <v>357</v>
      </c>
      <c r="D262" t="s">
        <v>15</v>
      </c>
      <c r="E262" t="s">
        <v>83</v>
      </c>
      <c r="F262" t="s">
        <v>83</v>
      </c>
      <c r="G262" t="s">
        <v>83</v>
      </c>
      <c r="H262" s="17" t="s">
        <v>348</v>
      </c>
      <c r="I262" s="10" t="s">
        <v>381</v>
      </c>
      <c r="L262" t="s">
        <v>83</v>
      </c>
      <c r="M262" t="s">
        <v>83</v>
      </c>
      <c r="N262" t="s">
        <v>83</v>
      </c>
      <c r="O262" t="s">
        <v>349</v>
      </c>
      <c r="P262" t="s">
        <v>83</v>
      </c>
      <c r="Q262">
        <v>0.39</v>
      </c>
      <c r="R262">
        <v>0.87</v>
      </c>
      <c r="S262" t="s">
        <v>83</v>
      </c>
      <c r="T262" t="s">
        <v>83</v>
      </c>
      <c r="U262">
        <v>0.72</v>
      </c>
      <c r="V262">
        <v>1.79</v>
      </c>
    </row>
    <row r="263" spans="1:22" hidden="1" x14ac:dyDescent="0.25">
      <c r="A263" t="s">
        <v>331</v>
      </c>
      <c r="B263" t="s">
        <v>385</v>
      </c>
      <c r="C263" t="s">
        <v>359</v>
      </c>
      <c r="D263" t="s">
        <v>15</v>
      </c>
      <c r="E263">
        <v>57</v>
      </c>
      <c r="F263" t="s">
        <v>83</v>
      </c>
      <c r="G263">
        <v>68</v>
      </c>
      <c r="H263" s="17" t="s">
        <v>84</v>
      </c>
      <c r="I263" s="10">
        <v>7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</row>
    <row r="264" spans="1:22" hidden="1" x14ac:dyDescent="0.25">
      <c r="A264" t="s">
        <v>331</v>
      </c>
      <c r="B264" t="s">
        <v>385</v>
      </c>
      <c r="C264" t="s">
        <v>360</v>
      </c>
      <c r="D264" s="16" t="s">
        <v>30</v>
      </c>
      <c r="E264">
        <v>23</v>
      </c>
      <c r="F264" t="s">
        <v>83</v>
      </c>
      <c r="G264">
        <v>45</v>
      </c>
      <c r="H264" s="17" t="s">
        <v>84</v>
      </c>
      <c r="I264" s="10">
        <v>8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</row>
    <row r="265" spans="1:22" hidden="1" x14ac:dyDescent="0.25">
      <c r="A265" t="s">
        <v>331</v>
      </c>
      <c r="B265" t="s">
        <v>385</v>
      </c>
      <c r="C265" t="s">
        <v>361</v>
      </c>
      <c r="D265" t="s">
        <v>15</v>
      </c>
      <c r="E265">
        <v>27</v>
      </c>
      <c r="F265" t="s">
        <v>83</v>
      </c>
      <c r="G265">
        <v>50</v>
      </c>
      <c r="H265" s="17" t="s">
        <v>84</v>
      </c>
      <c r="I265" s="10">
        <v>9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</row>
    <row r="266" spans="1:22" hidden="1" x14ac:dyDescent="0.25">
      <c r="A266" t="s">
        <v>331</v>
      </c>
      <c r="B266" t="s">
        <v>385</v>
      </c>
      <c r="C266" t="s">
        <v>362</v>
      </c>
      <c r="D266" s="16" t="s">
        <v>30</v>
      </c>
      <c r="E266">
        <v>20</v>
      </c>
      <c r="F266" t="s">
        <v>83</v>
      </c>
      <c r="G266">
        <v>36</v>
      </c>
      <c r="H266" s="17" t="s">
        <v>84</v>
      </c>
      <c r="I266" s="10" t="s">
        <v>379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</row>
    <row r="267" spans="1:22" hidden="1" x14ac:dyDescent="0.25">
      <c r="A267" t="s">
        <v>331</v>
      </c>
      <c r="B267" t="s">
        <v>385</v>
      </c>
      <c r="C267" t="s">
        <v>364</v>
      </c>
      <c r="D267" t="s">
        <v>15</v>
      </c>
      <c r="E267">
        <v>14</v>
      </c>
      <c r="F267" t="s">
        <v>83</v>
      </c>
      <c r="G267">
        <v>28</v>
      </c>
      <c r="H267" s="17" t="s">
        <v>84</v>
      </c>
      <c r="I267" s="10">
        <v>11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</row>
    <row r="268" spans="1:22" hidden="1" x14ac:dyDescent="0.25">
      <c r="A268" t="s">
        <v>331</v>
      </c>
      <c r="B268" t="s">
        <v>385</v>
      </c>
      <c r="C268" t="s">
        <v>365</v>
      </c>
      <c r="D268" t="s">
        <v>15</v>
      </c>
      <c r="E268">
        <v>320</v>
      </c>
      <c r="F268" t="s">
        <v>83</v>
      </c>
      <c r="G268">
        <v>640</v>
      </c>
      <c r="H268" s="17" t="s">
        <v>84</v>
      </c>
      <c r="I268" s="10">
        <v>12</v>
      </c>
      <c r="L268" t="s">
        <v>83</v>
      </c>
      <c r="M268" t="s">
        <v>83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</row>
    <row r="269" spans="1:22" hidden="1" x14ac:dyDescent="0.25">
      <c r="A269" t="s">
        <v>331</v>
      </c>
      <c r="B269" t="s">
        <v>385</v>
      </c>
      <c r="C269" t="s">
        <v>366</v>
      </c>
      <c r="D269" t="s">
        <v>83</v>
      </c>
      <c r="E269" s="17" t="s">
        <v>83</v>
      </c>
      <c r="F269" s="17" t="s">
        <v>83</v>
      </c>
      <c r="G269">
        <v>1.2</v>
      </c>
      <c r="H269" s="17" t="s">
        <v>387</v>
      </c>
      <c r="I269" s="10">
        <v>13</v>
      </c>
      <c r="L269">
        <v>-4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2" hidden="1" x14ac:dyDescent="0.25">
      <c r="A270" t="s">
        <v>331</v>
      </c>
      <c r="B270" t="s">
        <v>386</v>
      </c>
      <c r="C270" t="s">
        <v>333</v>
      </c>
      <c r="D270" t="s">
        <v>15</v>
      </c>
      <c r="E270" t="s">
        <v>83</v>
      </c>
      <c r="F270" t="s">
        <v>83</v>
      </c>
      <c r="G270" t="s">
        <v>83</v>
      </c>
      <c r="H270" s="17" t="s">
        <v>348</v>
      </c>
      <c r="I270" s="10">
        <v>1</v>
      </c>
      <c r="L270" t="s">
        <v>83</v>
      </c>
      <c r="M270" t="s">
        <v>83</v>
      </c>
      <c r="N270" t="s">
        <v>83</v>
      </c>
      <c r="O270" t="s">
        <v>349</v>
      </c>
      <c r="P270" t="s">
        <v>83</v>
      </c>
      <c r="Q270">
        <v>3.08</v>
      </c>
      <c r="R270">
        <v>6.57</v>
      </c>
      <c r="S270" t="s">
        <v>83</v>
      </c>
      <c r="T270" t="s">
        <v>83</v>
      </c>
      <c r="U270">
        <v>4.6399999999999997</v>
      </c>
      <c r="V270">
        <v>9.66</v>
      </c>
    </row>
    <row r="271" spans="1:22" x14ac:dyDescent="0.25">
      <c r="A271" t="s">
        <v>331</v>
      </c>
      <c r="B271" t="s">
        <v>386</v>
      </c>
      <c r="C271" t="s">
        <v>353</v>
      </c>
      <c r="D271" t="s">
        <v>15</v>
      </c>
      <c r="E271" t="s">
        <v>83</v>
      </c>
      <c r="F271" t="s">
        <v>83</v>
      </c>
      <c r="G271" t="s">
        <v>83</v>
      </c>
      <c r="H271" s="17" t="s">
        <v>348</v>
      </c>
      <c r="I271" s="10">
        <v>2</v>
      </c>
      <c r="L271" t="s">
        <v>83</v>
      </c>
      <c r="M271" t="s">
        <v>83</v>
      </c>
      <c r="N271" t="s">
        <v>83</v>
      </c>
      <c r="O271" t="s">
        <v>349</v>
      </c>
      <c r="P271" t="s">
        <v>83</v>
      </c>
      <c r="Q271">
        <v>0.41</v>
      </c>
      <c r="R271">
        <v>0.74</v>
      </c>
      <c r="S271" t="s">
        <v>83</v>
      </c>
      <c r="T271" t="s">
        <v>83</v>
      </c>
      <c r="U271">
        <v>0.76</v>
      </c>
      <c r="V271">
        <v>1.52</v>
      </c>
    </row>
    <row r="272" spans="1:22" hidden="1" x14ac:dyDescent="0.25">
      <c r="A272" t="s">
        <v>331</v>
      </c>
      <c r="B272" t="s">
        <v>386</v>
      </c>
      <c r="C272" t="s">
        <v>354</v>
      </c>
      <c r="D272" t="s">
        <v>15</v>
      </c>
      <c r="E272" t="s">
        <v>83</v>
      </c>
      <c r="F272" t="s">
        <v>83</v>
      </c>
      <c r="G272" t="s">
        <v>83</v>
      </c>
      <c r="H272" s="17" t="s">
        <v>348</v>
      </c>
      <c r="I272" s="10" t="s">
        <v>378</v>
      </c>
      <c r="L272" t="s">
        <v>83</v>
      </c>
      <c r="M272" t="s">
        <v>83</v>
      </c>
      <c r="N272" t="s">
        <v>83</v>
      </c>
      <c r="O272" t="s">
        <v>349</v>
      </c>
      <c r="P272" t="s">
        <v>83</v>
      </c>
      <c r="Q272">
        <v>0.62</v>
      </c>
      <c r="R272">
        <v>3.33</v>
      </c>
      <c r="S272" t="s">
        <v>83</v>
      </c>
      <c r="T272" t="s">
        <v>83</v>
      </c>
      <c r="U272">
        <v>1</v>
      </c>
      <c r="V272">
        <v>4.07</v>
      </c>
    </row>
    <row r="273" spans="1:22" hidden="1" x14ac:dyDescent="0.25">
      <c r="A273" t="s">
        <v>331</v>
      </c>
      <c r="B273" t="s">
        <v>386</v>
      </c>
      <c r="C273" t="s">
        <v>355</v>
      </c>
      <c r="D273" t="s">
        <v>15</v>
      </c>
      <c r="E273" t="s">
        <v>83</v>
      </c>
      <c r="F273" t="s">
        <v>83</v>
      </c>
      <c r="G273" t="s">
        <v>83</v>
      </c>
      <c r="H273" s="17" t="s">
        <v>348</v>
      </c>
      <c r="I273" s="10">
        <v>4</v>
      </c>
      <c r="L273" t="s">
        <v>83</v>
      </c>
      <c r="M273" t="s">
        <v>83</v>
      </c>
      <c r="N273" t="s">
        <v>83</v>
      </c>
      <c r="O273" t="s">
        <v>349</v>
      </c>
      <c r="P273" t="s">
        <v>83</v>
      </c>
      <c r="Q273">
        <v>0.5</v>
      </c>
      <c r="R273">
        <v>1.02</v>
      </c>
      <c r="S273" t="s">
        <v>83</v>
      </c>
      <c r="T273" t="s">
        <v>83</v>
      </c>
      <c r="U273">
        <v>0.99</v>
      </c>
      <c r="V273">
        <v>2.0099999999999998</v>
      </c>
    </row>
    <row r="274" spans="1:22" hidden="1" x14ac:dyDescent="0.25">
      <c r="A274" t="s">
        <v>331</v>
      </c>
      <c r="B274" t="s">
        <v>386</v>
      </c>
      <c r="C274" t="s">
        <v>356</v>
      </c>
      <c r="D274" t="s">
        <v>15</v>
      </c>
      <c r="E274" t="s">
        <v>83</v>
      </c>
      <c r="F274" t="s">
        <v>83</v>
      </c>
      <c r="G274" t="s">
        <v>83</v>
      </c>
      <c r="H274" s="17" t="s">
        <v>348</v>
      </c>
      <c r="I274" s="10">
        <v>5</v>
      </c>
      <c r="L274" t="s">
        <v>83</v>
      </c>
      <c r="M274" t="s">
        <v>83</v>
      </c>
      <c r="N274" t="s">
        <v>83</v>
      </c>
      <c r="O274" t="s">
        <v>349</v>
      </c>
      <c r="P274" t="s">
        <v>83</v>
      </c>
      <c r="Q274">
        <v>0.34</v>
      </c>
      <c r="R274">
        <v>0.73</v>
      </c>
      <c r="S274" t="s">
        <v>83</v>
      </c>
      <c r="T274" t="s">
        <v>83</v>
      </c>
      <c r="U274">
        <v>0.72</v>
      </c>
      <c r="V274">
        <v>1.45</v>
      </c>
    </row>
    <row r="275" spans="1:22" hidden="1" x14ac:dyDescent="0.25">
      <c r="A275" t="s">
        <v>331</v>
      </c>
      <c r="B275" t="s">
        <v>386</v>
      </c>
      <c r="C275" t="s">
        <v>358</v>
      </c>
      <c r="D275" t="s">
        <v>15</v>
      </c>
      <c r="E275" t="s">
        <v>83</v>
      </c>
      <c r="F275" t="s">
        <v>83</v>
      </c>
      <c r="G275" t="s">
        <v>83</v>
      </c>
      <c r="H275" s="17" t="s">
        <v>348</v>
      </c>
      <c r="I275" s="10" t="s">
        <v>382</v>
      </c>
      <c r="L275" t="s">
        <v>83</v>
      </c>
      <c r="M275" t="s">
        <v>83</v>
      </c>
      <c r="N275" t="s">
        <v>83</v>
      </c>
      <c r="O275" t="s">
        <v>349</v>
      </c>
      <c r="P275" t="s">
        <v>83</v>
      </c>
      <c r="Q275">
        <v>0.48</v>
      </c>
      <c r="R275">
        <v>0.87</v>
      </c>
      <c r="S275" t="s">
        <v>83</v>
      </c>
      <c r="T275" t="s">
        <v>83</v>
      </c>
      <c r="U275">
        <v>0.9</v>
      </c>
      <c r="V275">
        <v>1.83</v>
      </c>
    </row>
    <row r="276" spans="1:22" hidden="1" x14ac:dyDescent="0.25">
      <c r="A276" t="s">
        <v>331</v>
      </c>
      <c r="B276" t="s">
        <v>386</v>
      </c>
      <c r="C276" t="s">
        <v>359</v>
      </c>
      <c r="D276" t="s">
        <v>15</v>
      </c>
      <c r="E276">
        <v>57</v>
      </c>
      <c r="F276" t="s">
        <v>83</v>
      </c>
      <c r="G276">
        <v>68</v>
      </c>
      <c r="H276" s="17" t="s">
        <v>84</v>
      </c>
      <c r="I276" s="10">
        <v>7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</row>
    <row r="277" spans="1:22" hidden="1" x14ac:dyDescent="0.25">
      <c r="A277" t="s">
        <v>331</v>
      </c>
      <c r="B277" t="s">
        <v>386</v>
      </c>
      <c r="C277" t="s">
        <v>360</v>
      </c>
      <c r="D277" s="16" t="s">
        <v>30</v>
      </c>
      <c r="E277">
        <v>23</v>
      </c>
      <c r="F277" t="s">
        <v>83</v>
      </c>
      <c r="G277">
        <v>45</v>
      </c>
      <c r="H277" s="17" t="s">
        <v>84</v>
      </c>
      <c r="I277" s="10">
        <v>8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</row>
    <row r="278" spans="1:22" hidden="1" x14ac:dyDescent="0.25">
      <c r="A278" t="s">
        <v>331</v>
      </c>
      <c r="B278" t="s">
        <v>386</v>
      </c>
      <c r="C278" t="s">
        <v>361</v>
      </c>
      <c r="D278" t="s">
        <v>15</v>
      </c>
      <c r="E278">
        <v>27</v>
      </c>
      <c r="F278" t="s">
        <v>83</v>
      </c>
      <c r="G278">
        <v>50</v>
      </c>
      <c r="H278" s="17" t="s">
        <v>84</v>
      </c>
      <c r="I278" s="10">
        <v>9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</row>
    <row r="279" spans="1:22" hidden="1" x14ac:dyDescent="0.25">
      <c r="A279" t="s">
        <v>331</v>
      </c>
      <c r="B279" t="s">
        <v>386</v>
      </c>
      <c r="C279" t="s">
        <v>363</v>
      </c>
      <c r="D279" t="s">
        <v>83</v>
      </c>
      <c r="E279">
        <v>3.8</v>
      </c>
      <c r="F279" s="17" t="s">
        <v>83</v>
      </c>
      <c r="G279">
        <v>9.5</v>
      </c>
      <c r="H279" s="17" t="s">
        <v>370</v>
      </c>
      <c r="I279" s="10" t="s">
        <v>380</v>
      </c>
      <c r="L279" s="17" t="s">
        <v>83</v>
      </c>
      <c r="M279">
        <v>1.9</v>
      </c>
      <c r="N279">
        <v>11.4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</row>
    <row r="280" spans="1:22" hidden="1" x14ac:dyDescent="0.25">
      <c r="A280" t="s">
        <v>331</v>
      </c>
      <c r="B280" t="s">
        <v>386</v>
      </c>
      <c r="C280" t="s">
        <v>364</v>
      </c>
      <c r="D280" t="s">
        <v>15</v>
      </c>
      <c r="E280">
        <v>14</v>
      </c>
      <c r="F280" t="s">
        <v>83</v>
      </c>
      <c r="G280">
        <v>28</v>
      </c>
      <c r="H280" s="17" t="s">
        <v>84</v>
      </c>
      <c r="I280" s="10">
        <v>11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</row>
    <row r="281" spans="1:22" hidden="1" x14ac:dyDescent="0.25">
      <c r="A281" t="s">
        <v>331</v>
      </c>
      <c r="B281" t="s">
        <v>386</v>
      </c>
      <c r="C281" t="s">
        <v>365</v>
      </c>
      <c r="D281" t="s">
        <v>15</v>
      </c>
      <c r="E281">
        <v>320</v>
      </c>
      <c r="F281" t="s">
        <v>83</v>
      </c>
      <c r="G281">
        <v>640</v>
      </c>
      <c r="H281" s="17" t="s">
        <v>84</v>
      </c>
      <c r="I281" s="10">
        <v>12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</row>
    <row r="282" spans="1:22" hidden="1" x14ac:dyDescent="0.25">
      <c r="A282" t="s">
        <v>331</v>
      </c>
      <c r="B282" t="s">
        <v>386</v>
      </c>
      <c r="C282" t="s">
        <v>366</v>
      </c>
      <c r="D282" t="s">
        <v>83</v>
      </c>
      <c r="E282" s="17" t="s">
        <v>83</v>
      </c>
      <c r="F282" s="17" t="s">
        <v>83</v>
      </c>
      <c r="G282">
        <v>1.2</v>
      </c>
      <c r="H282" s="17" t="s">
        <v>387</v>
      </c>
      <c r="I282" s="10">
        <v>13</v>
      </c>
      <c r="L282">
        <v>-4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</row>
  </sheetData>
  <autoFilter ref="A1:AC282" xr:uid="{FED77011-9DA1-4ED4-AF67-599FA276C79A}">
    <filterColumn colId="0">
      <filters>
        <filter val="GADNR_Fish_2005"/>
      </filters>
    </filterColumn>
    <filterColumn colId="8">
      <filters>
        <filter val="2"/>
      </filters>
    </filterColumn>
  </autoFilter>
  <conditionalFormatting sqref="D2:D185 D204:D209 D212">
    <cfRule type="cellIs" dxfId="90" priority="92" operator="equal">
      <formula>""</formula>
    </cfRule>
    <cfRule type="cellIs" dxfId="89" priority="93" operator="equal">
      <formula>"Increase"</formula>
    </cfRule>
  </conditionalFormatting>
  <conditionalFormatting sqref="D188:D203 I204 E203:J203 Z203 W203:X203">
    <cfRule type="cellIs" dxfId="88" priority="90" operator="equal">
      <formula>""</formula>
    </cfRule>
    <cfRule type="cellIs" dxfId="87" priority="91" operator="equal">
      <formula>"Increase"</formula>
    </cfRule>
  </conditionalFormatting>
  <conditionalFormatting sqref="D186">
    <cfRule type="cellIs" dxfId="86" priority="88" operator="equal">
      <formula>""</formula>
    </cfRule>
    <cfRule type="cellIs" dxfId="85" priority="89" operator="equal">
      <formula>"Increase"</formula>
    </cfRule>
  </conditionalFormatting>
  <conditionalFormatting sqref="D187">
    <cfRule type="cellIs" dxfId="84" priority="86" operator="equal">
      <formula>""</formula>
    </cfRule>
    <cfRule type="cellIs" dxfId="83" priority="87" operator="equal">
      <formula>"Increase"</formula>
    </cfRule>
  </conditionalFormatting>
  <conditionalFormatting sqref="O186:O209">
    <cfRule type="expression" dxfId="82" priority="85">
      <formula>E186="Increase"</formula>
    </cfRule>
  </conditionalFormatting>
  <conditionalFormatting sqref="E204:G204 E206:F206 E211:E216 F205 F207:F229">
    <cfRule type="cellIs" dxfId="81" priority="83" operator="equal">
      <formula>""</formula>
    </cfRule>
    <cfRule type="cellIs" dxfId="80" priority="84" operator="equal">
      <formula>"Increase"</formula>
    </cfRule>
  </conditionalFormatting>
  <conditionalFormatting sqref="W204">
    <cfRule type="cellIs" dxfId="79" priority="81" operator="equal">
      <formula>""</formula>
    </cfRule>
    <cfRule type="cellIs" dxfId="78" priority="82" operator="equal">
      <formula>"Increase"</formula>
    </cfRule>
  </conditionalFormatting>
  <conditionalFormatting sqref="H204:H205">
    <cfRule type="cellIs" dxfId="77" priority="79" operator="equal">
      <formula>""</formula>
    </cfRule>
    <cfRule type="cellIs" dxfId="76" priority="80" operator="equal">
      <formula>"Increase"</formula>
    </cfRule>
  </conditionalFormatting>
  <conditionalFormatting sqref="X204">
    <cfRule type="cellIs" dxfId="75" priority="75" operator="equal">
      <formula>""</formula>
    </cfRule>
    <cfRule type="cellIs" dxfId="74" priority="76" operator="equal">
      <formula>"Increase"</formula>
    </cfRule>
  </conditionalFormatting>
  <conditionalFormatting sqref="J204">
    <cfRule type="cellIs" dxfId="73" priority="73" operator="equal">
      <formula>""</formula>
    </cfRule>
    <cfRule type="cellIs" dxfId="72" priority="74" operator="equal">
      <formula>"Increase"</formula>
    </cfRule>
  </conditionalFormatting>
  <conditionalFormatting sqref="H206:H209">
    <cfRule type="cellIs" dxfId="71" priority="71" operator="equal">
      <formula>""</formula>
    </cfRule>
    <cfRule type="cellIs" dxfId="70" priority="72" operator="equal">
      <formula>"Increase"</formula>
    </cfRule>
  </conditionalFormatting>
  <conditionalFormatting sqref="U186:V204">
    <cfRule type="expression" dxfId="69" priority="95">
      <formula>E186="Increase"</formula>
    </cfRule>
  </conditionalFormatting>
  <conditionalFormatting sqref="Q186:R209">
    <cfRule type="expression" dxfId="68" priority="97">
      <formula>E186="Increase"</formula>
    </cfRule>
  </conditionalFormatting>
  <conditionalFormatting sqref="P186:P209">
    <cfRule type="expression" dxfId="67" priority="99">
      <formula>E186="Increase"</formula>
    </cfRule>
  </conditionalFormatting>
  <conditionalFormatting sqref="H210">
    <cfRule type="cellIs" dxfId="66" priority="69" operator="equal">
      <formula>""</formula>
    </cfRule>
    <cfRule type="cellIs" dxfId="65" priority="70" operator="equal">
      <formula>"Increase"</formula>
    </cfRule>
  </conditionalFormatting>
  <conditionalFormatting sqref="H218">
    <cfRule type="cellIs" dxfId="64" priority="67" operator="equal">
      <formula>""</formula>
    </cfRule>
    <cfRule type="cellIs" dxfId="63" priority="68" operator="equal">
      <formula>"Increase"</formula>
    </cfRule>
  </conditionalFormatting>
  <conditionalFormatting sqref="H219:H222">
    <cfRule type="cellIs" dxfId="62" priority="65" operator="equal">
      <formula>""</formula>
    </cfRule>
    <cfRule type="cellIs" dxfId="61" priority="66" operator="equal">
      <formula>"Increase"</formula>
    </cfRule>
  </conditionalFormatting>
  <conditionalFormatting sqref="H223">
    <cfRule type="cellIs" dxfId="60" priority="63" operator="equal">
      <formula>""</formula>
    </cfRule>
    <cfRule type="cellIs" dxfId="59" priority="64" operator="equal">
      <formula>"Increase"</formula>
    </cfRule>
  </conditionalFormatting>
  <conditionalFormatting sqref="H211:H216">
    <cfRule type="cellIs" dxfId="58" priority="61" operator="equal">
      <formula>""</formula>
    </cfRule>
    <cfRule type="cellIs" dxfId="57" priority="62" operator="equal">
      <formula>"Increase"</formula>
    </cfRule>
  </conditionalFormatting>
  <conditionalFormatting sqref="H224">
    <cfRule type="cellIs" dxfId="56" priority="59" operator="equal">
      <formula>""</formula>
    </cfRule>
    <cfRule type="cellIs" dxfId="55" priority="60" operator="equal">
      <formula>"Increase"</formula>
    </cfRule>
  </conditionalFormatting>
  <conditionalFormatting sqref="H225:H229">
    <cfRule type="cellIs" dxfId="54" priority="57" operator="equal">
      <formula>""</formula>
    </cfRule>
    <cfRule type="cellIs" dxfId="53" priority="58" operator="equal">
      <formula>"Increase"</formula>
    </cfRule>
  </conditionalFormatting>
  <conditionalFormatting sqref="L186:M206">
    <cfRule type="expression" dxfId="52" priority="100">
      <formula>E186="Increase"</formula>
    </cfRule>
  </conditionalFormatting>
  <conditionalFormatting sqref="H217">
    <cfRule type="cellIs" dxfId="51" priority="53" operator="equal">
      <formula>""</formula>
    </cfRule>
    <cfRule type="cellIs" dxfId="50" priority="54" operator="equal">
      <formula>"Increase"</formula>
    </cfRule>
  </conditionalFormatting>
  <conditionalFormatting sqref="D214">
    <cfRule type="cellIs" dxfId="49" priority="51" operator="equal">
      <formula>""</formula>
    </cfRule>
    <cfRule type="cellIs" dxfId="48" priority="52" operator="equal">
      <formula>"Increase"</formula>
    </cfRule>
  </conditionalFormatting>
  <conditionalFormatting sqref="D225">
    <cfRule type="cellIs" dxfId="47" priority="49" operator="equal">
      <formula>""</formula>
    </cfRule>
    <cfRule type="cellIs" dxfId="46" priority="50" operator="equal">
      <formula>"Increase"</formula>
    </cfRule>
  </conditionalFormatting>
  <conditionalFormatting sqref="D227">
    <cfRule type="cellIs" dxfId="45" priority="47" operator="equal">
      <formula>""</formula>
    </cfRule>
    <cfRule type="cellIs" dxfId="44" priority="48" operator="equal">
      <formula>"Increase"</formula>
    </cfRule>
  </conditionalFormatting>
  <conditionalFormatting sqref="N186:N206">
    <cfRule type="expression" dxfId="43" priority="102">
      <formula>F186="Increase"</formula>
    </cfRule>
  </conditionalFormatting>
  <conditionalFormatting sqref="J186:J202">
    <cfRule type="expression" dxfId="42" priority="103">
      <formula>D186="Increase"</formula>
    </cfRule>
  </conditionalFormatting>
  <conditionalFormatting sqref="S186:T204 S205:S209">
    <cfRule type="expression" dxfId="41" priority="105">
      <formula>F186="Increase"</formula>
    </cfRule>
  </conditionalFormatting>
  <conditionalFormatting sqref="O210">
    <cfRule type="expression" dxfId="40" priority="46">
      <formula>E210="Increase"</formula>
    </cfRule>
  </conditionalFormatting>
  <conditionalFormatting sqref="O218:O222">
    <cfRule type="expression" dxfId="39" priority="45">
      <formula>E218="Increase"</formula>
    </cfRule>
  </conditionalFormatting>
  <conditionalFormatting sqref="O223">
    <cfRule type="expression" dxfId="38" priority="44">
      <formula>E223="Increase"</formula>
    </cfRule>
  </conditionalFormatting>
  <conditionalFormatting sqref="P210">
    <cfRule type="expression" dxfId="37" priority="43">
      <formula>E210="Increase"</formula>
    </cfRule>
  </conditionalFormatting>
  <conditionalFormatting sqref="P218:P222">
    <cfRule type="expression" dxfId="36" priority="42">
      <formula>E218="Increase"</formula>
    </cfRule>
  </conditionalFormatting>
  <conditionalFormatting sqref="P223">
    <cfRule type="expression" dxfId="35" priority="40">
      <formula>E223="Increase"</formula>
    </cfRule>
  </conditionalFormatting>
  <conditionalFormatting sqref="S210:S223">
    <cfRule type="expression" dxfId="34" priority="39">
      <formula>F210="Increase"</formula>
    </cfRule>
  </conditionalFormatting>
  <conditionalFormatting sqref="S224:S230">
    <cfRule type="expression" dxfId="33" priority="37">
      <formula>F224="Increase"</formula>
    </cfRule>
  </conditionalFormatting>
  <conditionalFormatting sqref="U205:U209">
    <cfRule type="expression" dxfId="32" priority="35">
      <formula>I205="Increase"</formula>
    </cfRule>
  </conditionalFormatting>
  <conditionalFormatting sqref="V205:V209">
    <cfRule type="expression" dxfId="31" priority="34">
      <formula>J205="Increase"</formula>
    </cfRule>
  </conditionalFormatting>
  <conditionalFormatting sqref="T205:T209">
    <cfRule type="expression" dxfId="30" priority="33">
      <formula>G205="Increase"</formula>
    </cfRule>
  </conditionalFormatting>
  <conditionalFormatting sqref="T210:T223">
    <cfRule type="expression" dxfId="29" priority="32">
      <formula>G210="Increase"</formula>
    </cfRule>
  </conditionalFormatting>
  <conditionalFormatting sqref="T224:T230">
    <cfRule type="expression" dxfId="28" priority="31">
      <formula>G224="Increase"</formula>
    </cfRule>
  </conditionalFormatting>
  <conditionalFormatting sqref="P232">
    <cfRule type="expression" dxfId="27" priority="30">
      <formula>E232="Increase"</formula>
    </cfRule>
  </conditionalFormatting>
  <conditionalFormatting sqref="P245">
    <cfRule type="expression" dxfId="26" priority="29">
      <formula>E245="Increase"</formula>
    </cfRule>
  </conditionalFormatting>
  <conditionalFormatting sqref="P246">
    <cfRule type="expression" dxfId="25" priority="28">
      <formula>E246="Increase"</formula>
    </cfRule>
  </conditionalFormatting>
  <conditionalFormatting sqref="P247:P248">
    <cfRule type="expression" dxfId="24" priority="27">
      <formula>E247="Increase"</formula>
    </cfRule>
  </conditionalFormatting>
  <conditionalFormatting sqref="P234:P235">
    <cfRule type="expression" dxfId="23" priority="26">
      <formula>E234="Increase"</formula>
    </cfRule>
  </conditionalFormatting>
  <conditionalFormatting sqref="O270:O275 O257:O262 O244:O249 O231:O236">
    <cfRule type="expression" dxfId="22" priority="25">
      <formula>E231="Increase"</formula>
    </cfRule>
  </conditionalFormatting>
  <conditionalFormatting sqref="F253">
    <cfRule type="cellIs" dxfId="21" priority="23" operator="equal">
      <formula>""</formula>
    </cfRule>
    <cfRule type="cellIs" dxfId="20" priority="24" operator="equal">
      <formula>"Increase"</formula>
    </cfRule>
  </conditionalFormatting>
  <conditionalFormatting sqref="H253">
    <cfRule type="cellIs" dxfId="19" priority="21" operator="equal">
      <formula>""</formula>
    </cfRule>
    <cfRule type="cellIs" dxfId="18" priority="22" operator="equal">
      <formula>"Increase"</formula>
    </cfRule>
  </conditionalFormatting>
  <conditionalFormatting sqref="F279">
    <cfRule type="cellIs" dxfId="17" priority="19" operator="equal">
      <formula>""</formula>
    </cfRule>
    <cfRule type="cellIs" dxfId="16" priority="20" operator="equal">
      <formula>"Increase"</formula>
    </cfRule>
  </conditionalFormatting>
  <conditionalFormatting sqref="H279">
    <cfRule type="cellIs" dxfId="15" priority="17" operator="equal">
      <formula>""</formula>
    </cfRule>
    <cfRule type="cellIs" dxfId="14" priority="18" operator="equal">
      <formula>"Increase"</formula>
    </cfRule>
  </conditionalFormatting>
  <conditionalFormatting sqref="F282 F269 F256 F243 F23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:H275 H257:H262 H244:H249 H231:H236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H280:H281 H276:H278 H263:H268 H254:H255 H250:H252 H237:H242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L279 L253 L227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E245:E248 E234:E235 E232 E223 E219:E22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82 H269 H256 H243 H23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E282 E269 E256 E243 E230 E217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1"/>
  <sheetViews>
    <sheetView workbookViewId="0">
      <pane ySplit="1" topLeftCell="A28" activePane="bottomLeft" state="frozen"/>
      <selection activeCell="Q1" sqref="Q1:V1"/>
      <selection pane="bottomLeft" activeCell="Q1" sqref="Q1:V1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367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376</v>
      </c>
      <c r="T38" t="s">
        <v>83</v>
      </c>
    </row>
    <row r="39" spans="1:20" x14ac:dyDescent="0.25">
      <c r="A39" t="s">
        <v>331</v>
      </c>
      <c r="B39" t="s">
        <v>368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376</v>
      </c>
      <c r="T39" t="s">
        <v>83</v>
      </c>
    </row>
    <row r="40" spans="1:20" x14ac:dyDescent="0.25">
      <c r="A40" t="s">
        <v>331</v>
      </c>
      <c r="B40" t="s">
        <v>350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376</v>
      </c>
      <c r="T40" t="s">
        <v>83</v>
      </c>
    </row>
    <row r="41" spans="1:20" x14ac:dyDescent="0.25">
      <c r="A41" t="s">
        <v>331</v>
      </c>
      <c r="B41" t="s">
        <v>351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376</v>
      </c>
      <c r="T41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2019-12-20T16:16:13Z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