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801E6EFA-AAAF-451E-98F7-C2F4E5CCB9A4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MetricMetadata!$A$5:$L$938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66" i="3" l="1"/>
  <c r="H666" i="3"/>
  <c r="J668" i="3"/>
  <c r="H668" i="3"/>
  <c r="J552" i="3"/>
  <c r="H552" i="3"/>
  <c r="H538" i="3"/>
  <c r="H536" i="3"/>
  <c r="J538" i="3"/>
  <c r="J537" i="3"/>
  <c r="J536" i="3"/>
  <c r="H34" i="3"/>
  <c r="H89" i="3"/>
  <c r="H135" i="3"/>
  <c r="H938" i="3"/>
  <c r="H937" i="3"/>
  <c r="H93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7" i="3"/>
  <c r="H533" i="3"/>
  <c r="H534" i="3"/>
  <c r="H535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7" i="3"/>
  <c r="H663" i="3"/>
  <c r="H664" i="3"/>
  <c r="H665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6" i="3"/>
  <c r="J932" i="3"/>
  <c r="J931" i="3"/>
  <c r="J927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49" i="3"/>
  <c r="J748" i="3"/>
  <c r="J747" i="3"/>
  <c r="J745" i="3"/>
  <c r="J744" i="3"/>
  <c r="J743" i="3"/>
  <c r="J742" i="3"/>
  <c r="J740" i="3"/>
  <c r="J739" i="3"/>
  <c r="J738" i="3"/>
  <c r="J737" i="3"/>
  <c r="J736" i="3"/>
  <c r="J735" i="3"/>
  <c r="J734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4" i="3"/>
  <c r="J673" i="3"/>
  <c r="J672" i="3"/>
  <c r="J671" i="3"/>
  <c r="J670" i="3"/>
  <c r="J669" i="3"/>
  <c r="J665" i="3"/>
  <c r="J664" i="3"/>
  <c r="J663" i="3"/>
  <c r="J667" i="3"/>
  <c r="J662" i="3"/>
  <c r="J661" i="3"/>
  <c r="J660" i="3"/>
  <c r="J659" i="3"/>
  <c r="J658" i="3"/>
  <c r="J657" i="3"/>
  <c r="J656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2" i="3"/>
  <c r="J591" i="3"/>
  <c r="J590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3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5" i="3"/>
  <c r="J534" i="3"/>
  <c r="J533" i="3"/>
  <c r="J532" i="3"/>
  <c r="J531" i="3"/>
  <c r="J530" i="3"/>
  <c r="J529" i="3"/>
  <c r="J528" i="3"/>
  <c r="J527" i="3"/>
  <c r="J526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0" i="3"/>
  <c r="J469" i="3"/>
  <c r="J468" i="3"/>
  <c r="J467" i="3"/>
  <c r="J466" i="3"/>
  <c r="J465" i="3"/>
  <c r="J464" i="3"/>
  <c r="J463" i="3"/>
  <c r="J462" i="3"/>
  <c r="A3" i="3"/>
  <c r="I668" i="3" l="1"/>
  <c r="I666" i="3"/>
  <c r="I552" i="3"/>
  <c r="I537" i="3"/>
  <c r="I536" i="3"/>
  <c r="I538" i="3"/>
  <c r="I937" i="3"/>
  <c r="I938" i="3"/>
  <c r="I135" i="3"/>
  <c r="I89" i="3"/>
  <c r="I34" i="3"/>
  <c r="I926" i="3"/>
  <c r="I910" i="3"/>
  <c r="I902" i="3"/>
  <c r="I878" i="3"/>
  <c r="I846" i="3"/>
  <c r="I934" i="3"/>
  <c r="I894" i="3"/>
  <c r="I918" i="3"/>
  <c r="I854" i="3"/>
  <c r="I798" i="3"/>
  <c r="I750" i="3"/>
  <c r="I686" i="3"/>
  <c r="I924" i="3"/>
  <c r="I892" i="3"/>
  <c r="I844" i="3"/>
  <c r="I788" i="3"/>
  <c r="I748" i="3"/>
  <c r="I692" i="3"/>
  <c r="I684" i="3"/>
  <c r="I658" i="3"/>
  <c r="I642" i="3"/>
  <c r="I626" i="3"/>
  <c r="I610" i="3"/>
  <c r="I594" i="3"/>
  <c r="I931" i="3"/>
  <c r="I923" i="3"/>
  <c r="I915" i="3"/>
  <c r="I907" i="3"/>
  <c r="I899" i="3"/>
  <c r="I891" i="3"/>
  <c r="I883" i="3"/>
  <c r="I819" i="3"/>
  <c r="I755" i="3"/>
  <c r="I886" i="3"/>
  <c r="I830" i="3"/>
  <c r="I774" i="3"/>
  <c r="I718" i="3"/>
  <c r="I660" i="3"/>
  <c r="I876" i="3"/>
  <c r="I828" i="3"/>
  <c r="I780" i="3"/>
  <c r="I724" i="3"/>
  <c r="I930" i="3"/>
  <c r="I794" i="3"/>
  <c r="I461" i="3"/>
  <c r="I445" i="3"/>
  <c r="I325" i="3"/>
  <c r="I309" i="3"/>
  <c r="I900" i="3"/>
  <c r="I852" i="3"/>
  <c r="I804" i="3"/>
  <c r="I756" i="3"/>
  <c r="I708" i="3"/>
  <c r="I922" i="3"/>
  <c r="I568" i="3"/>
  <c r="I921" i="3"/>
  <c r="I689" i="3"/>
  <c r="I428" i="3"/>
  <c r="I838" i="3"/>
  <c r="I790" i="3"/>
  <c r="I726" i="3"/>
  <c r="I678" i="3"/>
  <c r="I908" i="3"/>
  <c r="I860" i="3"/>
  <c r="I812" i="3"/>
  <c r="I764" i="3"/>
  <c r="I716" i="3"/>
  <c r="I914" i="3"/>
  <c r="I730" i="3"/>
  <c r="I929" i="3"/>
  <c r="I108" i="3"/>
  <c r="I395" i="3"/>
  <c r="I531" i="3"/>
  <c r="I203" i="3"/>
  <c r="I411" i="3"/>
  <c r="I549" i="3"/>
  <c r="I514" i="3"/>
  <c r="I654" i="3"/>
  <c r="I920" i="3"/>
  <c r="I904" i="3"/>
  <c r="I768" i="3"/>
  <c r="I704" i="3"/>
  <c r="I672" i="3"/>
  <c r="I862" i="3"/>
  <c r="I806" i="3"/>
  <c r="I742" i="3"/>
  <c r="I694" i="3"/>
  <c r="I932" i="3"/>
  <c r="I884" i="3"/>
  <c r="I836" i="3"/>
  <c r="I796" i="3"/>
  <c r="I732" i="3"/>
  <c r="I858" i="3"/>
  <c r="I584" i="3"/>
  <c r="I928" i="3"/>
  <c r="I912" i="3"/>
  <c r="I832" i="3"/>
  <c r="I935" i="3"/>
  <c r="I927" i="3"/>
  <c r="I919" i="3"/>
  <c r="I911" i="3"/>
  <c r="I903" i="3"/>
  <c r="I895" i="3"/>
  <c r="I887" i="3"/>
  <c r="I870" i="3"/>
  <c r="I814" i="3"/>
  <c r="I758" i="3"/>
  <c r="I702" i="3"/>
  <c r="I644" i="3"/>
  <c r="I636" i="3"/>
  <c r="I628" i="3"/>
  <c r="I620" i="3"/>
  <c r="I612" i="3"/>
  <c r="I596" i="3"/>
  <c r="I580" i="3"/>
  <c r="I564" i="3"/>
  <c r="I481" i="3"/>
  <c r="I377" i="3"/>
  <c r="I361" i="3"/>
  <c r="I289" i="3"/>
  <c r="I822" i="3"/>
  <c r="I766" i="3"/>
  <c r="I710" i="3"/>
  <c r="I652" i="3"/>
  <c r="I604" i="3"/>
  <c r="I588" i="3"/>
  <c r="I572" i="3"/>
  <c r="I497" i="3"/>
  <c r="I933" i="3"/>
  <c r="I782" i="3"/>
  <c r="I734" i="3"/>
  <c r="I670" i="3"/>
  <c r="I916" i="3"/>
  <c r="I868" i="3"/>
  <c r="I820" i="3"/>
  <c r="I772" i="3"/>
  <c r="I740" i="3"/>
  <c r="I700" i="3"/>
  <c r="I676" i="3"/>
  <c r="I665" i="3"/>
  <c r="I650" i="3"/>
  <c r="I634" i="3"/>
  <c r="I618" i="3"/>
  <c r="I602" i="3"/>
  <c r="I343" i="3"/>
  <c r="I586" i="3"/>
  <c r="I570" i="3"/>
  <c r="I554" i="3"/>
  <c r="I545" i="3"/>
  <c r="I534" i="3"/>
  <c r="I527" i="3"/>
  <c r="I519" i="3"/>
  <c r="I511" i="3"/>
  <c r="I503" i="3"/>
  <c r="I495" i="3"/>
  <c r="I487" i="3"/>
  <c r="I479" i="3"/>
  <c r="I471" i="3"/>
  <c r="I463" i="3"/>
  <c r="I455" i="3"/>
  <c r="I447" i="3"/>
  <c r="I439" i="3"/>
  <c r="I431" i="3"/>
  <c r="I423" i="3"/>
  <c r="I415" i="3"/>
  <c r="I407" i="3"/>
  <c r="I399" i="3"/>
  <c r="I391" i="3"/>
  <c r="I383" i="3"/>
  <c r="I375" i="3"/>
  <c r="I367" i="3"/>
  <c r="I359" i="3"/>
  <c r="I351" i="3"/>
  <c r="I335" i="3"/>
  <c r="I327" i="3"/>
  <c r="I311" i="3"/>
  <c r="I578" i="3"/>
  <c r="I562" i="3"/>
  <c r="I875" i="3"/>
  <c r="I867" i="3"/>
  <c r="I859" i="3"/>
  <c r="I851" i="3"/>
  <c r="I843" i="3"/>
  <c r="I835" i="3"/>
  <c r="I827" i="3"/>
  <c r="I811" i="3"/>
  <c r="I803" i="3"/>
  <c r="I795" i="3"/>
  <c r="I787" i="3"/>
  <c r="I779" i="3"/>
  <c r="I771" i="3"/>
  <c r="I763" i="3"/>
  <c r="I747" i="3"/>
  <c r="I739" i="3"/>
  <c r="I731" i="3"/>
  <c r="I723" i="3"/>
  <c r="I715" i="3"/>
  <c r="I707" i="3"/>
  <c r="I699" i="3"/>
  <c r="I691" i="3"/>
  <c r="I683" i="3"/>
  <c r="I675" i="3"/>
  <c r="I664" i="3"/>
  <c r="I657" i="3"/>
  <c r="I649" i="3"/>
  <c r="I641" i="3"/>
  <c r="I633" i="3"/>
  <c r="I625" i="3"/>
  <c r="I617" i="3"/>
  <c r="I609" i="3"/>
  <c r="I601" i="3"/>
  <c r="I593" i="3"/>
  <c r="I585" i="3"/>
  <c r="I577" i="3"/>
  <c r="I569" i="3"/>
  <c r="I561" i="3"/>
  <c r="I553" i="3"/>
  <c r="I544" i="3"/>
  <c r="I533" i="3"/>
  <c r="I526" i="3"/>
  <c r="I518" i="3"/>
  <c r="I510" i="3"/>
  <c r="I502" i="3"/>
  <c r="I494" i="3"/>
  <c r="I486" i="3"/>
  <c r="I478" i="3"/>
  <c r="I470" i="3"/>
  <c r="I462" i="3"/>
  <c r="I454" i="3"/>
  <c r="I446" i="3"/>
  <c r="I438" i="3"/>
  <c r="I430" i="3"/>
  <c r="I422" i="3"/>
  <c r="I414" i="3"/>
  <c r="I406" i="3"/>
  <c r="I398" i="3"/>
  <c r="I390" i="3"/>
  <c r="I382" i="3"/>
  <c r="I374" i="3"/>
  <c r="I366" i="3"/>
  <c r="I358" i="3"/>
  <c r="I350" i="3"/>
  <c r="I342" i="3"/>
  <c r="I334" i="3"/>
  <c r="I326" i="3"/>
  <c r="I318" i="3"/>
  <c r="I310" i="3"/>
  <c r="I302" i="3"/>
  <c r="I906" i="3"/>
  <c r="I898" i="3"/>
  <c r="I890" i="3"/>
  <c r="I882" i="3"/>
  <c r="I874" i="3"/>
  <c r="I866" i="3"/>
  <c r="I850" i="3"/>
  <c r="I842" i="3"/>
  <c r="I834" i="3"/>
  <c r="I826" i="3"/>
  <c r="I818" i="3"/>
  <c r="I810" i="3"/>
  <c r="I802" i="3"/>
  <c r="I786" i="3"/>
  <c r="I778" i="3"/>
  <c r="I770" i="3"/>
  <c r="I762" i="3"/>
  <c r="I754" i="3"/>
  <c r="I746" i="3"/>
  <c r="I738" i="3"/>
  <c r="I722" i="3"/>
  <c r="I714" i="3"/>
  <c r="I706" i="3"/>
  <c r="I698" i="3"/>
  <c r="I690" i="3"/>
  <c r="I682" i="3"/>
  <c r="I674" i="3"/>
  <c r="I663" i="3"/>
  <c r="I656" i="3"/>
  <c r="I648" i="3"/>
  <c r="I640" i="3"/>
  <c r="I632" i="3"/>
  <c r="I624" i="3"/>
  <c r="I616" i="3"/>
  <c r="I608" i="3"/>
  <c r="I600" i="3"/>
  <c r="I592" i="3"/>
  <c r="I576" i="3"/>
  <c r="I560" i="3"/>
  <c r="I551" i="3"/>
  <c r="I543" i="3"/>
  <c r="I525" i="3"/>
  <c r="I517" i="3"/>
  <c r="I509" i="3"/>
  <c r="I501" i="3"/>
  <c r="I493" i="3"/>
  <c r="I485" i="3"/>
  <c r="I477" i="3"/>
  <c r="I469" i="3"/>
  <c r="I453" i="3"/>
  <c r="I437" i="3"/>
  <c r="I429" i="3"/>
  <c r="I421" i="3"/>
  <c r="I413" i="3"/>
  <c r="I405" i="3"/>
  <c r="I397" i="3"/>
  <c r="I389" i="3"/>
  <c r="I381" i="3"/>
  <c r="I373" i="3"/>
  <c r="I365" i="3"/>
  <c r="I357" i="3"/>
  <c r="I349" i="3"/>
  <c r="I341" i="3"/>
  <c r="I333" i="3"/>
  <c r="I317" i="3"/>
  <c r="I301" i="3"/>
  <c r="I293" i="3"/>
  <c r="I285" i="3"/>
  <c r="I277" i="3"/>
  <c r="I269" i="3"/>
  <c r="I245" i="3"/>
  <c r="I213" i="3"/>
  <c r="I181" i="3"/>
  <c r="I43" i="3"/>
  <c r="I913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21" i="3"/>
  <c r="I713" i="3"/>
  <c r="I705" i="3"/>
  <c r="I697" i="3"/>
  <c r="I681" i="3"/>
  <c r="I673" i="3"/>
  <c r="I667" i="3"/>
  <c r="I655" i="3"/>
  <c r="I647" i="3"/>
  <c r="I639" i="3"/>
  <c r="I631" i="3"/>
  <c r="I623" i="3"/>
  <c r="I615" i="3"/>
  <c r="I607" i="3"/>
  <c r="I599" i="3"/>
  <c r="I591" i="3"/>
  <c r="I583" i="3"/>
  <c r="I575" i="3"/>
  <c r="I567" i="3"/>
  <c r="I559" i="3"/>
  <c r="I550" i="3"/>
  <c r="I542" i="3"/>
  <c r="I532" i="3"/>
  <c r="I524" i="3"/>
  <c r="I516" i="3"/>
  <c r="I508" i="3"/>
  <c r="I500" i="3"/>
  <c r="I492" i="3"/>
  <c r="I484" i="3"/>
  <c r="I476" i="3"/>
  <c r="I468" i="3"/>
  <c r="I460" i="3"/>
  <c r="I452" i="3"/>
  <c r="I444" i="3"/>
  <c r="I436" i="3"/>
  <c r="I420" i="3"/>
  <c r="I412" i="3"/>
  <c r="I404" i="3"/>
  <c r="I396" i="3"/>
  <c r="I388" i="3"/>
  <c r="I380" i="3"/>
  <c r="I372" i="3"/>
  <c r="I364" i="3"/>
  <c r="I356" i="3"/>
  <c r="I348" i="3"/>
  <c r="I340" i="3"/>
  <c r="I332" i="3"/>
  <c r="I324" i="3"/>
  <c r="I316" i="3"/>
  <c r="I308" i="3"/>
  <c r="I300" i="3"/>
  <c r="I292" i="3"/>
  <c r="I284" i="3"/>
  <c r="I276" i="3"/>
  <c r="I148" i="3"/>
  <c r="I82" i="3"/>
  <c r="I17" i="3"/>
  <c r="I896" i="3"/>
  <c r="I888" i="3"/>
  <c r="I880" i="3"/>
  <c r="I872" i="3"/>
  <c r="I864" i="3"/>
  <c r="I856" i="3"/>
  <c r="I848" i="3"/>
  <c r="I840" i="3"/>
  <c r="I824" i="3"/>
  <c r="I816" i="3"/>
  <c r="I808" i="3"/>
  <c r="I800" i="3"/>
  <c r="I792" i="3"/>
  <c r="I784" i="3"/>
  <c r="I776" i="3"/>
  <c r="I760" i="3"/>
  <c r="I752" i="3"/>
  <c r="I744" i="3"/>
  <c r="I736" i="3"/>
  <c r="I728" i="3"/>
  <c r="I720" i="3"/>
  <c r="I712" i="3"/>
  <c r="I696" i="3"/>
  <c r="I688" i="3"/>
  <c r="I680" i="3"/>
  <c r="I662" i="3"/>
  <c r="I646" i="3"/>
  <c r="I638" i="3"/>
  <c r="I630" i="3"/>
  <c r="I622" i="3"/>
  <c r="I614" i="3"/>
  <c r="I606" i="3"/>
  <c r="I598" i="3"/>
  <c r="I590" i="3"/>
  <c r="I582" i="3"/>
  <c r="I574" i="3"/>
  <c r="I566" i="3"/>
  <c r="I558" i="3"/>
  <c r="I541" i="3"/>
  <c r="I523" i="3"/>
  <c r="I515" i="3"/>
  <c r="I507" i="3"/>
  <c r="I499" i="3"/>
  <c r="I491" i="3"/>
  <c r="I483" i="3"/>
  <c r="I475" i="3"/>
  <c r="I467" i="3"/>
  <c r="I459" i="3"/>
  <c r="I451" i="3"/>
  <c r="I443" i="3"/>
  <c r="I435" i="3"/>
  <c r="I427" i="3"/>
  <c r="I419" i="3"/>
  <c r="I403" i="3"/>
  <c r="I387" i="3"/>
  <c r="I379" i="3"/>
  <c r="I371" i="3"/>
  <c r="I363" i="3"/>
  <c r="I355" i="3"/>
  <c r="I347" i="3"/>
  <c r="I339" i="3"/>
  <c r="I331" i="3"/>
  <c r="I323" i="3"/>
  <c r="I315" i="3"/>
  <c r="I299" i="3"/>
  <c r="I291" i="3"/>
  <c r="I267" i="3"/>
  <c r="I235" i="3"/>
  <c r="I171" i="3"/>
  <c r="I122" i="3"/>
  <c r="I5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5" i="3"/>
  <c r="I687" i="3"/>
  <c r="I679" i="3"/>
  <c r="I671" i="3"/>
  <c r="I661" i="3"/>
  <c r="I653" i="3"/>
  <c r="I645" i="3"/>
  <c r="I637" i="3"/>
  <c r="I629" i="3"/>
  <c r="I621" i="3"/>
  <c r="I613" i="3"/>
  <c r="I605" i="3"/>
  <c r="I597" i="3"/>
  <c r="I589" i="3"/>
  <c r="I581" i="3"/>
  <c r="I573" i="3"/>
  <c r="I565" i="3"/>
  <c r="I557" i="3"/>
  <c r="I548" i="3"/>
  <c r="I540" i="3"/>
  <c r="I530" i="3"/>
  <c r="I522" i="3"/>
  <c r="I506" i="3"/>
  <c r="I498" i="3"/>
  <c r="I490" i="3"/>
  <c r="I482" i="3"/>
  <c r="I474" i="3"/>
  <c r="I466" i="3"/>
  <c r="I458" i="3"/>
  <c r="I450" i="3"/>
  <c r="I442" i="3"/>
  <c r="I434" i="3"/>
  <c r="I426" i="3"/>
  <c r="I418" i="3"/>
  <c r="I410" i="3"/>
  <c r="I402" i="3"/>
  <c r="I394" i="3"/>
  <c r="I386" i="3"/>
  <c r="I378" i="3"/>
  <c r="I370" i="3"/>
  <c r="I362" i="3"/>
  <c r="I354" i="3"/>
  <c r="I346" i="3"/>
  <c r="I338" i="3"/>
  <c r="I330" i="3"/>
  <c r="I322" i="3"/>
  <c r="I314" i="3"/>
  <c r="I306" i="3"/>
  <c r="I298" i="3"/>
  <c r="I290" i="3"/>
  <c r="I97" i="3"/>
  <c r="I31" i="3"/>
  <c r="I556" i="3"/>
  <c r="I547" i="3"/>
  <c r="I539" i="3"/>
  <c r="I529" i="3"/>
  <c r="I521" i="3"/>
  <c r="I513" i="3"/>
  <c r="I505" i="3"/>
  <c r="I489" i="3"/>
  <c r="I473" i="3"/>
  <c r="I465" i="3"/>
  <c r="I457" i="3"/>
  <c r="I449" i="3"/>
  <c r="I441" i="3"/>
  <c r="I433" i="3"/>
  <c r="I425" i="3"/>
  <c r="I417" i="3"/>
  <c r="I409" i="3"/>
  <c r="I401" i="3"/>
  <c r="I393" i="3"/>
  <c r="I385" i="3"/>
  <c r="I369" i="3"/>
  <c r="I353" i="3"/>
  <c r="I345" i="3"/>
  <c r="I337" i="3"/>
  <c r="I329" i="3"/>
  <c r="I321" i="3"/>
  <c r="I313" i="3"/>
  <c r="I305" i="3"/>
  <c r="I297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1" i="3"/>
  <c r="I63" i="3"/>
  <c r="I55" i="3"/>
  <c r="I47" i="3"/>
  <c r="I39" i="3"/>
  <c r="I30" i="3"/>
  <c r="I22" i="3"/>
  <c r="I14" i="3"/>
  <c r="I936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3" i="3"/>
  <c r="I685" i="3"/>
  <c r="I677" i="3"/>
  <c r="I669" i="3"/>
  <c r="I659" i="3"/>
  <c r="I651" i="3"/>
  <c r="I643" i="3"/>
  <c r="I635" i="3"/>
  <c r="I627" i="3"/>
  <c r="I619" i="3"/>
  <c r="I611" i="3"/>
  <c r="I603" i="3"/>
  <c r="I595" i="3"/>
  <c r="I587" i="3"/>
  <c r="I579" i="3"/>
  <c r="I571" i="3"/>
  <c r="I563" i="3"/>
  <c r="I555" i="3"/>
  <c r="I546" i="3"/>
  <c r="I535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432" i="3"/>
  <c r="I424" i="3"/>
  <c r="I416" i="3"/>
  <c r="I408" i="3"/>
  <c r="I400" i="3"/>
  <c r="I392" i="3"/>
  <c r="I384" i="3"/>
  <c r="I376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127" i="3"/>
  <c r="I119" i="3"/>
  <c r="I111" i="3"/>
  <c r="I103" i="3"/>
  <c r="I95" i="3"/>
  <c r="I86" i="3"/>
  <c r="I78" i="3"/>
  <c r="I70" i="3"/>
  <c r="I62" i="3"/>
  <c r="I54" i="3"/>
  <c r="I46" i="3"/>
  <c r="I38" i="3"/>
  <c r="I29" i="3"/>
  <c r="I21" i="3"/>
  <c r="I13" i="3"/>
  <c r="I319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9" i="3"/>
  <c r="I61" i="3"/>
  <c r="I53" i="3"/>
  <c r="I45" i="3"/>
  <c r="I37" i="3"/>
  <c r="I28" i="3"/>
  <c r="I20" i="3"/>
  <c r="I1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133" i="3"/>
  <c r="I125" i="3"/>
  <c r="I117" i="3"/>
  <c r="I109" i="3"/>
  <c r="I101" i="3"/>
  <c r="I93" i="3"/>
  <c r="I84" i="3"/>
  <c r="I76" i="3"/>
  <c r="I68" i="3"/>
  <c r="I60" i="3"/>
  <c r="I52" i="3"/>
  <c r="I44" i="3"/>
  <c r="I36" i="3"/>
  <c r="I27" i="3"/>
  <c r="I19" i="3"/>
  <c r="I11" i="3"/>
  <c r="I261" i="3"/>
  <c r="I253" i="3"/>
  <c r="I237" i="3"/>
  <c r="I229" i="3"/>
  <c r="I221" i="3"/>
  <c r="I205" i="3"/>
  <c r="I197" i="3"/>
  <c r="I189" i="3"/>
  <c r="I173" i="3"/>
  <c r="I165" i="3"/>
  <c r="I157" i="3"/>
  <c r="I149" i="3"/>
  <c r="I141" i="3"/>
  <c r="I132" i="3"/>
  <c r="I124" i="3"/>
  <c r="I116" i="3"/>
  <c r="I100" i="3"/>
  <c r="I92" i="3"/>
  <c r="I83" i="3"/>
  <c r="I75" i="3"/>
  <c r="I67" i="3"/>
  <c r="I59" i="3"/>
  <c r="I51" i="3"/>
  <c r="I35" i="3"/>
  <c r="I26" i="3"/>
  <c r="I18" i="3"/>
  <c r="I10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0" i="3"/>
  <c r="I131" i="3"/>
  <c r="I123" i="3"/>
  <c r="I115" i="3"/>
  <c r="I107" i="3"/>
  <c r="I99" i="3"/>
  <c r="I91" i="3"/>
  <c r="I74" i="3"/>
  <c r="I66" i="3"/>
  <c r="I58" i="3"/>
  <c r="I50" i="3"/>
  <c r="I42" i="3"/>
  <c r="I33" i="3"/>
  <c r="I25" i="3"/>
  <c r="I9" i="3"/>
  <c r="I307" i="3"/>
  <c r="I283" i="3"/>
  <c r="I275" i="3"/>
  <c r="I259" i="3"/>
  <c r="I251" i="3"/>
  <c r="I243" i="3"/>
  <c r="I227" i="3"/>
  <c r="I219" i="3"/>
  <c r="I211" i="3"/>
  <c r="I195" i="3"/>
  <c r="I187" i="3"/>
  <c r="I179" i="3"/>
  <c r="I163" i="3"/>
  <c r="I155" i="3"/>
  <c r="I147" i="3"/>
  <c r="I139" i="3"/>
  <c r="I130" i="3"/>
  <c r="I114" i="3"/>
  <c r="I106" i="3"/>
  <c r="I98" i="3"/>
  <c r="I90" i="3"/>
  <c r="I81" i="3"/>
  <c r="I73" i="3"/>
  <c r="I65" i="3"/>
  <c r="I49" i="3"/>
  <c r="I41" i="3"/>
  <c r="I32" i="3"/>
  <c r="I24" i="3"/>
  <c r="I16" i="3"/>
  <c r="I8" i="3"/>
  <c r="I282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88" i="3"/>
  <c r="I80" i="3"/>
  <c r="I72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2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<sst xmlns="http://schemas.openxmlformats.org/spreadsheetml/2006/main" count="5345" uniqueCount="1782">
  <si>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</si>
  <si>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</si>
  <si>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</si>
  <si>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</si>
  <si>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</si>
  <si>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</si>
  <si>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</si>
  <si>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</si>
  <si>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</si>
  <si>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</si>
  <si>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</si>
  <si>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</si>
  <si>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</si>
  <si>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</si>
  <si>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</si>
  <si>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</si>
  <si>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</si>
  <si>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</si>
  <si>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</si>
  <si>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</si>
  <si>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</si>
  <si>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</si>
  <si>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</si>
  <si>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</si>
  <si>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</si>
  <si>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</si>
  <si>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</si>
  <si>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</si>
  <si>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</si>
  <si>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</si>
  <si>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</si>
  <si>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</si>
  <si>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</si>
  <si>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</si>
  <si>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</si>
  <si>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</si>
  <si>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</si>
  <si>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</si>
  <si>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</si>
  <si>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</si>
  <si>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</si>
  <si>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</si>
  <si>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</si>
  <si>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</si>
  <si>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</si>
  <si>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</si>
  <si>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</si>
  <si>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</si>
  <si>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</si>
  <si>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</si>
  <si>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</si>
  <si>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</si>
  <si>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</si>
  <si>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</si>
  <si>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</si>
  <si>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</si>
  <si>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</si>
  <si>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</si>
  <si>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</si>
  <si>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</si>
  <si>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</si>
  <si>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</si>
  <si>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</si>
  <si>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</si>
  <si>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</si>
  <si>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</si>
  <si>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</si>
  <si>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</si>
  <si>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</si>
  <si>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</si>
  <si>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</si>
  <si>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</si>
  <si>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</si>
  <si>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</si>
  <si>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</si>
  <si>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</si>
  <si>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</si>
  <si>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</si>
  <si>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</si>
  <si>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</si>
  <si>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</si>
  <si>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</si>
  <si>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</si>
  <si>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</si>
  <si>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</si>
  <si>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</si>
  <si>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</si>
  <si>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</si>
  <si>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</si>
  <si>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</si>
  <si>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</si>
  <si>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</si>
  <si>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</si>
  <si>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</si>
  <si>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</si>
  <si>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</si>
  <si>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</si>
  <si>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</si>
  <si>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</si>
  <si>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</si>
  <si>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</si>
  <si>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</si>
  <si>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</si>
  <si>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</si>
  <si>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</si>
  <si>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</si>
  <si>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</si>
  <si>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</si>
  <si>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</si>
  <si>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</si>
  <si>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</si>
  <si>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</si>
  <si>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</si>
  <si>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</si>
  <si>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</si>
  <si>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</si>
  <si>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</si>
  <si>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</si>
  <si>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</si>
  <si>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</si>
  <si>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</si>
  <si>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</si>
  <si>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</si>
  <si>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</si>
  <si>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</si>
  <si>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</si>
  <si>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</si>
  <si>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</si>
  <si>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</si>
  <si>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</si>
  <si>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</si>
  <si>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</si>
  <si>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</si>
  <si>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</si>
  <si>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</si>
  <si>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</si>
  <si>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</si>
  <si>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</si>
  <si>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</si>
  <si>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</si>
  <si>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</si>
  <si>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</si>
  <si>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</si>
  <si>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</si>
  <si>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</si>
  <si>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</si>
  <si>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</si>
  <si>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</si>
  <si>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</si>
  <si>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</si>
  <si>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</si>
  <si>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</si>
  <si>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</si>
  <si>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</si>
  <si>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</si>
  <si>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</si>
  <si>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</si>
  <si>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</si>
  <si>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</si>
  <si>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</si>
  <si>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</si>
  <si>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</si>
  <si>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</si>
  <si>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</si>
  <si>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</si>
  <si>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</si>
  <si>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</si>
  <si>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</si>
  <si>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</si>
  <si>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</si>
  <si>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</si>
  <si>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</si>
  <si>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</si>
  <si>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</si>
  <si>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</si>
  <si>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</si>
  <si>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</si>
  <si>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</si>
  <si>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</si>
  <si>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</si>
  <si>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</si>
  <si>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</si>
  <si>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</si>
  <si>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</si>
  <si>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</si>
  <si>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</si>
  <si>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</si>
  <si>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</si>
  <si>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</si>
  <si>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</si>
  <si>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</si>
  <si>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</si>
  <si>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</si>
  <si>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</si>
  <si>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</si>
  <si>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</si>
  <si>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</si>
  <si>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</si>
  <si>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</si>
  <si>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</si>
  <si>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</si>
  <si>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</si>
  <si>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</si>
  <si>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</si>
  <si>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</si>
  <si>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</si>
  <si>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</si>
  <si>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</si>
  <si>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</si>
  <si>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</si>
  <si>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</si>
  <si>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</si>
  <si>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</si>
  <si>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</si>
  <si>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</si>
  <si>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</si>
  <si>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</si>
  <si>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</si>
  <si>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</si>
  <si>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</si>
  <si>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</si>
  <si>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</si>
  <si>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</si>
  <si>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</si>
  <si>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</si>
  <si>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</si>
  <si>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</si>
  <si>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</si>
  <si>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</si>
  <si>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</si>
  <si>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</si>
  <si>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</si>
  <si>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</si>
  <si>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</si>
  <si>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</si>
  <si>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</si>
  <si>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</si>
  <si>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</si>
  <si>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</si>
  <si>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</si>
  <si>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</si>
  <si>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</si>
  <si>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</si>
  <si>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</si>
  <si>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</si>
  <si>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</si>
  <si>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</si>
  <si>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</si>
  <si>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</si>
  <si>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</si>
  <si>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</si>
  <si>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</si>
  <si>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</si>
  <si>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</si>
  <si>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</si>
  <si>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</si>
  <si>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</si>
  <si>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</si>
  <si>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</si>
  <si>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</si>
  <si>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</si>
  <si>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</si>
  <si>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</si>
  <si>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</si>
  <si>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</si>
  <si>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</si>
  <si>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</si>
  <si>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</si>
  <si>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</si>
  <si>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</si>
  <si>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</si>
  <si>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</si>
  <si>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</si>
  <si>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</si>
  <si>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</si>
  <si>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</si>
  <si>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</si>
  <si>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</si>
  <si>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</si>
  <si>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</si>
  <si>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</si>
  <si>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</si>
  <si>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</si>
  <si>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</si>
  <si>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</si>
  <si>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</si>
  <si>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</si>
  <si>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</si>
  <si>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</si>
  <si>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</si>
  <si>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</si>
  <si>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</si>
  <si>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</si>
  <si>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</si>
  <si>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</si>
  <si>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</si>
  <si>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</si>
  <si>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</si>
  <si>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</si>
  <si>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</si>
  <si>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</si>
  <si>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</si>
  <si>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</si>
  <si>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</si>
  <si>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</si>
  <si>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</si>
  <si>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</si>
  <si>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</si>
  <si>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</si>
  <si>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</si>
  <si>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</si>
  <si>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</si>
  <si>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</si>
  <si>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</si>
  <si>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</si>
  <si>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</si>
  <si>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</si>
  <si>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</si>
  <si>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</si>
  <si>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</si>
  <si>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</si>
  <si>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</si>
  <si>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</si>
  <si>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</si>
  <si>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</si>
  <si>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</si>
  <si>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</si>
  <si>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</si>
  <si>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</si>
  <si>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</si>
  <si>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</si>
  <si>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</si>
  <si>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</si>
  <si>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</si>
  <si>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</si>
  <si>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</si>
  <si>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</si>
  <si>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</si>
  <si>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</si>
  <si>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</si>
  <si>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</si>
  <si>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</si>
  <si>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</si>
  <si>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</si>
  <si>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</si>
  <si>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</si>
  <si>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</si>
  <si>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</si>
  <si>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</si>
  <si>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</si>
  <si>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</si>
  <si>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</si>
  <si>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</si>
  <si>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</si>
  <si>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</si>
  <si>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</si>
  <si>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</si>
  <si>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</si>
  <si>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</si>
  <si>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</si>
  <si>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</si>
  <si>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</si>
  <si>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</si>
  <si>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</si>
  <si>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</si>
  <si>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</si>
  <si>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</si>
  <si>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</si>
  <si>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</si>
  <si>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</si>
  <si>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</si>
  <si>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</si>
  <si>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</si>
  <si>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</si>
  <si>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</si>
  <si>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</si>
  <si>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</si>
  <si>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</si>
  <si>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</si>
  <si>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</si>
  <si>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</si>
  <si>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</si>
  <si>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</si>
  <si>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</si>
  <si>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</si>
  <si>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</si>
  <si>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</si>
  <si>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</si>
  <si>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</si>
  <si>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</si>
  <si>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</si>
  <si>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</si>
  <si>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</si>
  <si>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</si>
  <si>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</si>
  <si>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</si>
  <si>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</si>
  <si>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</si>
  <si>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</si>
  <si>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</si>
  <si>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</si>
  <si>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</si>
  <si>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</si>
  <si>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</si>
  <si>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</si>
  <si>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</si>
  <si>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</si>
  <si>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</si>
  <si>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</si>
  <si>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</si>
  <si>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</si>
  <si>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</si>
  <si>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</si>
  <si>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</si>
  <si>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</si>
  <si>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</si>
  <si>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</si>
  <si>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</si>
  <si>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</si>
  <si>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</si>
  <si>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</si>
  <si>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</si>
  <si>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</si>
  <si>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</si>
  <si>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</si>
  <si>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</si>
  <si>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</si>
  <si>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</si>
  <si>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</si>
  <si>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</si>
  <si>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</si>
  <si>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</si>
  <si>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</si>
  <si>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</si>
  <si>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</si>
  <si>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</si>
  <si>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</si>
  <si>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</si>
  <si>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</si>
  <si>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</si>
  <si>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</si>
  <si>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</si>
  <si>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</si>
  <si>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</si>
  <si>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</si>
  <si>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</si>
  <si>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</si>
  <si>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</si>
  <si>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</si>
  <si>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</si>
  <si>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</si>
  <si>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</si>
  <si>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</si>
  <si>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</si>
  <si>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</si>
  <si>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</si>
  <si>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</si>
  <si>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</si>
  <si>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</si>
  <si>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</si>
  <si>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</si>
  <si>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</si>
  <si>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</si>
  <si>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</si>
  <si>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</si>
  <si>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</si>
  <si>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</si>
  <si>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</si>
  <si>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</si>
  <si>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</si>
  <si>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</si>
  <si>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</si>
  <si>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</si>
  <si>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</si>
  <si>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</si>
  <si>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</si>
  <si>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</si>
  <si>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</si>
  <si>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</si>
  <si>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</si>
  <si>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</si>
  <si>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</si>
  <si>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</si>
  <si>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</si>
  <si>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</si>
  <si>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</si>
  <si>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</si>
  <si>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</si>
  <si>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</si>
  <si>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</si>
  <si>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</si>
  <si>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</si>
  <si>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</si>
  <si>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</si>
  <si>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</si>
  <si>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</si>
  <si>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</si>
  <si>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</si>
  <si>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</si>
  <si>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</si>
  <si>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</si>
  <si>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</si>
  <si>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</si>
  <si>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</si>
  <si>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</si>
  <si>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</si>
  <si>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</si>
  <si>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</si>
  <si>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</si>
  <si>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</si>
  <si>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</si>
  <si>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</si>
  <si>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</si>
  <si>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</si>
  <si>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</si>
  <si>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</si>
  <si>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</si>
  <si>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</si>
  <si>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</si>
  <si>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</si>
  <si>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</si>
  <si>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</si>
  <si>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</si>
  <si>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</si>
  <si>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</si>
  <si>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</si>
  <si>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</si>
  <si>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</si>
  <si>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</si>
  <si>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</si>
  <si>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</si>
  <si>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</si>
  <si>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</si>
  <si>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</si>
  <si>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</si>
  <si>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</si>
  <si>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</si>
  <si>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</si>
  <si>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</si>
  <si>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</si>
  <si>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</si>
  <si>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</si>
  <si>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</si>
  <si>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</si>
  <si>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</si>
  <si>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</si>
  <si>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</si>
  <si>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</si>
  <si>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</si>
  <si>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</si>
  <si>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</si>
  <si>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</si>
  <si>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</si>
  <si>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</si>
  <si>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</si>
  <si>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</si>
  <si>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</si>
  <si>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</si>
  <si>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</si>
  <si>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</si>
  <si>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</si>
  <si>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</si>
  <si>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</si>
  <si>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</si>
  <si>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</si>
  <si>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</si>
  <si>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</si>
  <si>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</si>
  <si>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</si>
  <si>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</si>
  <si>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</si>
  <si>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</si>
  <si>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</si>
  <si>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</si>
  <si>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</si>
  <si>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</si>
  <si>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</si>
  <si>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</si>
  <si>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</si>
  <si>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</si>
  <si>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</si>
  <si>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</si>
  <si>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</si>
  <si>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</si>
  <si>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</si>
  <si>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</si>
  <si>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</si>
  <si>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</si>
  <si>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</si>
  <si>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</si>
  <si>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</si>
  <si>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</si>
  <si>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</si>
  <si>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</si>
  <si>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</si>
  <si>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</si>
  <si>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</si>
  <si>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</si>
  <si>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</si>
  <si>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</si>
  <si>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</si>
  <si>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</si>
  <si>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</si>
  <si>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</si>
  <si>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</si>
  <si>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</si>
  <si>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</si>
  <si>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</si>
  <si>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</si>
  <si>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</si>
  <si>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</si>
  <si>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</si>
  <si>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</si>
  <si>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</si>
  <si>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</si>
  <si>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</si>
  <si>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</si>
  <si>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</si>
  <si>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</si>
  <si>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</si>
  <si>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</si>
  <si>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</si>
  <si>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</si>
  <si>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</si>
  <si>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</si>
  <si>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</si>
  <si>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</si>
  <si>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</si>
  <si>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</si>
  <si>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</si>
  <si>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</si>
  <si>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</si>
  <si>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</si>
  <si>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</si>
  <si>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</si>
  <si>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</si>
  <si>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</si>
  <si>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</si>
  <si>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</si>
  <si>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</si>
  <si>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</si>
  <si>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</si>
  <si>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</si>
  <si>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</si>
  <si>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</si>
  <si>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</si>
  <si>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</si>
  <si>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</si>
  <si>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</si>
  <si>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</si>
  <si>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</si>
  <si>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</si>
  <si>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</si>
  <si>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</si>
  <si>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</si>
  <si>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</si>
  <si>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</si>
  <si>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</si>
  <si>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</si>
  <si>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</si>
  <si>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</si>
  <si>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</si>
  <si>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</si>
  <si>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</si>
  <si>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</si>
  <si>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</si>
  <si>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</si>
  <si>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</si>
  <si>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</si>
  <si>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</si>
  <si>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</si>
  <si>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</si>
  <si>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</si>
  <si>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</si>
  <si>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</si>
  <si>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</si>
  <si>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</si>
  <si>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</si>
  <si>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</si>
  <si>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</si>
  <si>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</si>
  <si>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</si>
  <si>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</si>
  <si>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</si>
  <si>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</si>
  <si>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</si>
  <si>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</si>
  <si>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</si>
  <si>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</si>
  <si>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</si>
  <si>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</si>
  <si>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</si>
  <si>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</si>
  <si>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</si>
  <si>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</si>
  <si>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</si>
  <si>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</si>
  <si>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</si>
  <si>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</si>
  <si>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</si>
  <si>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</si>
  <si>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</si>
  <si>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</si>
  <si>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</si>
  <si>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</si>
  <si>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</si>
  <si>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</si>
  <si>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</si>
  <si>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</si>
  <si>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</si>
  <si>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</si>
  <si>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</si>
  <si>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</si>
  <si>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</si>
  <si>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</si>
  <si>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</si>
  <si>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</si>
  <si>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</si>
  <si>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</si>
  <si>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</si>
  <si>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</si>
  <si>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</si>
  <si>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</si>
  <si>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</si>
  <si>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</si>
  <si>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</si>
  <si>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</si>
  <si>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</si>
  <si>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</si>
  <si>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</si>
  <si>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</si>
  <si>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</si>
  <si>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</si>
  <si>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</si>
  <si>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</si>
  <si>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</si>
  <si>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</si>
  <si>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</si>
  <si>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</si>
  <si>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</si>
  <si>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</si>
  <si>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</si>
  <si>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</si>
  <si>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</si>
  <si>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</si>
  <si>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</si>
  <si>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</si>
  <si>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</si>
  <si>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</si>
  <si>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</si>
  <si>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</si>
  <si>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</si>
  <si>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</si>
  <si>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</si>
  <si>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</si>
  <si>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</si>
  <si>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</si>
  <si>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</si>
  <si>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</si>
  <si>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</si>
  <si>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</si>
  <si>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</si>
  <si>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</si>
  <si>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</si>
  <si>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</si>
  <si>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</si>
  <si>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</si>
  <si>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</si>
  <si>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</si>
  <si>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</si>
  <si>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</si>
  <si>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</si>
  <si>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</si>
  <si>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</si>
  <si>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</si>
  <si>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</si>
  <si>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</si>
  <si>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</si>
  <si>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</si>
  <si>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</si>
  <si>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</si>
  <si>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</si>
  <si>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</si>
  <si>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</si>
  <si>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</si>
  <si>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</si>
  <si>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</si>
  <si>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</si>
  <si>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</si>
  <si>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</si>
  <si>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</si>
  <si>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</si>
  <si>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</si>
  <si>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</si>
  <si>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</si>
  <si>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</si>
  <si>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</si>
  <si>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</si>
  <si>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</si>
  <si>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</si>
  <si>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</si>
  <si>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</si>
  <si>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</si>
  <si>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</si>
  <si>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</si>
  <si>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</si>
  <si>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</si>
  <si>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</si>
  <si>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</si>
  <si>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</si>
  <si>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</si>
  <si>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</si>
  <si>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</si>
  <si>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</si>
  <si>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</si>
  <si>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</si>
  <si>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</si>
  <si>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</si>
  <si>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</si>
  <si>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</si>
  <si>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</si>
  <si>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</si>
  <si>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</si>
  <si>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</si>
  <si>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</si>
  <si>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</si>
  <si>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</si>
  <si>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</si>
  <si>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</si>
  <si>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</si>
  <si>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</si>
  <si>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</si>
  <si>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</si>
  <si>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</si>
  <si>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</si>
  <si>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</si>
  <si>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</si>
  <si>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</si>
  <si>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</si>
  <si>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</si>
  <si>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</si>
  <si>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</si>
  <si>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</si>
  <si>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</si>
  <si>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</si>
  <si>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</si>
  <si>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</si>
  <si>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</si>
  <si>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</si>
  <si>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</si>
  <si>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</si>
  <si>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</si>
  <si>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</si>
  <si>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</si>
  <si>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</si>
  <si>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</si>
  <si>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</si>
  <si>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</si>
  <si>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</si>
  <si>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</si>
  <si>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</si>
  <si>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</si>
  <si>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</si>
  <si>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</si>
  <si>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</si>
  <si>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</si>
  <si>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</si>
  <si>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</si>
  <si>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</si>
  <si>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</si>
  <si>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</si>
  <si>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</si>
  <si>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</si>
  <si>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</si>
  <si>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</si>
  <si>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</si>
  <si>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</si>
  <si>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</si>
  <si>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</si>
  <si>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</si>
  <si>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</si>
  <si>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</si>
  <si>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</si>
  <si>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</si>
  <si>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</si>
  <si>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</si>
  <si>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</si>
  <si>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</si>
  <si>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</si>
  <si>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</si>
  <si>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</si>
  <si>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</si>
  <si>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</si>
  <si>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</si>
  <si>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</si>
  <si>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</si>
  <si>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</si>
  <si>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</si>
  <si>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</si>
  <si>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</si>
  <si>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</si>
  <si>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</si>
  <si>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</si>
  <si>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</si>
  <si>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</si>
  <si>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</si>
  <si>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</si>
  <si>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</si>
  <si>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</si>
  <si>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</si>
  <si>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</si>
  <si>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</si>
  <si>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</si>
  <si>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</si>
  <si>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</si>
  <si>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</si>
  <si>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</si>
  <si>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</si>
  <si>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</si>
  <si>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</si>
  <si>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</si>
  <si>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</si>
  <si>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</si>
  <si>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</si>
  <si>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</si>
  <si>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</si>
  <si>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</si>
  <si>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</si>
  <si>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</si>
  <si>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</si>
  <si>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</si>
  <si>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</si>
  <si>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</si>
  <si>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</si>
  <si>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</si>
  <si>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</si>
  <si>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</si>
  <si>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</si>
  <si>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</si>
  <si>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</si>
  <si>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</si>
  <si>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</si>
  <si>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</si>
  <si>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</si>
  <si>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</si>
  <si>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</si>
  <si>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</si>
  <si>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</si>
  <si>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</si>
  <si>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</si>
  <si>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</si>
  <si>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</si>
  <si>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</si>
  <si>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</si>
  <si>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</si>
  <si>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</si>
  <si>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</si>
  <si>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</si>
  <si>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</si>
  <si>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</si>
  <si>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</si>
  <si>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</si>
  <si>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</si>
  <si>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</si>
  <si>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</si>
  <si>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</si>
  <si>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</si>
  <si>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</si>
  <si>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</si>
  <si>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</si>
  <si>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</si>
  <si>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</si>
  <si>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</si>
  <si>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</si>
  <si>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</si>
  <si>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</si>
  <si>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</si>
  <si>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</si>
  <si>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</si>
  <si>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</si>
  <si>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</si>
  <si>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</si>
  <si>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</si>
  <si>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</si>
  <si>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</si>
  <si>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</si>
  <si>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</si>
  <si>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</si>
  <si>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</si>
  <si>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</si>
  <si>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</si>
  <si>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</si>
  <si>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</si>
  <si>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</si>
  <si>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</si>
  <si>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</si>
  <si>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</si>
  <si>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</si>
  <si>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</si>
  <si>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</si>
  <si>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</si>
  <si>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</si>
  <si>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</si>
  <si>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</si>
  <si>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</si>
  <si>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</si>
  <si>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</si>
  <si>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</si>
  <si>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</si>
  <si>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</si>
  <si>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</si>
  <si>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</si>
  <si>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</si>
  <si>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</si>
  <si>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</si>
  <si>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</si>
  <si>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</si>
  <si>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</si>
  <si>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</si>
  <si>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</si>
  <si>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</si>
  <si>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</si>
  <si>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</si>
  <si>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</si>
  <si>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</si>
  <si>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</si>
  <si>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</si>
  <si>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</si>
  <si>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</si>
  <si>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</si>
  <si>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</si>
  <si>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</si>
  <si>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</si>
  <si>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</si>
  <si>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</si>
  <si>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</si>
  <si>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</si>
  <si>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</si>
  <si>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</si>
  <si>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</si>
  <si>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</si>
  <si>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</si>
  <si>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</si>
  <si>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</si>
  <si>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</si>
  <si>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</si>
  <si>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</si>
  <si>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</si>
  <si>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</si>
  <si>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</si>
  <si>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</si>
  <si>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</si>
  <si>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</si>
  <si>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</si>
  <si>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</si>
  <si>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</si>
  <si>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</si>
  <si>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</si>
  <si>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</si>
  <si>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</si>
  <si>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</si>
  <si>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</si>
  <si>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</si>
  <si>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</si>
  <si>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</si>
  <si>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</si>
  <si>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</si>
  <si>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</si>
  <si>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</si>
  <si>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</si>
  <si>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</si>
  <si>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</si>
  <si>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</si>
  <si>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</si>
  <si>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</si>
  <si>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</si>
  <si>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</si>
  <si>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</si>
  <si>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</si>
  <si>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</si>
  <si>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</si>
  <si>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</si>
  <si>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</si>
  <si>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</si>
  <si>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</si>
  <si>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</si>
  <si>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</si>
  <si>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</si>
  <si>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</si>
  <si>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</si>
  <si>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</si>
  <si>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</si>
  <si>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</si>
  <si>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</si>
  <si>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</si>
  <si>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</si>
  <si>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</si>
  <si>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</si>
  <si>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</si>
  <si>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</si>
  <si>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</si>
  <si>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</si>
  <si>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</si>
  <si>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</si>
  <si>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</si>
  <si>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</si>
  <si>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</si>
  <si>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</si>
  <si>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</si>
  <si>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</si>
  <si>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</si>
  <si>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</si>
  <si>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</si>
  <si>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</si>
  <si>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</si>
  <si>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</si>
  <si>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</si>
  <si>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</si>
  <si>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</si>
  <si>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</si>
  <si>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</si>
  <si>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</si>
  <si>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</si>
  <si>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</si>
  <si>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</si>
  <si>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</si>
  <si>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</si>
  <si>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</si>
  <si>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</si>
  <si>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</si>
  <si>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</si>
  <si>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</si>
  <si>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</si>
  <si>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</si>
  <si>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</si>
  <si>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</si>
  <si>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</si>
  <si>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</si>
  <si>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</si>
  <si>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</si>
  <si>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</si>
  <si>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</si>
  <si>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</si>
  <si>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</si>
  <si>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</si>
  <si>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</si>
  <si>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</si>
  <si>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</si>
  <si>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</si>
  <si>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</si>
  <si>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</si>
  <si>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</si>
  <si>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</si>
  <si>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</si>
  <si>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</si>
  <si>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</si>
  <si>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</si>
  <si>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</si>
  <si>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</si>
  <si>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</si>
  <si>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</si>
  <si>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</si>
  <si>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</si>
  <si>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</si>
  <si>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</si>
  <si>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</si>
  <si>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</si>
  <si>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</si>
  <si>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</si>
  <si>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</si>
  <si>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</si>
  <si>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</si>
  <si>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</si>
  <si>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</si>
  <si>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</si>
  <si>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</si>
  <si>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</si>
  <si>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</si>
  <si>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</si>
  <si>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</si>
  <si>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</si>
  <si>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</si>
  <si>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</si>
  <si>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</si>
  <si>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</si>
  <si>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</si>
  <si>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</si>
  <si>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</si>
  <si>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</si>
  <si>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</si>
  <si>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</si>
  <si>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</si>
  <si>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</si>
  <si>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</si>
  <si>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</si>
  <si>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</si>
  <si>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</si>
  <si>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</si>
  <si>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</si>
  <si>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</si>
  <si>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</si>
  <si>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</si>
  <si>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</si>
  <si>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</si>
  <si>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</si>
  <si>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</si>
  <si>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</si>
  <si>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</si>
  <si>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</si>
  <si>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</si>
  <si>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</si>
  <si>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</si>
  <si>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</si>
  <si>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</si>
  <si>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</si>
  <si>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</si>
  <si>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</si>
  <si>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</si>
  <si>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</si>
  <si>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</si>
  <si>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</si>
  <si>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</si>
  <si>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</si>
  <si>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</si>
  <si>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</si>
  <si>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</si>
  <si>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</si>
  <si>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</si>
  <si>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</si>
  <si>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</si>
  <si>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</si>
  <si>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</si>
  <si>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</si>
  <si>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</si>
  <si>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</si>
  <si>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</si>
  <si>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</si>
  <si>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</si>
  <si>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</si>
  <si>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</si>
  <si>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</si>
  <si>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</si>
  <si>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</si>
  <si>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</si>
  <si>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</si>
  <si>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</si>
  <si>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</si>
  <si>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</si>
  <si>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</si>
  <si>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</si>
  <si>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</si>
  <si>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</si>
  <si>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</si>
  <si>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</si>
  <si>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</si>
  <si>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</si>
  <si>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</si>
  <si>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</si>
  <si>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</si>
  <si>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</si>
  <si>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</si>
  <si>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</si>
  <si>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</si>
  <si>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</si>
  <si>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</si>
  <si>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</si>
  <si>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</si>
  <si>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</si>
  <si>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</si>
  <si>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</si>
  <si>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</si>
  <si>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</si>
  <si>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</si>
  <si>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</si>
  <si>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</si>
  <si>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</si>
  <si>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</si>
  <si>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</si>
  <si>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</si>
  <si>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</si>
  <si>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</si>
  <si>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</si>
  <si>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</si>
  <si>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</si>
  <si>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</si>
  <si>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</si>
  <si>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</si>
  <si>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</si>
  <si>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</si>
  <si>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</si>
  <si>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</si>
  <si>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</si>
  <si>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</si>
  <si>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</si>
  <si>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</si>
  <si>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</si>
  <si>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</si>
  <si>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</si>
  <si>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</si>
  <si>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</si>
  <si>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</si>
  <si>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</si>
  <si>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</si>
  <si>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</si>
  <si>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</si>
  <si>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</si>
  <si>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</si>
  <si>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</si>
  <si>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</si>
  <si>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</si>
  <si>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</si>
  <si>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</si>
  <si>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</si>
  <si>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</si>
  <si>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</si>
  <si>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</si>
  <si>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</si>
  <si>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</si>
  <si>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</si>
  <si>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</si>
  <si>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</si>
  <si>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</si>
  <si>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</si>
  <si>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</si>
  <si>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</si>
  <si>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</si>
  <si>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</si>
  <si>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</si>
  <si>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</si>
  <si>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</si>
  <si>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</si>
  <si>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</si>
  <si>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</si>
  <si>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</si>
  <si>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</si>
  <si>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</si>
  <si>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</si>
  <si>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</si>
  <si>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</si>
  <si>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</si>
  <si>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</si>
  <si>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</si>
  <si>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</si>
  <si>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</si>
  <si>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</si>
  <si>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</si>
  <si>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</si>
  <si>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</si>
  <si>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</si>
  <si>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</si>
  <si>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</si>
  <si>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</si>
  <si>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</si>
  <si>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</si>
  <si>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</si>
  <si>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</si>
  <si>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</si>
  <si>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</si>
  <si>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</si>
  <si>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</si>
  <si>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</si>
  <si>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</si>
  <si>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</si>
  <si>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</si>
  <si>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</si>
  <si>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</si>
  <si>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</si>
  <si>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</si>
  <si>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</si>
  <si>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</si>
  <si>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</si>
  <si>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</si>
  <si>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</si>
  <si>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</si>
  <si>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</si>
  <si>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</si>
  <si>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</si>
  <si>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</si>
  <si>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</si>
  <si>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</si>
  <si>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</si>
  <si>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</si>
  <si>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</si>
  <si>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</si>
  <si>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</si>
  <si>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</si>
  <si>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</si>
  <si>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</si>
  <si>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</si>
  <si>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</si>
  <si>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</si>
  <si>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</si>
  <si>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</si>
  <si>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</si>
  <si>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</si>
  <si>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</si>
  <si>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</si>
  <si>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</si>
  <si>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</si>
  <si>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</si>
  <si>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</si>
  <si>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</si>
  <si>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</si>
  <si>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</si>
  <si>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</si>
  <si>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</si>
  <si>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</si>
  <si>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</si>
  <si>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</si>
  <si>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</si>
  <si>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</si>
  <si>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</si>
  <si>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</si>
  <si>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</si>
  <si>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</si>
  <si>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</si>
  <si>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</si>
  <si>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</si>
  <si>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</si>
  <si>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</si>
  <si>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</si>
  <si>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</si>
  <si>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</si>
  <si>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</si>
  <si>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</si>
  <si>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cool + warm</t>
  </si>
  <si>
    <t>percent (0-100) individuals - thermal indicator - cool</t>
  </si>
  <si>
    <t>percent (0-100) individuals - thermal indicator - cool + warm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</si>
  <si>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</si>
  <si>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</si>
  <si>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</si>
  <si>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</si>
  <si>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</si>
  <si>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</si>
  <si>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</si>
  <si>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</si>
  <si>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</si>
  <si>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</si>
  <si>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</si>
  <si>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</si>
  <si>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</si>
  <si>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</si>
  <si>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</si>
  <si>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</si>
  <si>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</si>
  <si>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</si>
  <si>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</si>
  <si>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</si>
  <si>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</si>
  <si>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</si>
  <si>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</si>
  <si>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</si>
  <si>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</si>
  <si>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</si>
  <si>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</si>
  <si>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</si>
  <si>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</si>
  <si>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</si>
  <si>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</si>
  <si>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</si>
  <si>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</si>
  <si>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</si>
  <si>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</si>
  <si>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</si>
  <si>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</si>
  <si>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</si>
  <si>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</si>
  <si>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</si>
  <si>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</si>
  <si>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</si>
  <si>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</si>
  <si>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</si>
  <si>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</si>
  <si>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</si>
  <si>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</si>
  <si>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</si>
  <si>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</si>
  <si>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</si>
  <si>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</si>
  <si>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</si>
  <si>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</si>
  <si>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</si>
  <si>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</si>
  <si>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</si>
  <si>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</si>
  <si>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</si>
  <si>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</si>
  <si>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</si>
  <si>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</si>
  <si>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</si>
  <si>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</si>
  <si>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</si>
  <si>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</si>
  <si>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</si>
  <si>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</si>
  <si>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</si>
  <si>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</si>
  <si>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</si>
  <si>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</si>
  <si>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</si>
  <si>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</si>
  <si>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</si>
  <si>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</si>
  <si>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</si>
  <si>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</si>
  <si>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</si>
  <si>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</si>
  <si>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</si>
  <si>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</si>
  <si>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</si>
  <si>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</si>
  <si>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</si>
  <si>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</si>
  <si>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</si>
  <si>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</si>
  <si>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</si>
  <si>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</si>
  <si>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</si>
  <si>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</si>
  <si>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</si>
  <si>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</si>
  <si>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</si>
  <si>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</si>
  <si>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</si>
  <si>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</si>
  <si>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</si>
  <si>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</si>
  <si>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</si>
  <si>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</si>
  <si>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</si>
  <si>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</si>
  <si>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</si>
  <si>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</si>
  <si>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</si>
  <si>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</si>
  <si>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</si>
  <si>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</si>
  <si>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</si>
  <si>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</si>
  <si>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</si>
  <si>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</si>
  <si>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</si>
  <si>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</si>
  <si>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</si>
  <si>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</si>
  <si>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</si>
  <si>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</si>
  <si>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</si>
  <si>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</si>
  <si>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</si>
  <si>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</si>
  <si>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</si>
  <si>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</si>
  <si>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</si>
  <si>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</si>
  <si>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</si>
  <si>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</si>
  <si>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</si>
  <si>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</si>
  <si>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</si>
  <si>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</si>
  <si>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</si>
  <si>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</si>
  <si>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</si>
  <si>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</si>
  <si>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</si>
  <si>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</si>
  <si>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</si>
  <si>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</si>
  <si>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</si>
  <si>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</si>
  <si>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</si>
  <si>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</si>
  <si>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</si>
  <si>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</si>
  <si>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</si>
  <si>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</si>
  <si>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</si>
  <si>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</si>
  <si>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</si>
  <si>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</si>
  <si>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</si>
  <si>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</si>
  <si>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</si>
  <si>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</si>
  <si>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</si>
  <si>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</si>
  <si>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</si>
  <si>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</si>
  <si>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</si>
  <si>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</si>
  <si>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</si>
  <si>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</si>
  <si>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</si>
  <si>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</si>
  <si>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</si>
  <si>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</si>
  <si>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</si>
  <si>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</si>
  <si>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</si>
  <si>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</si>
  <si>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</si>
  <si>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</si>
  <si>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</si>
  <si>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</si>
  <si>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</si>
  <si>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</si>
  <si>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</si>
  <si>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</si>
  <si>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</si>
  <si>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</si>
  <si>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</si>
  <si>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</si>
  <si>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</si>
  <si>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</si>
  <si>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</si>
  <si>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</si>
  <si>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</si>
  <si>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</si>
  <si>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</si>
  <si>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</si>
  <si>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</si>
  <si>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</si>
  <si>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</si>
  <si>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</si>
  <si>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</si>
  <si>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</si>
  <si>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</si>
  <si>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nt_ti_inconclusive</t>
  </si>
  <si>
    <t>nt_ti_stenocold_cold_cool</t>
  </si>
  <si>
    <t>nt_ti_warm_stenowarm</t>
  </si>
  <si>
    <t>pi_ti_stenowarm</t>
  </si>
  <si>
    <t>pi_ti_inconclusive</t>
  </si>
  <si>
    <t>pi_ti_stenocold_cold_cool</t>
  </si>
  <si>
    <t>pi_ti_warm_stenowarm</t>
  </si>
  <si>
    <t>Additional bug thermal metrics</t>
  </si>
  <si>
    <t>pt_ti_stenowarm</t>
  </si>
  <si>
    <t>pt_ti_inconclusive</t>
  </si>
  <si>
    <t>pt_ti_stenocold_cold_cool</t>
  </si>
  <si>
    <t>ri_ti_sccc_wsw</t>
  </si>
  <si>
    <t>number taxa - thermal indicator - warm stenotherm</t>
  </si>
  <si>
    <t>number taxa - thermal indicator - inconclusive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</si>
  <si>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</si>
  <si>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</si>
  <si>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</si>
  <si>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inconclusive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</si>
  <si>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</si>
  <si>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</si>
  <si>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</si>
  <si>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inconclusive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</si>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</sst>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60"/>
  <sheetViews>
    <sheetView zoomScaleNormal="100" workbookViewId="0">
      <pane ySplit="21" topLeftCell="A58" activePane="bottomLeft" state="frozen"/>
      <selection pane="bottomLeft" activeCell="B60" sqref="B60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599</v>
      </c>
    </row>
    <row r="5" spans="1:3" x14ac:dyDescent="0.25">
      <c r="A5" s="30">
        <v>44721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743</v>
      </c>
    </row>
    <row r="21" spans="1:3" ht="15.75" thickTop="1" x14ac:dyDescent="0.25">
      <c r="A21" s="41" t="s">
        <v>744</v>
      </c>
      <c r="B21" s="40" t="s">
        <v>745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597</v>
      </c>
    </row>
    <row r="32" spans="1:3" x14ac:dyDescent="0.25">
      <c r="A32" s="30">
        <v>44036</v>
      </c>
      <c r="B32" t="s">
        <v>598</v>
      </c>
    </row>
    <row r="33" spans="1:2" x14ac:dyDescent="0.25">
      <c r="B33" t="s">
        <v>675</v>
      </c>
    </row>
    <row r="34" spans="1:2" x14ac:dyDescent="0.25">
      <c r="A34" s="30">
        <v>44159</v>
      </c>
      <c r="B34" t="s">
        <v>740</v>
      </c>
    </row>
    <row r="35" spans="1:2" x14ac:dyDescent="0.25">
      <c r="B35" t="s">
        <v>741</v>
      </c>
    </row>
    <row r="36" spans="1:2" x14ac:dyDescent="0.25">
      <c r="A36" s="30">
        <v>44277</v>
      </c>
      <c r="B36" t="s">
        <v>742</v>
      </c>
    </row>
    <row r="37" spans="1:2" x14ac:dyDescent="0.25">
      <c r="A37" s="30">
        <v>44286</v>
      </c>
      <c r="B37" t="s">
        <v>768</v>
      </c>
    </row>
    <row r="38" spans="1:2" x14ac:dyDescent="0.25">
      <c r="A38" s="30">
        <v>44294</v>
      </c>
      <c r="B38" t="s">
        <v>769</v>
      </c>
    </row>
    <row r="39" spans="1:2" x14ac:dyDescent="0.25">
      <c r="B39" t="s">
        <v>785</v>
      </c>
    </row>
    <row r="40" spans="1:2" x14ac:dyDescent="0.25">
      <c r="B40" t="s">
        <v>789</v>
      </c>
    </row>
    <row r="41" spans="1:2" x14ac:dyDescent="0.25">
      <c r="A41" s="30">
        <v>44300</v>
      </c>
      <c r="B41" t="s">
        <v>790</v>
      </c>
    </row>
    <row r="42" spans="1:2" x14ac:dyDescent="0.25">
      <c r="A42" s="30">
        <v>44328</v>
      </c>
      <c r="B42" t="s">
        <v>804</v>
      </c>
    </row>
    <row r="43" spans="1:2" x14ac:dyDescent="0.25">
      <c r="A43" s="30">
        <v>44357</v>
      </c>
      <c r="B43" t="s">
        <v>805</v>
      </c>
    </row>
    <row r="44" spans="1:2" x14ac:dyDescent="0.25">
      <c r="A44" s="30">
        <v>44502</v>
      </c>
      <c r="B44" t="s">
        <v>1287</v>
      </c>
    </row>
    <row r="45" spans="1:2" x14ac:dyDescent="0.25">
      <c r="B45" t="s">
        <v>1329</v>
      </c>
    </row>
    <row r="46" spans="1:2" x14ac:dyDescent="0.25">
      <c r="A46" s="30">
        <v>44518</v>
      </c>
      <c r="B46" t="s">
        <v>1332</v>
      </c>
    </row>
    <row r="47" spans="1:2" x14ac:dyDescent="0.25">
      <c r="A47" s="30">
        <v>44540</v>
      </c>
      <c r="B47" t="s">
        <v>1437</v>
      </c>
    </row>
    <row r="48" spans="1:2" x14ac:dyDescent="0.25">
      <c r="B48" t="s">
        <v>1438</v>
      </c>
    </row>
    <row r="49" spans="1:2" x14ac:dyDescent="0.25">
      <c r="A49" s="30">
        <v>44543</v>
      </c>
      <c r="B49" t="s">
        <v>1559</v>
      </c>
    </row>
    <row r="50" spans="1:2" x14ac:dyDescent="0.25">
      <c r="A50" s="30">
        <v>44564</v>
      </c>
      <c r="B50" t="s">
        <v>1562</v>
      </c>
    </row>
    <row r="51" spans="1:2" x14ac:dyDescent="0.25">
      <c r="B51" t="s">
        <v>1565</v>
      </c>
    </row>
    <row r="52" spans="1:2" x14ac:dyDescent="0.25">
      <c r="A52" s="30">
        <v>44593</v>
      </c>
      <c r="B52" t="s">
        <v>1583</v>
      </c>
    </row>
    <row r="53" spans="1:2" x14ac:dyDescent="0.25">
      <c r="A53" s="30">
        <v>44595</v>
      </c>
      <c r="B53" t="s">
        <v>1589</v>
      </c>
    </row>
    <row r="54" spans="1:2" x14ac:dyDescent="0.25">
      <c r="A54" s="30">
        <v>44603</v>
      </c>
      <c r="B54" t="s">
        <v>1596</v>
      </c>
    </row>
    <row r="55" spans="1:2" x14ac:dyDescent="0.25">
      <c r="A55" s="30">
        <v>44642</v>
      </c>
      <c r="B55" t="s">
        <v>1613</v>
      </c>
    </row>
    <row r="56" spans="1:2" x14ac:dyDescent="0.25">
      <c r="A56" s="30">
        <v>44648</v>
      </c>
      <c r="B56" t="s">
        <v>1635</v>
      </c>
    </row>
    <row r="57" spans="1:2" x14ac:dyDescent="0.25">
      <c r="A57" s="30">
        <v>44650</v>
      </c>
      <c r="B57" t="s">
        <v>1654</v>
      </c>
    </row>
    <row r="58" spans="1:2" x14ac:dyDescent="0.25">
      <c r="A58" s="30">
        <v>44699</v>
      </c>
      <c r="B58" t="s">
        <v>1703</v>
      </c>
    </row>
    <row r="59" spans="1:2" x14ac:dyDescent="0.25">
      <c r="A59" s="30">
        <v>44712</v>
      </c>
      <c r="B59" t="s">
        <v>1767</v>
      </c>
    </row>
    <row r="60" spans="1:2" x14ac:dyDescent="0.25">
      <c r="A60" s="30">
        <v>44721</v>
      </c>
      <c r="B60" t="s">
        <v>1769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38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939" sqref="F939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COUNTA(I6:I1065)</f>
        <v>933</v>
      </c>
      <c r="J1" s="4" t="s">
        <v>1457</v>
      </c>
    </row>
    <row r="2" spans="1:12" ht="15.75" thickTop="1" x14ac:dyDescent="0.25">
      <c r="A2" s="5">
        <v>44721</v>
      </c>
      <c r="G2" s="38" t="s">
        <v>655</v>
      </c>
      <c r="H2" s="38"/>
      <c r="I2" s="4">
        <f>COUNTIF(I6:I1065,"&gt;"&amp;1)</f>
        <v>0</v>
      </c>
      <c r="J2" s="4" t="s">
        <v>1555</v>
      </c>
    </row>
    <row r="3" spans="1:12" x14ac:dyDescent="0.25">
      <c r="A3" s="24">
        <f>SUBTOTAL(3,A6:A2060)</f>
        <v>933</v>
      </c>
      <c r="G3" s="38" t="s">
        <v>656</v>
      </c>
      <c r="H3" s="38"/>
      <c r="K3" s="4" t="s">
        <v>1586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1554</v>
      </c>
      <c r="I5" s="22" t="s">
        <v>1457</v>
      </c>
      <c r="J5" s="22" t="s">
        <v>1569</v>
      </c>
      <c r="K5" s="22" t="s">
        <v>1585</v>
      </c>
      <c r="L5" s="22" t="s">
        <v>1570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>COUNTIF($H$6:$H$1065,H6)</f>
        <v>1</v>
      </c>
      <c r="J6" s="45" t="s">
        <v>1571</v>
      </c>
      <c r="K6" s="45" t="s">
        <v>1571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0">G7&amp;"_"&amp;TRIM(A7)</f>
        <v>NA_INDEX_NAME</v>
      </c>
      <c r="I7" s="7">
        <f>COUNTIF($H$6:$H$1065,H7)</f>
        <v>1</v>
      </c>
      <c r="J7" s="45" t="s">
        <v>1571</v>
      </c>
      <c r="K7" s="45" t="s">
        <v>1571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0"/>
        <v>NA_SITETYPE</v>
      </c>
      <c r="I8" s="7">
        <f>COUNTIF($H$6:$H$1065,H8)</f>
        <v>1</v>
      </c>
      <c r="J8" s="45" t="s">
        <v>1571</v>
      </c>
      <c r="K8" s="45" t="s">
        <v>1571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657</v>
      </c>
      <c r="H9" s="25" t="str">
        <f t="shared" si="0"/>
        <v>bugs_ni_total</v>
      </c>
      <c r="I9" s="7">
        <f>COUNTIF($H$6:$H$1065,H9)</f>
        <v>1</v>
      </c>
      <c r="J9" s="8" t="s">
        <v>1572</v>
      </c>
      <c r="K9" s="8" t="s">
        <v>1590</v>
      </c>
      <c r="L9" s="8"/>
    </row>
    <row r="10" spans="1:12" x14ac:dyDescent="0.25">
      <c r="A10" s="7" t="s">
        <v>600</v>
      </c>
      <c r="B10" s="1" t="s">
        <v>601</v>
      </c>
      <c r="C10" s="17" t="s">
        <v>193</v>
      </c>
      <c r="D10" s="16"/>
      <c r="E10" s="17"/>
      <c r="F10" s="1"/>
      <c r="G10" s="1" t="s">
        <v>657</v>
      </c>
      <c r="H10" s="25" t="str">
        <f t="shared" si="0"/>
        <v>bugs_li_total</v>
      </c>
      <c r="I10" s="7">
        <f>COUNTIF($H$6:$H$1065,H10)</f>
        <v>1</v>
      </c>
      <c r="J10" s="8" t="s">
        <v>1572</v>
      </c>
      <c r="K10" s="8" t="s">
        <v>1593</v>
      </c>
      <c r="L10" s="8"/>
    </row>
    <row r="11" spans="1:12" x14ac:dyDescent="0.25">
      <c r="A11" s="7" t="s">
        <v>39</v>
      </c>
      <c r="B11" s="1" t="s">
        <v>536</v>
      </c>
      <c r="C11" s="17" t="s">
        <v>178</v>
      </c>
      <c r="D11" s="16"/>
      <c r="E11" s="17"/>
      <c r="F11" s="1"/>
      <c r="G11" s="1" t="s">
        <v>657</v>
      </c>
      <c r="H11" s="25" t="str">
        <f t="shared" si="0"/>
        <v>bugs_ni_Chiro</v>
      </c>
      <c r="I11" s="7">
        <f>COUNTIF($H$6:$H$1065,H11)</f>
        <v>1</v>
      </c>
      <c r="J11" s="8" t="s">
        <v>1573</v>
      </c>
      <c r="K11" s="8" t="s">
        <v>1593</v>
      </c>
      <c r="L11" s="8"/>
    </row>
    <row r="12" spans="1:12" x14ac:dyDescent="0.25">
      <c r="A12" s="7" t="s">
        <v>602</v>
      </c>
      <c r="B12" s="1" t="s">
        <v>604</v>
      </c>
      <c r="C12" s="17" t="s">
        <v>606</v>
      </c>
      <c r="D12" s="16"/>
      <c r="E12" s="17"/>
      <c r="F12" s="1"/>
      <c r="G12" s="1" t="s">
        <v>657</v>
      </c>
      <c r="H12" s="25" t="str">
        <f t="shared" si="0"/>
        <v>bugs_ni_EPT</v>
      </c>
      <c r="I12" s="7">
        <f>COUNTIF($H$6:$H$1065,H12)</f>
        <v>1</v>
      </c>
      <c r="J12" s="8" t="s">
        <v>1573</v>
      </c>
      <c r="K12" s="8" t="s">
        <v>1593</v>
      </c>
      <c r="L12" s="8"/>
    </row>
    <row r="13" spans="1:12" x14ac:dyDescent="0.25">
      <c r="A13" s="7" t="s">
        <v>603</v>
      </c>
      <c r="B13" s="1" t="s">
        <v>605</v>
      </c>
      <c r="C13" s="17" t="s">
        <v>607</v>
      </c>
      <c r="D13" s="16"/>
      <c r="E13" s="17"/>
      <c r="F13" s="1"/>
      <c r="G13" s="1" t="s">
        <v>657</v>
      </c>
      <c r="H13" s="25" t="str">
        <f t="shared" si="0"/>
        <v>bugs_ni_Trich</v>
      </c>
      <c r="I13" s="7">
        <f>COUNTIF($H$6:$H$1065,H13)</f>
        <v>1</v>
      </c>
      <c r="J13" s="8" t="s">
        <v>1573</v>
      </c>
      <c r="K13" s="8" t="s">
        <v>1593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657</v>
      </c>
      <c r="H14" s="25" t="str">
        <f t="shared" si="0"/>
        <v>bugs_ni_Americo</v>
      </c>
      <c r="I14" s="7">
        <f>COUNTIF($H$6:$H$1065,H14)</f>
        <v>1</v>
      </c>
      <c r="J14" s="8" t="s">
        <v>1573</v>
      </c>
      <c r="K14" s="8" t="s">
        <v>1593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657</v>
      </c>
      <c r="H15" s="25" t="str">
        <f t="shared" si="0"/>
        <v>bugs_ni_Gnorimo</v>
      </c>
      <c r="I15" s="7">
        <f>COUNTIF($H$6:$H$1065,H15)</f>
        <v>1</v>
      </c>
      <c r="J15" s="8" t="s">
        <v>1573</v>
      </c>
      <c r="K15" s="8" t="s">
        <v>1593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657</v>
      </c>
      <c r="H16" s="25" t="str">
        <f t="shared" si="0"/>
        <v>bugs_ni_brackish</v>
      </c>
      <c r="I16" s="7">
        <f>COUNTIF($H$6:$H$1065,H16)</f>
        <v>1</v>
      </c>
      <c r="J16" s="8" t="s">
        <v>1573</v>
      </c>
      <c r="K16" s="8" t="s">
        <v>1593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657</v>
      </c>
      <c r="H17" s="25" t="str">
        <f t="shared" si="0"/>
        <v>bugs_ni_Ramello</v>
      </c>
      <c r="I17" s="7">
        <f>COUNTIF($H$6:$H$1065,H17)</f>
        <v>1</v>
      </c>
      <c r="J17" s="8" t="s">
        <v>1573</v>
      </c>
      <c r="K17" s="8" t="s">
        <v>1593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657</v>
      </c>
      <c r="H18" s="25" t="str">
        <f t="shared" si="0"/>
        <v>bugs_nt_total</v>
      </c>
      <c r="I18" s="7">
        <f>COUNTIF($H$6:$H$1065,H18)</f>
        <v>1</v>
      </c>
      <c r="J18" s="8" t="s">
        <v>1573</v>
      </c>
      <c r="K18" s="8" t="s">
        <v>1590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657</v>
      </c>
      <c r="H19" s="25" t="str">
        <f t="shared" si="0"/>
        <v>bugs_nt_Amph</v>
      </c>
      <c r="I19" s="7">
        <f>COUNTIF($H$6:$H$1065,H19)</f>
        <v>1</v>
      </c>
      <c r="J19" s="8" t="s">
        <v>1573</v>
      </c>
      <c r="K19" s="8" t="s">
        <v>1591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657</v>
      </c>
      <c r="H20" s="25" t="str">
        <f t="shared" si="0"/>
        <v>bugs_nt_Bival</v>
      </c>
      <c r="I20" s="7">
        <f>COUNTIF($H$6:$H$1065,H20)</f>
        <v>1</v>
      </c>
      <c r="J20" s="8" t="s">
        <v>1573</v>
      </c>
      <c r="K20" s="8" t="s">
        <v>1591</v>
      </c>
      <c r="L20" s="8"/>
    </row>
    <row r="21" spans="1:12" x14ac:dyDescent="0.25">
      <c r="A21" s="7" t="s">
        <v>702</v>
      </c>
      <c r="B21" s="7" t="s">
        <v>730</v>
      </c>
      <c r="C21" s="16" t="s">
        <v>178</v>
      </c>
      <c r="D21" s="16"/>
      <c r="E21" s="16"/>
      <c r="F21" s="9"/>
      <c r="G21" s="1" t="s">
        <v>657</v>
      </c>
      <c r="H21" s="25" t="str">
        <f t="shared" si="0"/>
        <v>bugs_nt_Capit</v>
      </c>
      <c r="I21" s="7">
        <f>COUNTIF($H$6:$H$1065,H21)</f>
        <v>1</v>
      </c>
      <c r="J21" s="8" t="s">
        <v>1573</v>
      </c>
      <c r="K21" s="8" t="s">
        <v>1593</v>
      </c>
      <c r="L21" s="8"/>
    </row>
    <row r="22" spans="1:12" x14ac:dyDescent="0.25">
      <c r="A22" s="7" t="s">
        <v>703</v>
      </c>
      <c r="B22" s="7" t="s">
        <v>731</v>
      </c>
      <c r="C22" s="16" t="s">
        <v>178</v>
      </c>
      <c r="D22" s="16"/>
      <c r="E22" s="16"/>
      <c r="F22" s="9"/>
      <c r="G22" s="1" t="s">
        <v>657</v>
      </c>
      <c r="H22" s="25" t="str">
        <f t="shared" si="0"/>
        <v>bugs_nt_Caridea</v>
      </c>
      <c r="I22" s="7">
        <f>COUNTIF($H$6:$H$1065,H22)</f>
        <v>1</v>
      </c>
      <c r="J22" s="8" t="s">
        <v>1573</v>
      </c>
      <c r="K22" s="8" t="s">
        <v>1593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657</v>
      </c>
      <c r="H23" s="25" t="str">
        <f t="shared" si="0"/>
        <v>bugs_nt_Coleo</v>
      </c>
      <c r="I23" s="7">
        <f>COUNTIF($H$6:$H$1065,H23)</f>
        <v>1</v>
      </c>
      <c r="J23" s="8" t="s">
        <v>1573</v>
      </c>
      <c r="K23" s="8" t="s">
        <v>1591</v>
      </c>
      <c r="L23" s="8"/>
    </row>
    <row r="24" spans="1:12" x14ac:dyDescent="0.25">
      <c r="A24" s="7" t="s">
        <v>608</v>
      </c>
      <c r="B24" s="7" t="s">
        <v>609</v>
      </c>
      <c r="C24" s="16" t="s">
        <v>174</v>
      </c>
      <c r="D24" s="16"/>
      <c r="E24" s="16"/>
      <c r="F24" s="9"/>
      <c r="G24" s="1" t="s">
        <v>657</v>
      </c>
      <c r="H24" s="25" t="str">
        <f t="shared" si="0"/>
        <v>bugs_nt_COET</v>
      </c>
      <c r="I24" s="7">
        <f>COUNTIF($H$6:$H$1065,H24)</f>
        <v>1</v>
      </c>
      <c r="J24" s="8" t="s">
        <v>1573</v>
      </c>
      <c r="K24" s="8" t="s">
        <v>1593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657</v>
      </c>
      <c r="H25" s="25" t="str">
        <f t="shared" si="0"/>
        <v>bugs_nt_CruMol</v>
      </c>
      <c r="I25" s="7">
        <f>COUNTIF($H$6:$H$1065,H25)</f>
        <v>1</v>
      </c>
      <c r="J25" s="8" t="s">
        <v>1573</v>
      </c>
      <c r="K25" s="8" t="s">
        <v>1591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657</v>
      </c>
      <c r="H26" s="25" t="str">
        <f t="shared" si="0"/>
        <v>bugs_nt_Deca</v>
      </c>
      <c r="I26" s="7">
        <f>COUNTIF($H$6:$H$1065,H26)</f>
        <v>1</v>
      </c>
      <c r="J26" s="8" t="s">
        <v>1573</v>
      </c>
      <c r="K26" s="8" t="s">
        <v>1591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657</v>
      </c>
      <c r="H27" s="25" t="str">
        <f t="shared" si="0"/>
        <v>bugs_nt_Dipt</v>
      </c>
      <c r="I27" s="7">
        <f>COUNTIF($H$6:$H$1065,H27)</f>
        <v>1</v>
      </c>
      <c r="J27" s="8" t="s">
        <v>1573</v>
      </c>
      <c r="K27" s="8" t="s">
        <v>1591</v>
      </c>
      <c r="L27" s="8"/>
    </row>
    <row r="28" spans="1:12" x14ac:dyDescent="0.25">
      <c r="A28" s="7" t="s">
        <v>801</v>
      </c>
      <c r="B28" s="7" t="s">
        <v>791</v>
      </c>
      <c r="C28" s="16" t="s">
        <v>174</v>
      </c>
      <c r="D28" s="16"/>
      <c r="E28" s="16"/>
      <c r="F28" s="9"/>
      <c r="G28" s="1" t="s">
        <v>657</v>
      </c>
      <c r="H28" s="25" t="str">
        <f t="shared" si="0"/>
        <v>bugs_nt_ECT</v>
      </c>
      <c r="I28" s="7">
        <f>COUNTIF($H$6:$H$1065,H28)</f>
        <v>1</v>
      </c>
      <c r="J28" s="8" t="s">
        <v>1573</v>
      </c>
      <c r="K28" s="8" t="s">
        <v>1593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657</v>
      </c>
      <c r="H29" s="25" t="str">
        <f t="shared" si="0"/>
        <v>bugs_nt_Ephem</v>
      </c>
      <c r="I29" s="7">
        <f>COUNTIF($H$6:$H$1065,H29)</f>
        <v>1</v>
      </c>
      <c r="J29" s="8" t="s">
        <v>1573</v>
      </c>
      <c r="K29" s="8" t="s">
        <v>1591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657</v>
      </c>
      <c r="H30" s="25" t="str">
        <f t="shared" si="0"/>
        <v>bugs_nt_Ephemerellid</v>
      </c>
      <c r="I30" s="7">
        <f>COUNTIF($H$6:$H$1065,H30)</f>
        <v>1</v>
      </c>
      <c r="J30" s="8" t="s">
        <v>1573</v>
      </c>
      <c r="K30" s="8" t="s">
        <v>1593</v>
      </c>
      <c r="L30" s="8"/>
    </row>
    <row r="31" spans="1:12" x14ac:dyDescent="0.25">
      <c r="A31" s="7" t="s">
        <v>610</v>
      </c>
      <c r="B31" s="7" t="s">
        <v>611</v>
      </c>
      <c r="C31" s="16" t="s">
        <v>174</v>
      </c>
      <c r="D31" s="19"/>
      <c r="E31" s="19"/>
      <c r="F31" s="9"/>
      <c r="G31" s="1" t="s">
        <v>657</v>
      </c>
      <c r="H31" s="25" t="str">
        <f t="shared" si="0"/>
        <v>bugs_nt_ET</v>
      </c>
      <c r="I31" s="7">
        <f>COUNTIF($H$6:$H$1065,H31)</f>
        <v>1</v>
      </c>
      <c r="J31" s="8" t="s">
        <v>1573</v>
      </c>
      <c r="K31" s="8" t="s">
        <v>1593</v>
      </c>
      <c r="L31" s="8"/>
    </row>
    <row r="32" spans="1:12" x14ac:dyDescent="0.25">
      <c r="A32" s="7" t="s">
        <v>31</v>
      </c>
      <c r="B32" s="7" t="s">
        <v>792</v>
      </c>
      <c r="C32" s="16" t="s">
        <v>174</v>
      </c>
      <c r="D32" s="16" t="s">
        <v>188</v>
      </c>
      <c r="E32" s="16"/>
      <c r="F32" s="9"/>
      <c r="G32" s="1" t="s">
        <v>657</v>
      </c>
      <c r="H32" s="25" t="str">
        <f t="shared" si="0"/>
        <v>bugs_nt_EPT</v>
      </c>
      <c r="I32" s="7">
        <f>COUNTIF($H$6:$H$1065,H32)</f>
        <v>1</v>
      </c>
      <c r="J32" s="8" t="s">
        <v>1573</v>
      </c>
      <c r="K32" s="8" t="s">
        <v>1591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657</v>
      </c>
      <c r="H33" s="25" t="str">
        <f t="shared" si="0"/>
        <v>bugs_nt_Gast</v>
      </c>
      <c r="I33" s="7">
        <f>COUNTIF($H$6:$H$1065,H33)</f>
        <v>1</v>
      </c>
      <c r="J33" s="8" t="s">
        <v>1573</v>
      </c>
      <c r="K33" s="8" t="s">
        <v>1591</v>
      </c>
      <c r="L33" s="8"/>
    </row>
    <row r="34" spans="1:12" x14ac:dyDescent="0.25">
      <c r="A34" s="7" t="s">
        <v>1768</v>
      </c>
      <c r="B34" s="7" t="s">
        <v>1761</v>
      </c>
      <c r="C34" s="16" t="s">
        <v>174</v>
      </c>
      <c r="D34" s="16"/>
      <c r="E34" s="16"/>
      <c r="F34" s="9"/>
      <c r="G34" s="1" t="s">
        <v>657</v>
      </c>
      <c r="H34" s="25" t="str">
        <f t="shared" si="0"/>
        <v>bugs_nt_Hemipt</v>
      </c>
      <c r="I34" s="7">
        <f>COUNTIF($H$6:$H$1065,H34)</f>
        <v>1</v>
      </c>
      <c r="J34" s="8" t="s">
        <v>1573</v>
      </c>
      <c r="K34" s="8" t="s">
        <v>1591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657</v>
      </c>
      <c r="H35" s="25" t="str">
        <f t="shared" si="0"/>
        <v>bugs_nt_Hepta</v>
      </c>
      <c r="I35" s="7">
        <f>COUNTIF($H$6:$H$1065,H35)</f>
        <v>1</v>
      </c>
      <c r="J35" s="8" t="s">
        <v>1573</v>
      </c>
      <c r="K35" s="8" t="s">
        <v>1593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657</v>
      </c>
      <c r="H36" s="25" t="str">
        <f t="shared" si="0"/>
        <v>bugs_nt_Insect</v>
      </c>
      <c r="I36" s="7">
        <f>COUNTIF($H$6:$H$1065,H36)</f>
        <v>1</v>
      </c>
      <c r="J36" s="8" t="s">
        <v>1573</v>
      </c>
      <c r="K36" s="8" t="s">
        <v>1590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657</v>
      </c>
      <c r="H37" s="25" t="str">
        <f t="shared" si="0"/>
        <v>bugs_nt_Isop</v>
      </c>
      <c r="I37" s="7">
        <f>COUNTIF($H$6:$H$1065,H37)</f>
        <v>1</v>
      </c>
      <c r="J37" s="8" t="s">
        <v>1573</v>
      </c>
      <c r="K37" s="8" t="s">
        <v>1593</v>
      </c>
      <c r="L37" s="8"/>
    </row>
    <row r="38" spans="1:12" x14ac:dyDescent="0.25">
      <c r="A38" s="7" t="s">
        <v>612</v>
      </c>
      <c r="B38" s="7" t="s">
        <v>613</v>
      </c>
      <c r="C38" s="16" t="s">
        <v>174</v>
      </c>
      <c r="D38" s="16"/>
      <c r="E38" s="16"/>
      <c r="F38" s="9"/>
      <c r="G38" s="1" t="s">
        <v>657</v>
      </c>
      <c r="H38" s="25" t="str">
        <f t="shared" si="0"/>
        <v>bugs_nt_Mega</v>
      </c>
      <c r="I38" s="7">
        <f>COUNTIF($H$6:$H$1065,H38)</f>
        <v>1</v>
      </c>
      <c r="J38" s="8" t="s">
        <v>1573</v>
      </c>
      <c r="K38" s="8" t="s">
        <v>1591</v>
      </c>
      <c r="L38" s="8"/>
    </row>
    <row r="39" spans="1:12" x14ac:dyDescent="0.25">
      <c r="A39" s="7" t="s">
        <v>1655</v>
      </c>
      <c r="B39" s="7" t="s">
        <v>1656</v>
      </c>
      <c r="C39" s="16" t="s">
        <v>271</v>
      </c>
      <c r="D39" s="16"/>
      <c r="E39" s="16"/>
      <c r="F39" s="9"/>
      <c r="G39" s="1" t="s">
        <v>657</v>
      </c>
      <c r="H39" s="25" t="str">
        <f t="shared" si="0"/>
        <v>bugs_nt_Mol</v>
      </c>
      <c r="I39" s="7">
        <f>COUNTIF($H$6:$H$1065,H39)</f>
        <v>1</v>
      </c>
      <c r="J39" s="8" t="s">
        <v>1573</v>
      </c>
      <c r="K39" s="8" t="s">
        <v>1593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657</v>
      </c>
      <c r="H40" s="25" t="str">
        <f t="shared" si="0"/>
        <v>bugs_nt_Nemour</v>
      </c>
      <c r="I40" s="7">
        <f>COUNTIF($H$6:$H$1065,H40)</f>
        <v>1</v>
      </c>
      <c r="J40" s="8" t="s">
        <v>1573</v>
      </c>
      <c r="K40" s="8" t="s">
        <v>1593</v>
      </c>
      <c r="L40" s="8"/>
    </row>
    <row r="41" spans="1:12" x14ac:dyDescent="0.25">
      <c r="A41" s="7" t="s">
        <v>704</v>
      </c>
      <c r="B41" s="7" t="s">
        <v>729</v>
      </c>
      <c r="C41" s="16" t="s">
        <v>178</v>
      </c>
      <c r="D41" s="16"/>
      <c r="E41" s="16"/>
      <c r="F41" s="9"/>
      <c r="G41" s="1" t="s">
        <v>657</v>
      </c>
      <c r="H41" s="25" t="str">
        <f t="shared" si="0"/>
        <v>bugs_nt_Nereid</v>
      </c>
      <c r="I41" s="7">
        <f>COUNTIF($H$6:$H$1065,H41)</f>
        <v>1</v>
      </c>
      <c r="J41" s="8" t="s">
        <v>1573</v>
      </c>
      <c r="K41" s="8" t="s">
        <v>1593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657</v>
      </c>
      <c r="H42" s="25" t="str">
        <f t="shared" si="0"/>
        <v>bugs_nt_NonIns</v>
      </c>
      <c r="I42" s="7">
        <f>COUNTIF($H$6:$H$1065,H42)</f>
        <v>1</v>
      </c>
      <c r="J42" s="8" t="s">
        <v>1573</v>
      </c>
      <c r="K42" s="8" t="s">
        <v>1590</v>
      </c>
      <c r="L42" s="8"/>
    </row>
    <row r="43" spans="1:12" x14ac:dyDescent="0.25">
      <c r="A43" s="7" t="s">
        <v>705</v>
      </c>
      <c r="B43" s="7" t="s">
        <v>728</v>
      </c>
      <c r="C43" s="16" t="s">
        <v>174</v>
      </c>
      <c r="D43" s="16"/>
      <c r="E43" s="16"/>
      <c r="F43" s="9"/>
      <c r="G43" s="1" t="s">
        <v>657</v>
      </c>
      <c r="H43" s="25" t="str">
        <f t="shared" si="0"/>
        <v>bugs_nt_Nudib</v>
      </c>
      <c r="I43" s="7">
        <f>COUNTIF($H$6:$H$1065,H43)</f>
        <v>1</v>
      </c>
      <c r="J43" s="8" t="s">
        <v>1573</v>
      </c>
      <c r="K43" s="8" t="s">
        <v>1593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657</v>
      </c>
      <c r="H44" s="25" t="str">
        <f t="shared" si="0"/>
        <v>bugs_nt_Odon</v>
      </c>
      <c r="I44" s="7">
        <f>COUNTIF($H$6:$H$1065,H44)</f>
        <v>1</v>
      </c>
      <c r="J44" s="8" t="s">
        <v>1573</v>
      </c>
      <c r="K44" s="8" t="s">
        <v>1591</v>
      </c>
      <c r="L44" s="8"/>
    </row>
    <row r="45" spans="1:12" x14ac:dyDescent="0.25">
      <c r="A45" s="7" t="s">
        <v>614</v>
      </c>
      <c r="B45" s="7" t="s">
        <v>615</v>
      </c>
      <c r="C45" s="16" t="s">
        <v>174</v>
      </c>
      <c r="D45" s="16"/>
      <c r="E45" s="16"/>
      <c r="F45" s="7"/>
      <c r="G45" s="1" t="s">
        <v>657</v>
      </c>
      <c r="H45" s="25" t="str">
        <f t="shared" si="0"/>
        <v>bugs_nt_OET</v>
      </c>
      <c r="I45" s="7">
        <f>COUNTIF($H$6:$H$1065,H45)</f>
        <v>1</v>
      </c>
      <c r="J45" s="8" t="s">
        <v>1573</v>
      </c>
      <c r="K45" s="8" t="s">
        <v>1593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657</v>
      </c>
      <c r="H46" s="25" t="str">
        <f t="shared" si="0"/>
        <v>bugs_nt_Oligo</v>
      </c>
      <c r="I46" s="7">
        <f>COUNTIF($H$6:$H$1065,H46)</f>
        <v>1</v>
      </c>
      <c r="J46" s="8" t="s">
        <v>1573</v>
      </c>
      <c r="K46" s="8" t="s">
        <v>1591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657</v>
      </c>
      <c r="H47" s="25" t="str">
        <f t="shared" si="0"/>
        <v>bugs_nt_Perlid</v>
      </c>
      <c r="I47" s="7">
        <f>COUNTIF($H$6:$H$1065,H47)</f>
        <v>1</v>
      </c>
      <c r="J47" s="8" t="s">
        <v>1573</v>
      </c>
      <c r="K47" s="8" t="s">
        <v>1593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657</v>
      </c>
      <c r="H48" s="25" t="str">
        <f t="shared" si="0"/>
        <v>bugs_nt_Pleco</v>
      </c>
      <c r="I48" s="7">
        <f>COUNTIF($H$6:$H$1065,H48)</f>
        <v>1</v>
      </c>
      <c r="J48" s="8" t="s">
        <v>1573</v>
      </c>
      <c r="K48" s="8" t="s">
        <v>1591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657</v>
      </c>
      <c r="H49" s="25" t="str">
        <f t="shared" si="0"/>
        <v>bugs_nt_POET</v>
      </c>
      <c r="I49" s="7">
        <f>COUNTIF($H$6:$H$1065,H49)</f>
        <v>1</v>
      </c>
      <c r="J49" s="8" t="s">
        <v>1573</v>
      </c>
      <c r="K49" s="8" t="s">
        <v>1593</v>
      </c>
      <c r="L49" s="8"/>
    </row>
    <row r="50" spans="1:12" x14ac:dyDescent="0.25">
      <c r="A50" s="7" t="s">
        <v>691</v>
      </c>
      <c r="B50" s="7" t="s">
        <v>693</v>
      </c>
      <c r="C50" s="16" t="s">
        <v>175</v>
      </c>
      <c r="D50" s="16"/>
      <c r="E50" s="16"/>
      <c r="F50" s="7"/>
      <c r="G50" s="1" t="s">
        <v>657</v>
      </c>
      <c r="H50" s="25" t="str">
        <f t="shared" si="0"/>
        <v>bugs_nt_Poly</v>
      </c>
      <c r="I50" s="7">
        <f>COUNTIF($H$6:$H$1065,H50)</f>
        <v>1</v>
      </c>
      <c r="J50" s="8" t="s">
        <v>1573</v>
      </c>
      <c r="K50" s="8" t="s">
        <v>1593</v>
      </c>
      <c r="L50" s="8"/>
    </row>
    <row r="51" spans="1:12" x14ac:dyDescent="0.25">
      <c r="A51" s="7" t="s">
        <v>692</v>
      </c>
      <c r="B51" s="7" t="s">
        <v>694</v>
      </c>
      <c r="C51" s="16" t="s">
        <v>667</v>
      </c>
      <c r="D51" s="16"/>
      <c r="E51" s="16"/>
      <c r="F51" s="7"/>
      <c r="G51" s="1" t="s">
        <v>657</v>
      </c>
      <c r="H51" s="25" t="str">
        <f t="shared" si="0"/>
        <v>bugs_nt_PolyNoSpion</v>
      </c>
      <c r="I51" s="7">
        <f>COUNTIF($H$6:$H$1065,H51)</f>
        <v>1</v>
      </c>
      <c r="J51" s="8" t="s">
        <v>1573</v>
      </c>
      <c r="K51" s="8" t="s">
        <v>1593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657</v>
      </c>
      <c r="H52" s="25" t="str">
        <f t="shared" si="0"/>
        <v>bugs_nt_Ptero</v>
      </c>
      <c r="I52" s="7">
        <f>COUNTIF($H$6:$H$1065,H52)</f>
        <v>1</v>
      </c>
      <c r="J52" s="8" t="s">
        <v>1573</v>
      </c>
      <c r="K52" s="8" t="s">
        <v>1593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657</v>
      </c>
      <c r="H53" s="25" t="str">
        <f t="shared" si="0"/>
        <v>bugs_nt_Rhya</v>
      </c>
      <c r="I53" s="7">
        <f>COUNTIF($H$6:$H$1065,H53)</f>
        <v>1</v>
      </c>
      <c r="J53" s="8" t="s">
        <v>1573</v>
      </c>
      <c r="K53" s="8" t="s">
        <v>1593</v>
      </c>
      <c r="L53" s="8"/>
    </row>
    <row r="54" spans="1:12" x14ac:dyDescent="0.25">
      <c r="A54" s="7" t="s">
        <v>689</v>
      </c>
      <c r="B54" s="7" t="s">
        <v>690</v>
      </c>
      <c r="C54" s="16" t="s">
        <v>178</v>
      </c>
      <c r="D54" s="16"/>
      <c r="E54" s="16"/>
      <c r="F54" s="7"/>
      <c r="G54" s="1" t="s">
        <v>657</v>
      </c>
      <c r="H54" s="25" t="str">
        <f t="shared" si="0"/>
        <v>bugs_nt_Spion</v>
      </c>
      <c r="I54" s="7">
        <f>COUNTIF($H$6:$H$1065,H54)</f>
        <v>1</v>
      </c>
      <c r="J54" s="8" t="s">
        <v>1573</v>
      </c>
      <c r="K54" s="8" t="s">
        <v>1593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657</v>
      </c>
      <c r="H55" s="25" t="str">
        <f t="shared" si="0"/>
        <v>bugs_nt_Tipulid</v>
      </c>
      <c r="I55" s="7">
        <f>COUNTIF($H$6:$H$1065,H55)</f>
        <v>1</v>
      </c>
      <c r="J55" s="8" t="s">
        <v>1573</v>
      </c>
      <c r="K55" s="8" t="s">
        <v>1593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657</v>
      </c>
      <c r="H56" s="25" t="str">
        <f t="shared" si="0"/>
        <v>bugs_nt_Trich</v>
      </c>
      <c r="I56" s="7">
        <f>COUNTIF($H$6:$H$1065,H56)</f>
        <v>1</v>
      </c>
      <c r="J56" s="8" t="s">
        <v>1573</v>
      </c>
      <c r="K56" s="8" t="s">
        <v>1591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657</v>
      </c>
      <c r="H57" s="25" t="str">
        <f t="shared" si="0"/>
        <v>bugs_nt_Tromb</v>
      </c>
      <c r="I57" s="7">
        <f>COUNTIF($H$6:$H$1065,H57)</f>
        <v>1</v>
      </c>
      <c r="J57" s="8" t="s">
        <v>1573</v>
      </c>
      <c r="K57" s="8" t="s">
        <v>1591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657</v>
      </c>
      <c r="H58" s="25" t="str">
        <f t="shared" si="0"/>
        <v>bugs_nt_Tubif</v>
      </c>
      <c r="I58" s="7">
        <f>COUNTIF($H$6:$H$1065,H58)</f>
        <v>1</v>
      </c>
      <c r="J58" s="8" t="s">
        <v>1573</v>
      </c>
      <c r="K58" s="8" t="s">
        <v>1593</v>
      </c>
      <c r="L58" s="8"/>
    </row>
    <row r="59" spans="1:12" x14ac:dyDescent="0.25">
      <c r="A59" s="7" t="s">
        <v>706</v>
      </c>
      <c r="B59" s="9" t="s">
        <v>722</v>
      </c>
      <c r="C59" s="16" t="s">
        <v>178</v>
      </c>
      <c r="D59" s="16"/>
      <c r="E59" s="16"/>
      <c r="F59" s="39" t="s">
        <v>682</v>
      </c>
      <c r="G59" s="1" t="s">
        <v>657</v>
      </c>
      <c r="H59" s="25" t="str">
        <f t="shared" si="0"/>
        <v>bugs_pi_Ampe</v>
      </c>
      <c r="I59" s="7">
        <f>COUNTIF($H$6:$H$1065,H59)</f>
        <v>1</v>
      </c>
      <c r="J59" s="8" t="s">
        <v>1573</v>
      </c>
      <c r="K59" s="8" t="s">
        <v>1593</v>
      </c>
      <c r="L59" s="8"/>
    </row>
    <row r="60" spans="1:12" x14ac:dyDescent="0.25">
      <c r="A60" s="7" t="s">
        <v>707</v>
      </c>
      <c r="B60" s="9" t="s">
        <v>723</v>
      </c>
      <c r="C60" s="16" t="s">
        <v>178</v>
      </c>
      <c r="D60" s="16"/>
      <c r="E60" s="16"/>
      <c r="F60" s="39" t="s">
        <v>682</v>
      </c>
      <c r="G60" s="1" t="s">
        <v>657</v>
      </c>
      <c r="H60" s="25" t="str">
        <f t="shared" si="0"/>
        <v>bugs_pi_AmpeHaust</v>
      </c>
      <c r="I60" s="7">
        <f>COUNTIF($H$6:$H$1065,H60)</f>
        <v>1</v>
      </c>
      <c r="J60" s="8" t="s">
        <v>1573</v>
      </c>
      <c r="K60" s="8" t="s">
        <v>1593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657</v>
      </c>
      <c r="H61" s="25" t="str">
        <f t="shared" si="0"/>
        <v>bugs_pi_Amph</v>
      </c>
      <c r="I61" s="7">
        <f>COUNTIF($H$6:$H$1065,H61)</f>
        <v>1</v>
      </c>
      <c r="J61" s="8" t="s">
        <v>1573</v>
      </c>
      <c r="K61" s="8" t="s">
        <v>1591</v>
      </c>
      <c r="L61" s="8"/>
    </row>
    <row r="62" spans="1:12" x14ac:dyDescent="0.25">
      <c r="A62" s="7" t="s">
        <v>616</v>
      </c>
      <c r="B62" s="9" t="s">
        <v>617</v>
      </c>
      <c r="C62" s="16" t="s">
        <v>174</v>
      </c>
      <c r="D62" s="16"/>
      <c r="E62" s="16"/>
      <c r="F62" s="9"/>
      <c r="G62" s="1" t="s">
        <v>657</v>
      </c>
      <c r="H62" s="25" t="str">
        <f t="shared" si="0"/>
        <v>bugs_pi_AmphIsop</v>
      </c>
      <c r="I62" s="7">
        <f>COUNTIF($H$6:$H$1065,H62)</f>
        <v>1</v>
      </c>
      <c r="J62" s="8" t="s">
        <v>1573</v>
      </c>
      <c r="K62" s="8" t="s">
        <v>1593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657</v>
      </c>
      <c r="H63" s="25" t="str">
        <f t="shared" si="0"/>
        <v>bugs_pi_Baet</v>
      </c>
      <c r="I63" s="7">
        <f>COUNTIF($H$6:$H$1065,H63)</f>
        <v>1</v>
      </c>
      <c r="J63" s="8" t="s">
        <v>1573</v>
      </c>
      <c r="K63" s="8" t="s">
        <v>1593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657</v>
      </c>
      <c r="H64" s="25" t="str">
        <f t="shared" si="0"/>
        <v>bugs_pi_Bival</v>
      </c>
      <c r="I64" s="7">
        <f>COUNTIF($H$6:$H$1065,H64)</f>
        <v>1</v>
      </c>
      <c r="J64" s="8" t="s">
        <v>1573</v>
      </c>
      <c r="K64" s="8" t="s">
        <v>1591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657</v>
      </c>
      <c r="H65" s="25" t="str">
        <f t="shared" si="0"/>
        <v>bugs_pi_Caen</v>
      </c>
      <c r="I65" s="7">
        <f>COUNTIF($H$6:$H$1065,H65)</f>
        <v>1</v>
      </c>
      <c r="J65" s="8" t="s">
        <v>1573</v>
      </c>
      <c r="K65" s="8" t="s">
        <v>1593</v>
      </c>
      <c r="L65" s="8"/>
    </row>
    <row r="66" spans="1:12" x14ac:dyDescent="0.25">
      <c r="A66" s="7" t="s">
        <v>683</v>
      </c>
      <c r="B66" s="7" t="s">
        <v>686</v>
      </c>
      <c r="C66" s="16" t="s">
        <v>178</v>
      </c>
      <c r="D66" s="16"/>
      <c r="E66" s="16"/>
      <c r="F66" s="9"/>
      <c r="G66" s="1" t="s">
        <v>657</v>
      </c>
      <c r="H66" s="25" t="str">
        <f t="shared" si="0"/>
        <v>bugs_pi_Capit</v>
      </c>
      <c r="I66" s="7">
        <f>COUNTIF($H$6:$H$1065,H66)</f>
        <v>1</v>
      </c>
      <c r="J66" s="8" t="s">
        <v>1573</v>
      </c>
      <c r="K66" s="8" t="s">
        <v>1593</v>
      </c>
      <c r="L66" s="8"/>
    </row>
    <row r="67" spans="1:12" x14ac:dyDescent="0.25">
      <c r="A67" s="7" t="s">
        <v>684</v>
      </c>
      <c r="B67" s="7" t="s">
        <v>687</v>
      </c>
      <c r="C67" s="16" t="s">
        <v>178</v>
      </c>
      <c r="D67" s="16"/>
      <c r="E67" s="16"/>
      <c r="F67" s="9"/>
      <c r="G67" s="1" t="s">
        <v>657</v>
      </c>
      <c r="H67" s="25" t="str">
        <f t="shared" si="0"/>
        <v>bugs_pi_Cirra</v>
      </c>
      <c r="I67" s="7">
        <f>COUNTIF($H$6:$H$1065,H67)</f>
        <v>1</v>
      </c>
      <c r="J67" s="8" t="s">
        <v>1573</v>
      </c>
      <c r="K67" s="8" t="s">
        <v>1593</v>
      </c>
      <c r="L67" s="8"/>
    </row>
    <row r="68" spans="1:12" x14ac:dyDescent="0.25">
      <c r="A68" s="7" t="s">
        <v>685</v>
      </c>
      <c r="B68" s="7" t="s">
        <v>688</v>
      </c>
      <c r="C68" s="16" t="s">
        <v>175</v>
      </c>
      <c r="D68" s="16"/>
      <c r="E68" s="16"/>
      <c r="F68" s="9"/>
      <c r="G68" s="1" t="s">
        <v>657</v>
      </c>
      <c r="H68" s="25" t="str">
        <f t="shared" si="0"/>
        <v>bugs_pi_Clite</v>
      </c>
      <c r="I68" s="7">
        <f>COUNTIF($H$6:$H$1065,H68)</f>
        <v>1</v>
      </c>
      <c r="J68" s="8" t="s">
        <v>1573</v>
      </c>
      <c r="K68" s="8" t="s">
        <v>1593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657</v>
      </c>
      <c r="H69" s="25" t="str">
        <f t="shared" si="0"/>
        <v>bugs_pi_Coleo</v>
      </c>
      <c r="I69" s="7">
        <f>COUNTIF($H$6:$H$1065,H69)</f>
        <v>1</v>
      </c>
      <c r="J69" s="8" t="s">
        <v>1573</v>
      </c>
      <c r="K69" s="8" t="s">
        <v>1591</v>
      </c>
      <c r="L69" s="8"/>
    </row>
    <row r="70" spans="1:12" x14ac:dyDescent="0.25">
      <c r="A70" s="7" t="s">
        <v>618</v>
      </c>
      <c r="B70" s="9" t="s">
        <v>619</v>
      </c>
      <c r="C70" s="16" t="s">
        <v>174</v>
      </c>
      <c r="D70" s="16"/>
      <c r="E70" s="16"/>
      <c r="F70" s="9"/>
      <c r="G70" s="1" t="s">
        <v>657</v>
      </c>
      <c r="H70" s="25" t="str">
        <f t="shared" si="0"/>
        <v>bugs_pi_COET</v>
      </c>
      <c r="I70" s="7">
        <f>COUNTIF($H$6:$H$1065,H70)</f>
        <v>1</v>
      </c>
      <c r="J70" s="8" t="s">
        <v>1573</v>
      </c>
      <c r="K70" s="8" t="s">
        <v>1593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657</v>
      </c>
      <c r="H71" s="25" t="str">
        <f t="shared" si="0"/>
        <v>bugs_pi_Corb</v>
      </c>
      <c r="I71" s="7">
        <f>COUNTIF($H$6:$H$1065,H71)</f>
        <v>1</v>
      </c>
      <c r="J71" s="8" t="s">
        <v>1573</v>
      </c>
      <c r="K71" s="8" t="s">
        <v>1593</v>
      </c>
      <c r="L71" s="8"/>
    </row>
    <row r="72" spans="1:12" x14ac:dyDescent="0.25">
      <c r="A72" s="7" t="s">
        <v>1402</v>
      </c>
      <c r="B72" s="7" t="s">
        <v>1403</v>
      </c>
      <c r="C72" s="16" t="s">
        <v>177</v>
      </c>
      <c r="D72" s="16"/>
      <c r="E72" s="16"/>
      <c r="F72" s="9"/>
      <c r="G72" s="1" t="s">
        <v>657</v>
      </c>
      <c r="H72" s="25" t="str">
        <f t="shared" ref="H72:H137" si="1">G72&amp;"_"&amp;TRIM(A72)</f>
        <v>bugs_pi_CraCaeGam</v>
      </c>
      <c r="I72" s="7">
        <f>COUNTIF($H$6:$H$1065,H72)</f>
        <v>1</v>
      </c>
      <c r="J72" s="8" t="s">
        <v>1573</v>
      </c>
      <c r="K72" s="8" t="s">
        <v>1593</v>
      </c>
      <c r="L72" s="8"/>
    </row>
    <row r="73" spans="1:12" x14ac:dyDescent="0.25">
      <c r="A73" s="7" t="s">
        <v>238</v>
      </c>
      <c r="B73" s="9" t="s">
        <v>281</v>
      </c>
      <c r="C73" s="16" t="s">
        <v>270</v>
      </c>
      <c r="D73" s="16"/>
      <c r="E73" s="16"/>
      <c r="F73" s="9"/>
      <c r="G73" s="1" t="s">
        <v>657</v>
      </c>
      <c r="H73" s="25" t="str">
        <f t="shared" si="1"/>
        <v>bugs_pi_Cru</v>
      </c>
      <c r="I73" s="7">
        <f>COUNTIF($H$6:$H$1065,H73)</f>
        <v>1</v>
      </c>
      <c r="J73" s="8" t="s">
        <v>1573</v>
      </c>
      <c r="K73" s="8" t="s">
        <v>1593</v>
      </c>
      <c r="L73" s="8"/>
    </row>
    <row r="74" spans="1:12" x14ac:dyDescent="0.25">
      <c r="A74" s="7" t="s">
        <v>239</v>
      </c>
      <c r="B74" s="9" t="s">
        <v>528</v>
      </c>
      <c r="C74" s="16" t="s">
        <v>480</v>
      </c>
      <c r="D74" s="16"/>
      <c r="E74" s="16"/>
      <c r="F74" s="9"/>
      <c r="G74" s="1" t="s">
        <v>657</v>
      </c>
      <c r="H74" s="25" t="str">
        <f t="shared" si="1"/>
        <v>bugs_pi_CruMol</v>
      </c>
      <c r="I74" s="7">
        <f>COUNTIF($H$6:$H$1065,H74)</f>
        <v>1</v>
      </c>
      <c r="J74" s="8" t="s">
        <v>1573</v>
      </c>
      <c r="K74" s="8" t="s">
        <v>1591</v>
      </c>
      <c r="L74" s="8"/>
    </row>
    <row r="75" spans="1:12" x14ac:dyDescent="0.25">
      <c r="A75" s="7" t="s">
        <v>14</v>
      </c>
      <c r="B75" s="7" t="s">
        <v>282</v>
      </c>
      <c r="C75" s="16" t="s">
        <v>174</v>
      </c>
      <c r="D75" s="16"/>
      <c r="E75" s="16"/>
      <c r="F75" s="9"/>
      <c r="G75" s="1" t="s">
        <v>657</v>
      </c>
      <c r="H75" s="25" t="str">
        <f t="shared" si="1"/>
        <v>bugs_pi_Deca</v>
      </c>
      <c r="I75" s="7">
        <f>COUNTIF($H$6:$H$1065,H75)</f>
        <v>1</v>
      </c>
      <c r="J75" s="8" t="s">
        <v>1573</v>
      </c>
      <c r="K75" s="8" t="s">
        <v>1591</v>
      </c>
      <c r="L75" s="8"/>
    </row>
    <row r="76" spans="1:12" x14ac:dyDescent="0.25">
      <c r="A76" s="7" t="s">
        <v>15</v>
      </c>
      <c r="B76" s="9" t="s">
        <v>283</v>
      </c>
      <c r="C76" s="16" t="s">
        <v>174</v>
      </c>
      <c r="D76" s="16"/>
      <c r="E76" s="16"/>
      <c r="F76" s="9"/>
      <c r="G76" s="1" t="s">
        <v>657</v>
      </c>
      <c r="H76" s="25" t="str">
        <f t="shared" si="1"/>
        <v>bugs_pi_Dipt</v>
      </c>
      <c r="I76" s="7">
        <f>COUNTIF($H$6:$H$1065,H76)</f>
        <v>1</v>
      </c>
      <c r="J76" s="8" t="s">
        <v>1573</v>
      </c>
      <c r="K76" s="8" t="s">
        <v>1591</v>
      </c>
      <c r="L76" s="8"/>
    </row>
    <row r="77" spans="1:12" x14ac:dyDescent="0.25">
      <c r="A77" s="7" t="s">
        <v>746</v>
      </c>
      <c r="B77" s="9" t="s">
        <v>748</v>
      </c>
      <c r="C77" s="16" t="s">
        <v>747</v>
      </c>
      <c r="D77" s="16"/>
      <c r="E77" s="16"/>
      <c r="F77" s="42" t="s">
        <v>749</v>
      </c>
      <c r="G77" s="1" t="s">
        <v>657</v>
      </c>
      <c r="H77" s="25" t="str">
        <f t="shared" si="1"/>
        <v>bugs_pi_DiptNonIns</v>
      </c>
      <c r="I77" s="7">
        <f>COUNTIF($H$6:$H$1065,H77)</f>
        <v>1</v>
      </c>
      <c r="J77" s="8" t="s">
        <v>1573</v>
      </c>
      <c r="K77" s="8" t="s">
        <v>1593</v>
      </c>
      <c r="L77" s="8"/>
    </row>
    <row r="78" spans="1:12" x14ac:dyDescent="0.25">
      <c r="A78" s="7" t="s">
        <v>793</v>
      </c>
      <c r="B78" s="7" t="s">
        <v>794</v>
      </c>
      <c r="C78" s="16" t="s">
        <v>174</v>
      </c>
      <c r="D78" s="16"/>
      <c r="E78" s="16"/>
      <c r="F78" s="9"/>
      <c r="G78" s="1" t="s">
        <v>657</v>
      </c>
      <c r="H78" s="25" t="str">
        <f t="shared" si="1"/>
        <v>bugs_pi_ECT</v>
      </c>
      <c r="I78" s="7">
        <f>COUNTIF($H$6:$H$1065,H78)</f>
        <v>1</v>
      </c>
      <c r="J78" s="8" t="s">
        <v>1573</v>
      </c>
      <c r="K78" s="8" t="s">
        <v>1593</v>
      </c>
      <c r="L78" s="8"/>
    </row>
    <row r="79" spans="1:12" x14ac:dyDescent="0.25">
      <c r="A79" s="7" t="s">
        <v>16</v>
      </c>
      <c r="B79" s="9" t="s">
        <v>284</v>
      </c>
      <c r="C79" s="16" t="s">
        <v>174</v>
      </c>
      <c r="D79" s="16"/>
      <c r="E79" s="16"/>
      <c r="F79" s="9"/>
      <c r="G79" s="1" t="s">
        <v>657</v>
      </c>
      <c r="H79" s="25" t="str">
        <f t="shared" si="1"/>
        <v>bugs_pi_Ephem</v>
      </c>
      <c r="I79" s="7">
        <f>COUNTIF($H$6:$H$1065,H79)</f>
        <v>1</v>
      </c>
      <c r="J79" s="8" t="s">
        <v>1573</v>
      </c>
      <c r="K79" s="8" t="s">
        <v>1591</v>
      </c>
      <c r="L79" s="8"/>
    </row>
    <row r="80" spans="1:12" x14ac:dyDescent="0.25">
      <c r="A80" s="7" t="s">
        <v>240</v>
      </c>
      <c r="B80" s="9" t="s">
        <v>529</v>
      </c>
      <c r="C80" s="16" t="s">
        <v>472</v>
      </c>
      <c r="D80" s="16"/>
      <c r="E80" s="16"/>
      <c r="F80" s="9"/>
      <c r="G80" s="1" t="s">
        <v>657</v>
      </c>
      <c r="H80" s="25" t="str">
        <f t="shared" si="1"/>
        <v>bugs_pi_EphemNoCae</v>
      </c>
      <c r="I80" s="7">
        <f>COUNTIF($H$6:$H$1065,H80)</f>
        <v>1</v>
      </c>
      <c r="J80" s="8" t="s">
        <v>1573</v>
      </c>
      <c r="K80" s="8" t="s">
        <v>1593</v>
      </c>
      <c r="L80" s="8"/>
    </row>
    <row r="81" spans="1:12" x14ac:dyDescent="0.25">
      <c r="A81" s="7" t="s">
        <v>241</v>
      </c>
      <c r="B81" s="9" t="s">
        <v>530</v>
      </c>
      <c r="C81" s="16" t="s">
        <v>472</v>
      </c>
      <c r="D81" s="16"/>
      <c r="E81" s="16"/>
      <c r="F81" s="9"/>
      <c r="G81" s="1" t="s">
        <v>657</v>
      </c>
      <c r="H81" s="25" t="str">
        <f t="shared" si="1"/>
        <v>bugs_pi_EphemNoCaeBae</v>
      </c>
      <c r="I81" s="7">
        <f>COUNTIF($H$6:$H$1065,H81)</f>
        <v>1</v>
      </c>
      <c r="J81" s="8" t="s">
        <v>1573</v>
      </c>
      <c r="K81" s="8" t="s">
        <v>1593</v>
      </c>
      <c r="L81" s="8"/>
    </row>
    <row r="82" spans="1:12" x14ac:dyDescent="0.25">
      <c r="A82" s="7" t="s">
        <v>17</v>
      </c>
      <c r="B82" s="7" t="s">
        <v>796</v>
      </c>
      <c r="C82" s="16" t="s">
        <v>174</v>
      </c>
      <c r="D82" s="16"/>
      <c r="E82" s="16"/>
      <c r="F82" s="9"/>
      <c r="G82" s="1" t="s">
        <v>657</v>
      </c>
      <c r="H82" s="25" t="str">
        <f t="shared" si="1"/>
        <v>bugs_pi_EPT</v>
      </c>
      <c r="I82" s="7">
        <f>COUNTIF($H$6:$H$1065,H82)</f>
        <v>1</v>
      </c>
      <c r="J82" s="8" t="s">
        <v>1573</v>
      </c>
      <c r="K82" s="8" t="s">
        <v>1591</v>
      </c>
      <c r="L82" s="8"/>
    </row>
    <row r="83" spans="1:12" x14ac:dyDescent="0.25">
      <c r="A83" s="7" t="s">
        <v>482</v>
      </c>
      <c r="B83" s="7" t="s">
        <v>795</v>
      </c>
      <c r="C83" s="16" t="s">
        <v>472</v>
      </c>
      <c r="D83" s="16"/>
      <c r="E83" s="16"/>
      <c r="F83" s="9"/>
      <c r="G83" s="1" t="s">
        <v>657</v>
      </c>
      <c r="H83" s="25" t="str">
        <f t="shared" si="1"/>
        <v>bugs_pi_EPTNoBaeHydro</v>
      </c>
      <c r="I83" s="7">
        <f>COUNTIF($H$6:$H$1065,H83)</f>
        <v>1</v>
      </c>
      <c r="J83" s="8" t="s">
        <v>1573</v>
      </c>
      <c r="K83" s="8" t="s">
        <v>1593</v>
      </c>
      <c r="L83" s="8"/>
    </row>
    <row r="84" spans="1:12" x14ac:dyDescent="0.25">
      <c r="A84" s="7" t="s">
        <v>479</v>
      </c>
      <c r="B84" s="7" t="s">
        <v>797</v>
      </c>
      <c r="C84" s="16" t="s">
        <v>472</v>
      </c>
      <c r="D84" s="16"/>
      <c r="E84" s="16"/>
      <c r="F84" s="9"/>
      <c r="G84" s="1" t="s">
        <v>657</v>
      </c>
      <c r="H84" s="25" t="str">
        <f t="shared" si="1"/>
        <v>bugs_pi_EPTNoCheu</v>
      </c>
      <c r="I84" s="7">
        <f>COUNTIF($H$6:$H$1065,H84)</f>
        <v>1</v>
      </c>
      <c r="J84" s="8" t="s">
        <v>1573</v>
      </c>
      <c r="K84" s="8" t="s">
        <v>1593</v>
      </c>
      <c r="L84" s="8"/>
    </row>
    <row r="85" spans="1:12" x14ac:dyDescent="0.25">
      <c r="A85" s="7" t="s">
        <v>802</v>
      </c>
      <c r="B85" s="7" t="s">
        <v>803</v>
      </c>
      <c r="C85" s="16" t="s">
        <v>472</v>
      </c>
      <c r="D85" s="16"/>
      <c r="E85" s="16"/>
      <c r="F85" s="9"/>
      <c r="G85" s="1" t="s">
        <v>657</v>
      </c>
      <c r="H85" s="25" t="str">
        <f t="shared" si="1"/>
        <v>bugs_pi_EPTNoHydro</v>
      </c>
      <c r="I85" s="7">
        <f>COUNTIF($H$6:$H$1065,H85)</f>
        <v>1</v>
      </c>
      <c r="J85" s="8" t="s">
        <v>1573</v>
      </c>
      <c r="K85" s="8" t="s">
        <v>1593</v>
      </c>
      <c r="L85" s="8"/>
    </row>
    <row r="86" spans="1:12" x14ac:dyDescent="0.25">
      <c r="A86" s="7" t="s">
        <v>620</v>
      </c>
      <c r="B86" s="7" t="s">
        <v>621</v>
      </c>
      <c r="C86" s="16" t="s">
        <v>174</v>
      </c>
      <c r="D86" s="16"/>
      <c r="E86" s="16"/>
      <c r="F86" s="9"/>
      <c r="G86" s="1" t="s">
        <v>657</v>
      </c>
      <c r="H86" s="25" t="str">
        <f t="shared" si="1"/>
        <v>bugs_pi_ET</v>
      </c>
      <c r="I86" s="7">
        <f>COUNTIF($H$6:$H$1065,H86)</f>
        <v>1</v>
      </c>
      <c r="J86" s="8" t="s">
        <v>1573</v>
      </c>
      <c r="K86" s="8" t="s">
        <v>1593</v>
      </c>
      <c r="L86" s="8"/>
    </row>
    <row r="87" spans="1:12" x14ac:dyDescent="0.25">
      <c r="A87" s="7" t="s">
        <v>18</v>
      </c>
      <c r="B87" s="7" t="s">
        <v>285</v>
      </c>
      <c r="C87" s="16" t="s">
        <v>175</v>
      </c>
      <c r="D87" s="16"/>
      <c r="E87" s="16"/>
      <c r="F87" s="9"/>
      <c r="G87" s="1" t="s">
        <v>657</v>
      </c>
      <c r="H87" s="25" t="str">
        <f t="shared" si="1"/>
        <v>bugs_pi_Gast</v>
      </c>
      <c r="I87" s="7">
        <f>COUNTIF($H$6:$H$1065,H87)</f>
        <v>1</v>
      </c>
      <c r="J87" s="8" t="s">
        <v>1573</v>
      </c>
      <c r="K87" s="8" t="s">
        <v>1591</v>
      </c>
      <c r="L87" s="8"/>
    </row>
    <row r="88" spans="1:12" x14ac:dyDescent="0.25">
      <c r="A88" s="7" t="s">
        <v>708</v>
      </c>
      <c r="B88" s="10" t="s">
        <v>718</v>
      </c>
      <c r="C88" s="16" t="s">
        <v>178</v>
      </c>
      <c r="D88" s="16"/>
      <c r="E88" s="16"/>
      <c r="F88" s="9"/>
      <c r="G88" s="1" t="s">
        <v>657</v>
      </c>
      <c r="H88" s="25" t="str">
        <f t="shared" si="1"/>
        <v>bugs_pi_Haust</v>
      </c>
      <c r="I88" s="7">
        <f>COUNTIF($H$6:$H$1065,H88)</f>
        <v>1</v>
      </c>
      <c r="J88" s="8" t="s">
        <v>1573</v>
      </c>
      <c r="K88" s="8" t="s">
        <v>1593</v>
      </c>
      <c r="L88" s="8"/>
    </row>
    <row r="89" spans="1:12" x14ac:dyDescent="0.25">
      <c r="A89" s="7" t="s">
        <v>1762</v>
      </c>
      <c r="B89" s="10" t="s">
        <v>1763</v>
      </c>
      <c r="C89" s="16" t="s">
        <v>174</v>
      </c>
      <c r="D89" s="16"/>
      <c r="E89" s="16"/>
      <c r="F89" s="9"/>
      <c r="G89" s="1" t="s">
        <v>657</v>
      </c>
      <c r="H89" s="25" t="str">
        <f t="shared" ref="H89" si="2">G89&amp;"_"&amp;TRIM(A89)</f>
        <v>bugs_pi_Hemipt</v>
      </c>
      <c r="I89" s="7">
        <f>COUNTIF($H$6:$H$1065,H89)</f>
        <v>1</v>
      </c>
      <c r="J89" s="8" t="s">
        <v>1573</v>
      </c>
      <c r="K89" s="8" t="s">
        <v>1591</v>
      </c>
      <c r="L89" s="8"/>
    </row>
    <row r="90" spans="1:12" x14ac:dyDescent="0.25">
      <c r="A90" s="7" t="s">
        <v>709</v>
      </c>
      <c r="B90" s="10" t="s">
        <v>719</v>
      </c>
      <c r="C90" s="16" t="s">
        <v>178</v>
      </c>
      <c r="D90" s="16"/>
      <c r="E90" s="16"/>
      <c r="F90" s="9"/>
      <c r="G90" s="1" t="s">
        <v>657</v>
      </c>
      <c r="H90" s="25" t="str">
        <f t="shared" si="1"/>
        <v>bugs_pi_Hesion</v>
      </c>
      <c r="I90" s="7">
        <f>COUNTIF($H$6:$H$1065,H90)</f>
        <v>1</v>
      </c>
      <c r="J90" s="8" t="s">
        <v>1573</v>
      </c>
      <c r="K90" s="8" t="s">
        <v>1593</v>
      </c>
      <c r="L90" s="8"/>
    </row>
    <row r="91" spans="1:12" x14ac:dyDescent="0.25">
      <c r="A91" s="10" t="s">
        <v>242</v>
      </c>
      <c r="B91" s="10" t="s">
        <v>531</v>
      </c>
      <c r="C91" s="16" t="s">
        <v>472</v>
      </c>
      <c r="D91" s="20"/>
      <c r="E91" s="20"/>
      <c r="F91" s="9"/>
      <c r="G91" s="1" t="s">
        <v>657</v>
      </c>
      <c r="H91" s="25" t="str">
        <f t="shared" si="1"/>
        <v>bugs_pi_Hydro</v>
      </c>
      <c r="I91" s="7">
        <f>COUNTIF($H$6:$H$1065,H91)</f>
        <v>1</v>
      </c>
      <c r="J91" s="8" t="s">
        <v>1573</v>
      </c>
      <c r="K91" s="8" t="s">
        <v>1593</v>
      </c>
      <c r="L91" s="8"/>
    </row>
    <row r="92" spans="1:12" x14ac:dyDescent="0.25">
      <c r="A92" s="10" t="s">
        <v>370</v>
      </c>
      <c r="B92" s="10" t="s">
        <v>670</v>
      </c>
      <c r="C92" s="16" t="s">
        <v>472</v>
      </c>
      <c r="D92" s="20"/>
      <c r="E92" s="20"/>
      <c r="F92" s="9"/>
      <c r="G92" s="1" t="s">
        <v>657</v>
      </c>
      <c r="H92" s="25" t="str">
        <f t="shared" si="1"/>
        <v>bugs_pi_Hydro2EPT</v>
      </c>
      <c r="I92" s="7">
        <f>COUNTIF($H$6:$H$1065,H92)</f>
        <v>1</v>
      </c>
      <c r="J92" s="8" t="s">
        <v>1573</v>
      </c>
      <c r="K92" s="8" t="s">
        <v>1593</v>
      </c>
      <c r="L92" s="8"/>
    </row>
    <row r="93" spans="1:12" x14ac:dyDescent="0.25">
      <c r="A93" s="10" t="s">
        <v>371</v>
      </c>
      <c r="B93" s="10" t="s">
        <v>671</v>
      </c>
      <c r="C93" s="20" t="s">
        <v>178</v>
      </c>
      <c r="D93" s="20"/>
      <c r="E93" s="20"/>
      <c r="F93" s="9"/>
      <c r="G93" s="1" t="s">
        <v>657</v>
      </c>
      <c r="H93" s="25" t="str">
        <f t="shared" si="1"/>
        <v>bugs_pi_Hydro2Trich</v>
      </c>
      <c r="I93" s="7">
        <f>COUNTIF($H$6:$H$1065,H93)</f>
        <v>1</v>
      </c>
      <c r="J93" s="8" t="s">
        <v>1573</v>
      </c>
      <c r="K93" s="8" t="s">
        <v>1593</v>
      </c>
      <c r="L93" s="8"/>
    </row>
    <row r="94" spans="1:12" x14ac:dyDescent="0.25">
      <c r="A94" s="10" t="s">
        <v>243</v>
      </c>
      <c r="B94" s="10" t="s">
        <v>532</v>
      </c>
      <c r="C94" s="20" t="s">
        <v>175</v>
      </c>
      <c r="D94" s="20"/>
      <c r="E94" s="20"/>
      <c r="F94" s="9"/>
      <c r="G94" s="1" t="s">
        <v>657</v>
      </c>
      <c r="H94" s="25" t="str">
        <f t="shared" si="1"/>
        <v>bugs_pi_Insect</v>
      </c>
      <c r="I94" s="7">
        <f>COUNTIF($H$6:$H$1065,H94)</f>
        <v>1</v>
      </c>
      <c r="J94" s="8" t="s">
        <v>1573</v>
      </c>
      <c r="K94" s="8" t="s">
        <v>1590</v>
      </c>
      <c r="L94" s="8"/>
    </row>
    <row r="95" spans="1:12" x14ac:dyDescent="0.25">
      <c r="A95" s="10" t="s">
        <v>244</v>
      </c>
      <c r="B95" s="10" t="s">
        <v>533</v>
      </c>
      <c r="C95" s="20" t="s">
        <v>174</v>
      </c>
      <c r="D95" s="20"/>
      <c r="E95" s="20"/>
      <c r="F95" s="9"/>
      <c r="G95" s="1" t="s">
        <v>657</v>
      </c>
      <c r="H95" s="25" t="str">
        <f t="shared" si="1"/>
        <v>bugs_pi_Isop</v>
      </c>
      <c r="I95" s="7">
        <f>COUNTIF($H$6:$H$1065,H95)</f>
        <v>1</v>
      </c>
      <c r="J95" s="8" t="s">
        <v>1573</v>
      </c>
      <c r="K95" s="8" t="s">
        <v>1591</v>
      </c>
      <c r="L95" s="8"/>
    </row>
    <row r="96" spans="1:12" x14ac:dyDescent="0.25">
      <c r="A96" s="10" t="s">
        <v>483</v>
      </c>
      <c r="B96" s="10" t="s">
        <v>594</v>
      </c>
      <c r="C96" s="20" t="s">
        <v>596</v>
      </c>
      <c r="D96" s="20"/>
      <c r="E96" s="20"/>
      <c r="F96" s="9"/>
      <c r="G96" s="1" t="s">
        <v>657</v>
      </c>
      <c r="H96" s="25" t="str">
        <f t="shared" si="1"/>
        <v>bugs_pi_IsopGastHiru</v>
      </c>
      <c r="I96" s="7">
        <f>COUNTIF($H$6:$H$1065,H96)</f>
        <v>1</v>
      </c>
      <c r="J96" s="8" t="s">
        <v>1573</v>
      </c>
      <c r="K96" s="8" t="s">
        <v>1593</v>
      </c>
      <c r="L96" s="8"/>
    </row>
    <row r="97" spans="1:12" x14ac:dyDescent="0.25">
      <c r="A97" s="10" t="s">
        <v>1394</v>
      </c>
      <c r="B97" s="10" t="s">
        <v>1398</v>
      </c>
      <c r="C97" s="20" t="s">
        <v>177</v>
      </c>
      <c r="D97" s="20"/>
      <c r="E97" s="20"/>
      <c r="F97" s="9"/>
      <c r="G97" s="1" t="s">
        <v>657</v>
      </c>
      <c r="H97" s="25" t="str">
        <f t="shared" si="1"/>
        <v>bugs_pi_Juga</v>
      </c>
      <c r="I97" s="7">
        <f>COUNTIF($H$6:$H$1065,H97)</f>
        <v>1</v>
      </c>
      <c r="J97" s="8" t="s">
        <v>1573</v>
      </c>
      <c r="K97" s="8" t="s">
        <v>1593</v>
      </c>
      <c r="L97" s="8"/>
    </row>
    <row r="98" spans="1:12" x14ac:dyDescent="0.25">
      <c r="A98" s="10" t="s">
        <v>1395</v>
      </c>
      <c r="B98" s="10" t="s">
        <v>1399</v>
      </c>
      <c r="C98" s="20" t="s">
        <v>177</v>
      </c>
      <c r="D98" s="20"/>
      <c r="E98" s="20"/>
      <c r="F98" s="9"/>
      <c r="G98" s="1" t="s">
        <v>657</v>
      </c>
      <c r="H98" s="25" t="str">
        <f t="shared" si="1"/>
        <v>bugs_pi_JugaFlumi</v>
      </c>
      <c r="I98" s="7">
        <f>COUNTIF($H$6:$H$1065,H98)</f>
        <v>1</v>
      </c>
      <c r="J98" s="8" t="s">
        <v>1573</v>
      </c>
      <c r="K98" s="8" t="s">
        <v>1593</v>
      </c>
      <c r="L98" s="8"/>
    </row>
    <row r="99" spans="1:12" x14ac:dyDescent="0.25">
      <c r="A99" s="10" t="s">
        <v>710</v>
      </c>
      <c r="B99" s="10" t="s">
        <v>720</v>
      </c>
      <c r="C99" s="20" t="s">
        <v>178</v>
      </c>
      <c r="D99" s="20"/>
      <c r="E99" s="20"/>
      <c r="F99" s="9"/>
      <c r="G99" s="1" t="s">
        <v>657</v>
      </c>
      <c r="H99" s="25" t="str">
        <f t="shared" si="1"/>
        <v>bugs_pi_Lucin</v>
      </c>
      <c r="I99" s="7">
        <f>COUNTIF($H$6:$H$1065,H99)</f>
        <v>1</v>
      </c>
      <c r="J99" s="8" t="s">
        <v>1573</v>
      </c>
      <c r="K99" s="8" t="s">
        <v>1593</v>
      </c>
      <c r="L99" s="8"/>
    </row>
    <row r="100" spans="1:12" x14ac:dyDescent="0.25">
      <c r="A100" s="10" t="s">
        <v>711</v>
      </c>
      <c r="B100" s="10" t="s">
        <v>724</v>
      </c>
      <c r="C100" s="20" t="s">
        <v>178</v>
      </c>
      <c r="D100" s="20"/>
      <c r="E100" s="20"/>
      <c r="F100" s="9"/>
      <c r="G100" s="1" t="s">
        <v>657</v>
      </c>
      <c r="H100" s="25" t="str">
        <f t="shared" si="1"/>
        <v>bugs_pi_LucinTellin</v>
      </c>
      <c r="I100" s="7">
        <f>COUNTIF($H$6:$H$1065,H100)</f>
        <v>1</v>
      </c>
      <c r="J100" s="8" t="s">
        <v>1573</v>
      </c>
      <c r="K100" s="8" t="s">
        <v>1593</v>
      </c>
      <c r="L100" s="8"/>
    </row>
    <row r="101" spans="1:12" x14ac:dyDescent="0.25">
      <c r="A101" s="10" t="s">
        <v>622</v>
      </c>
      <c r="B101" s="10" t="s">
        <v>623</v>
      </c>
      <c r="C101" s="20" t="s">
        <v>174</v>
      </c>
      <c r="D101" s="20"/>
      <c r="E101" s="20"/>
      <c r="F101" s="9"/>
      <c r="G101" s="1" t="s">
        <v>657</v>
      </c>
      <c r="H101" s="25" t="str">
        <f t="shared" si="1"/>
        <v>bugs_pi_Mega</v>
      </c>
      <c r="I101" s="7">
        <f>COUNTIF($H$6:$H$1065,H101)</f>
        <v>1</v>
      </c>
      <c r="J101" s="8" t="s">
        <v>1573</v>
      </c>
      <c r="K101" s="8" t="s">
        <v>1591</v>
      </c>
      <c r="L101" s="8"/>
    </row>
    <row r="102" spans="1:12" x14ac:dyDescent="0.25">
      <c r="A102" s="10" t="s">
        <v>245</v>
      </c>
      <c r="B102" s="10" t="s">
        <v>484</v>
      </c>
      <c r="C102" s="20" t="s">
        <v>271</v>
      </c>
      <c r="D102" s="20"/>
      <c r="E102" s="20"/>
      <c r="F102" s="9"/>
      <c r="G102" s="1" t="s">
        <v>657</v>
      </c>
      <c r="H102" s="25" t="str">
        <f t="shared" si="1"/>
        <v>bugs_pi_Mol</v>
      </c>
      <c r="I102" s="7">
        <f>COUNTIF($H$6:$H$1065,H102)</f>
        <v>1</v>
      </c>
      <c r="J102" s="8" t="s">
        <v>1573</v>
      </c>
      <c r="K102" s="8" t="s">
        <v>1593</v>
      </c>
      <c r="L102" s="8"/>
    </row>
    <row r="103" spans="1:12" x14ac:dyDescent="0.25">
      <c r="A103" s="10" t="s">
        <v>1397</v>
      </c>
      <c r="B103" s="10" t="s">
        <v>1400</v>
      </c>
      <c r="C103" s="20" t="s">
        <v>271</v>
      </c>
      <c r="D103" s="20"/>
      <c r="E103" s="20"/>
      <c r="F103" s="9"/>
      <c r="G103" s="1" t="s">
        <v>657</v>
      </c>
      <c r="H103" s="25" t="str">
        <f t="shared" si="1"/>
        <v>bugs_pi_Nemata</v>
      </c>
      <c r="I103" s="7">
        <f>COUNTIF($H$6:$H$1065,H103)</f>
        <v>1</v>
      </c>
      <c r="J103" s="8" t="s">
        <v>1573</v>
      </c>
      <c r="K103" s="8" t="s">
        <v>1593</v>
      </c>
      <c r="L103" s="8"/>
    </row>
    <row r="104" spans="1:12" x14ac:dyDescent="0.25">
      <c r="A104" s="10" t="s">
        <v>712</v>
      </c>
      <c r="B104" s="10" t="s">
        <v>721</v>
      </c>
      <c r="C104" s="20" t="s">
        <v>178</v>
      </c>
      <c r="D104" s="20"/>
      <c r="E104" s="20"/>
      <c r="F104" s="9"/>
      <c r="G104" s="1" t="s">
        <v>657</v>
      </c>
      <c r="H104" s="25" t="str">
        <f t="shared" si="1"/>
        <v>bugs_pi_Nereid</v>
      </c>
      <c r="I104" s="7">
        <f>COUNTIF($H$6:$H$1065,H104)</f>
        <v>1</v>
      </c>
      <c r="J104" s="8" t="s">
        <v>1573</v>
      </c>
      <c r="K104" s="8" t="s">
        <v>1593</v>
      </c>
      <c r="L104" s="8"/>
    </row>
    <row r="105" spans="1:12" x14ac:dyDescent="0.25">
      <c r="A105" s="10" t="s">
        <v>19</v>
      </c>
      <c r="B105" s="11" t="s">
        <v>286</v>
      </c>
      <c r="C105" s="20" t="s">
        <v>175</v>
      </c>
      <c r="D105" s="20"/>
      <c r="E105" s="20"/>
      <c r="F105" s="9"/>
      <c r="G105" s="1" t="s">
        <v>657</v>
      </c>
      <c r="H105" s="25" t="str">
        <f t="shared" si="1"/>
        <v>bugs_pi_NonIns</v>
      </c>
      <c r="I105" s="7">
        <f>COUNTIF($H$6:$H$1065,H105)</f>
        <v>1</v>
      </c>
      <c r="J105" s="8" t="s">
        <v>1573</v>
      </c>
      <c r="K105" s="8" t="s">
        <v>1590</v>
      </c>
      <c r="L105" s="8"/>
    </row>
    <row r="106" spans="1:12" x14ac:dyDescent="0.25">
      <c r="A106" s="10" t="s">
        <v>713</v>
      </c>
      <c r="B106" s="11" t="s">
        <v>725</v>
      </c>
      <c r="C106" s="20" t="s">
        <v>174</v>
      </c>
      <c r="D106" s="20"/>
      <c r="E106" s="20"/>
      <c r="F106" s="9"/>
      <c r="G106" s="1" t="s">
        <v>657</v>
      </c>
      <c r="H106" s="25" t="str">
        <f t="shared" si="1"/>
        <v>bugs_pi_Nudib</v>
      </c>
      <c r="I106" s="7">
        <f>COUNTIF($H$6:$H$1065,H106)</f>
        <v>1</v>
      </c>
      <c r="J106" s="8" t="s">
        <v>1573</v>
      </c>
      <c r="K106" s="8" t="s">
        <v>1593</v>
      </c>
      <c r="L106" s="8"/>
    </row>
    <row r="107" spans="1:12" x14ac:dyDescent="0.25">
      <c r="A107" s="10" t="s">
        <v>20</v>
      </c>
      <c r="B107" s="11" t="s">
        <v>287</v>
      </c>
      <c r="C107" s="20" t="s">
        <v>174</v>
      </c>
      <c r="D107" s="20"/>
      <c r="E107" s="20"/>
      <c r="F107" s="9"/>
      <c r="G107" s="1" t="s">
        <v>657</v>
      </c>
      <c r="H107" s="25" t="str">
        <f t="shared" si="1"/>
        <v>bugs_pi_Odon</v>
      </c>
      <c r="I107" s="7">
        <f>COUNTIF($H$6:$H$1065,H107)</f>
        <v>1</v>
      </c>
      <c r="J107" s="8" t="s">
        <v>1573</v>
      </c>
      <c r="K107" s="8" t="s">
        <v>1591</v>
      </c>
      <c r="L107" s="8"/>
    </row>
    <row r="108" spans="1:12" x14ac:dyDescent="0.25">
      <c r="A108" s="10" t="s">
        <v>624</v>
      </c>
      <c r="B108" s="11" t="s">
        <v>625</v>
      </c>
      <c r="C108" s="20" t="s">
        <v>174</v>
      </c>
      <c r="D108" s="20"/>
      <c r="E108" s="20"/>
      <c r="F108" s="9"/>
      <c r="G108" s="1" t="s">
        <v>657</v>
      </c>
      <c r="H108" s="25" t="str">
        <f t="shared" si="1"/>
        <v>bugs_pi_OET</v>
      </c>
      <c r="I108" s="7">
        <f>COUNTIF($H$6:$H$1065,H108)</f>
        <v>1</v>
      </c>
      <c r="J108" s="8" t="s">
        <v>1573</v>
      </c>
      <c r="K108" s="8" t="s">
        <v>1593</v>
      </c>
      <c r="L108" s="8"/>
    </row>
    <row r="109" spans="1:12" x14ac:dyDescent="0.25">
      <c r="A109" s="10" t="s">
        <v>21</v>
      </c>
      <c r="B109" s="11" t="s">
        <v>288</v>
      </c>
      <c r="C109" s="20" t="s">
        <v>175</v>
      </c>
      <c r="D109" s="20"/>
      <c r="E109" s="20"/>
      <c r="F109" s="9"/>
      <c r="G109" s="1" t="s">
        <v>657</v>
      </c>
      <c r="H109" s="25" t="str">
        <f t="shared" si="1"/>
        <v>bugs_pi_Oligo</v>
      </c>
      <c r="I109" s="7">
        <f>COUNTIF($H$6:$H$1065,H109)</f>
        <v>1</v>
      </c>
      <c r="J109" s="8" t="s">
        <v>1573</v>
      </c>
      <c r="K109" s="8" t="s">
        <v>1591</v>
      </c>
      <c r="L109" s="8"/>
    </row>
    <row r="110" spans="1:12" x14ac:dyDescent="0.25">
      <c r="A110" s="10" t="s">
        <v>714</v>
      </c>
      <c r="B110" s="11" t="s">
        <v>726</v>
      </c>
      <c r="C110" s="20" t="s">
        <v>178</v>
      </c>
      <c r="D110" s="20"/>
      <c r="E110" s="20"/>
      <c r="F110" s="9"/>
      <c r="G110" s="1" t="s">
        <v>657</v>
      </c>
      <c r="H110" s="25" t="str">
        <f t="shared" si="1"/>
        <v>bugs_pi_Orbin</v>
      </c>
      <c r="I110" s="7">
        <f>COUNTIF($H$6:$H$1065,H110)</f>
        <v>1</v>
      </c>
      <c r="J110" s="8" t="s">
        <v>1573</v>
      </c>
      <c r="K110" s="8" t="s">
        <v>1593</v>
      </c>
      <c r="L110" s="8"/>
    </row>
    <row r="111" spans="1:12" x14ac:dyDescent="0.25">
      <c r="A111" s="10" t="s">
        <v>22</v>
      </c>
      <c r="B111" s="11" t="s">
        <v>289</v>
      </c>
      <c r="C111" s="20" t="s">
        <v>174</v>
      </c>
      <c r="D111" s="20"/>
      <c r="E111" s="20"/>
      <c r="F111" s="9"/>
      <c r="G111" s="1" t="s">
        <v>657</v>
      </c>
      <c r="H111" s="25" t="str">
        <f t="shared" si="1"/>
        <v>bugs_pi_Pleco</v>
      </c>
      <c r="I111" s="7">
        <f>COUNTIF($H$6:$H$1065,H111)</f>
        <v>1</v>
      </c>
      <c r="J111" s="8" t="s">
        <v>1573</v>
      </c>
      <c r="K111" s="8" t="s">
        <v>1591</v>
      </c>
      <c r="L111" s="8"/>
    </row>
    <row r="112" spans="1:12" x14ac:dyDescent="0.25">
      <c r="A112" s="10" t="s">
        <v>626</v>
      </c>
      <c r="B112" s="11" t="s">
        <v>627</v>
      </c>
      <c r="C112" s="20" t="s">
        <v>174</v>
      </c>
      <c r="D112" s="20"/>
      <c r="E112" s="20"/>
      <c r="F112" s="9"/>
      <c r="G112" s="1" t="s">
        <v>657</v>
      </c>
      <c r="H112" s="25" t="str">
        <f t="shared" si="1"/>
        <v>bugs_pi_POET</v>
      </c>
      <c r="I112" s="7">
        <f>COUNTIF($H$6:$H$1065,H112)</f>
        <v>1</v>
      </c>
      <c r="J112" s="8" t="s">
        <v>1573</v>
      </c>
      <c r="K112" s="8" t="s">
        <v>1593</v>
      </c>
      <c r="L112" s="8"/>
    </row>
    <row r="113" spans="1:12" x14ac:dyDescent="0.25">
      <c r="A113" s="10" t="s">
        <v>658</v>
      </c>
      <c r="B113" s="11" t="s">
        <v>663</v>
      </c>
      <c r="C113" s="20" t="s">
        <v>175</v>
      </c>
      <c r="D113" s="20"/>
      <c r="E113" s="20"/>
      <c r="F113" s="9"/>
      <c r="G113" s="1" t="s">
        <v>657</v>
      </c>
      <c r="H113" s="25" t="str">
        <f t="shared" si="1"/>
        <v>bugs_pi_Poly</v>
      </c>
      <c r="I113" s="7">
        <f>COUNTIF($H$6:$H$1065,H113)</f>
        <v>1</v>
      </c>
      <c r="J113" s="8" t="s">
        <v>1573</v>
      </c>
      <c r="K113" s="8" t="s">
        <v>1593</v>
      </c>
      <c r="L113" s="8"/>
    </row>
    <row r="114" spans="1:12" x14ac:dyDescent="0.25">
      <c r="A114" s="10" t="s">
        <v>1396</v>
      </c>
      <c r="B114" s="11" t="s">
        <v>1401</v>
      </c>
      <c r="C114" s="20" t="s">
        <v>178</v>
      </c>
      <c r="D114" s="20"/>
      <c r="E114" s="20"/>
      <c r="F114" s="9"/>
      <c r="G114" s="1" t="s">
        <v>657</v>
      </c>
      <c r="H114" s="25" t="str">
        <f t="shared" si="1"/>
        <v>bugs_pi_Sphaer</v>
      </c>
      <c r="I114" s="7">
        <f>COUNTIF($H$6:$H$1065,H114)</f>
        <v>1</v>
      </c>
      <c r="J114" s="8" t="s">
        <v>1573</v>
      </c>
      <c r="K114" s="8" t="s">
        <v>1593</v>
      </c>
      <c r="L114" s="8"/>
    </row>
    <row r="115" spans="1:12" x14ac:dyDescent="0.25">
      <c r="A115" s="10" t="s">
        <v>1594</v>
      </c>
      <c r="B115" s="11" t="s">
        <v>1595</v>
      </c>
      <c r="C115" s="20" t="s">
        <v>473</v>
      </c>
      <c r="D115" s="20"/>
      <c r="E115" s="20"/>
      <c r="F115" s="9"/>
      <c r="G115" s="1" t="s">
        <v>657</v>
      </c>
      <c r="H115" s="25" t="str">
        <f t="shared" si="1"/>
        <v>bugs_pi_SphaerCorb</v>
      </c>
      <c r="I115" s="7">
        <f>COUNTIF($H$6:$H$1065,H115)</f>
        <v>1</v>
      </c>
      <c r="J115" s="8" t="s">
        <v>1573</v>
      </c>
      <c r="K115" s="8" t="s">
        <v>1593</v>
      </c>
      <c r="L115" s="8"/>
    </row>
    <row r="116" spans="1:12" x14ac:dyDescent="0.25">
      <c r="A116" s="10" t="s">
        <v>659</v>
      </c>
      <c r="B116" s="11" t="s">
        <v>664</v>
      </c>
      <c r="C116" s="20" t="s">
        <v>178</v>
      </c>
      <c r="D116" s="20"/>
      <c r="E116" s="20"/>
      <c r="F116" s="9"/>
      <c r="G116" s="1" t="s">
        <v>657</v>
      </c>
      <c r="H116" s="25" t="str">
        <f t="shared" si="1"/>
        <v>bugs_pi_Spion</v>
      </c>
      <c r="I116" s="7">
        <f>COUNTIF($H$6:$H$1065,H116)</f>
        <v>1</v>
      </c>
      <c r="J116" s="8" t="s">
        <v>1573</v>
      </c>
      <c r="K116" s="8" t="s">
        <v>1593</v>
      </c>
      <c r="L116" s="8"/>
    </row>
    <row r="117" spans="1:12" x14ac:dyDescent="0.25">
      <c r="A117" s="10" t="s">
        <v>665</v>
      </c>
      <c r="B117" s="11" t="s">
        <v>668</v>
      </c>
      <c r="C117" s="20" t="s">
        <v>667</v>
      </c>
      <c r="D117" s="20"/>
      <c r="E117" s="20"/>
      <c r="F117" s="9"/>
      <c r="G117" s="1" t="s">
        <v>657</v>
      </c>
      <c r="H117" s="25" t="str">
        <f t="shared" si="1"/>
        <v>bugs_pi_Spion2Poly</v>
      </c>
      <c r="I117" s="7">
        <f>COUNTIF($H$6:$H$1065,H117)</f>
        <v>1</v>
      </c>
      <c r="J117" s="8" t="s">
        <v>1573</v>
      </c>
      <c r="K117" s="8" t="s">
        <v>1593</v>
      </c>
      <c r="L117" s="8"/>
    </row>
    <row r="118" spans="1:12" x14ac:dyDescent="0.25">
      <c r="A118" s="7" t="s">
        <v>660</v>
      </c>
      <c r="B118" s="11" t="s">
        <v>666</v>
      </c>
      <c r="C118" s="15" t="s">
        <v>178</v>
      </c>
      <c r="D118" s="15"/>
      <c r="E118" s="15"/>
      <c r="F118" s="7"/>
      <c r="G118" s="1" t="s">
        <v>657</v>
      </c>
      <c r="H118" s="25" t="str">
        <f t="shared" si="1"/>
        <v>bugs_pi_Tellin</v>
      </c>
      <c r="I118" s="7">
        <f>COUNTIF($H$6:$H$1065,H118)</f>
        <v>1</v>
      </c>
      <c r="J118" s="8" t="s">
        <v>1573</v>
      </c>
      <c r="K118" s="8" t="s">
        <v>1593</v>
      </c>
      <c r="L118" s="8"/>
    </row>
    <row r="119" spans="1:12" x14ac:dyDescent="0.25">
      <c r="A119" s="10" t="s">
        <v>23</v>
      </c>
      <c r="B119" s="11" t="s">
        <v>290</v>
      </c>
      <c r="C119" s="20" t="s">
        <v>174</v>
      </c>
      <c r="D119" s="20"/>
      <c r="E119" s="20"/>
      <c r="F119" s="9"/>
      <c r="G119" s="1" t="s">
        <v>657</v>
      </c>
      <c r="H119" s="25" t="str">
        <f t="shared" si="1"/>
        <v>bugs_pi_Trich</v>
      </c>
      <c r="I119" s="7">
        <f>COUNTIF($H$6:$H$1065,H119)</f>
        <v>1</v>
      </c>
      <c r="J119" s="8" t="s">
        <v>1573</v>
      </c>
      <c r="K119" s="8" t="s">
        <v>1591</v>
      </c>
      <c r="L119" s="8"/>
    </row>
    <row r="120" spans="1:12" x14ac:dyDescent="0.25">
      <c r="A120" s="10" t="s">
        <v>739</v>
      </c>
      <c r="B120" s="10" t="s">
        <v>595</v>
      </c>
      <c r="C120" s="16" t="s">
        <v>472</v>
      </c>
      <c r="D120" s="20"/>
      <c r="E120" s="20"/>
      <c r="F120" s="9"/>
      <c r="G120" s="1" t="s">
        <v>657</v>
      </c>
      <c r="H120" s="25" t="str">
        <f t="shared" si="1"/>
        <v>bugs_pi_TrichNoHydro</v>
      </c>
      <c r="I120" s="7">
        <f>COUNTIF($H$6:$H$1065,H120)</f>
        <v>1</v>
      </c>
      <c r="J120" s="8" t="s">
        <v>1573</v>
      </c>
      <c r="K120" s="8" t="s">
        <v>1593</v>
      </c>
      <c r="L120" s="8"/>
    </row>
    <row r="121" spans="1:12" x14ac:dyDescent="0.25">
      <c r="A121" s="10" t="s">
        <v>1333</v>
      </c>
      <c r="B121" s="11" t="s">
        <v>1334</v>
      </c>
      <c r="C121" s="16" t="s">
        <v>174</v>
      </c>
      <c r="D121" s="20"/>
      <c r="E121" s="20"/>
      <c r="F121" s="9"/>
      <c r="G121" s="1" t="s">
        <v>657</v>
      </c>
      <c r="H121" s="25" t="str">
        <f t="shared" si="1"/>
        <v>bugs_pi_Tromb</v>
      </c>
      <c r="I121" s="7">
        <f>COUNTIF($H$6:$H$1065,H121)</f>
        <v>1</v>
      </c>
      <c r="J121" s="8" t="s">
        <v>1573</v>
      </c>
      <c r="K121" s="8" t="s">
        <v>1593</v>
      </c>
      <c r="L121" s="8"/>
    </row>
    <row r="122" spans="1:12" x14ac:dyDescent="0.25">
      <c r="A122" s="10" t="s">
        <v>246</v>
      </c>
      <c r="B122" s="10" t="s">
        <v>534</v>
      </c>
      <c r="C122" s="20" t="s">
        <v>178</v>
      </c>
      <c r="D122" s="20"/>
      <c r="E122" s="20"/>
      <c r="F122" s="9"/>
      <c r="G122" s="1" t="s">
        <v>657</v>
      </c>
      <c r="H122" s="25" t="str">
        <f t="shared" si="1"/>
        <v>bugs_pi_Tubif</v>
      </c>
      <c r="I122" s="7">
        <f>COUNTIF($H$6:$H$1065,H122)</f>
        <v>1</v>
      </c>
      <c r="J122" s="8" t="s">
        <v>1573</v>
      </c>
      <c r="K122" s="8" t="s">
        <v>1593</v>
      </c>
      <c r="L122" s="8"/>
    </row>
    <row r="123" spans="1:12" x14ac:dyDescent="0.25">
      <c r="A123" s="10" t="s">
        <v>661</v>
      </c>
      <c r="B123" s="10" t="s">
        <v>662</v>
      </c>
      <c r="C123" s="20" t="s">
        <v>178</v>
      </c>
      <c r="D123" s="20"/>
      <c r="E123" s="20"/>
      <c r="F123" s="9"/>
      <c r="G123" s="1" t="s">
        <v>657</v>
      </c>
      <c r="H123" s="25" t="str">
        <f t="shared" si="1"/>
        <v>bugs_pi_Xanth</v>
      </c>
      <c r="I123" s="7">
        <f>COUNTIF($H$6:$H$1065,H123)</f>
        <v>1</v>
      </c>
      <c r="J123" s="8" t="s">
        <v>1573</v>
      </c>
      <c r="K123" s="8" t="s">
        <v>1593</v>
      </c>
      <c r="L123" s="8"/>
    </row>
    <row r="124" spans="1:12" x14ac:dyDescent="0.25">
      <c r="A124" s="10" t="s">
        <v>46</v>
      </c>
      <c r="B124" s="11" t="s">
        <v>291</v>
      </c>
      <c r="C124" s="20" t="s">
        <v>174</v>
      </c>
      <c r="D124" s="20"/>
      <c r="E124" s="20"/>
      <c r="F124" s="9"/>
      <c r="G124" s="1" t="s">
        <v>657</v>
      </c>
      <c r="H124" s="25" t="str">
        <f t="shared" si="1"/>
        <v>bugs_pt_Amph</v>
      </c>
      <c r="I124" s="7">
        <f>COUNTIF($H$6:$H$1065,H124)</f>
        <v>1</v>
      </c>
      <c r="J124" s="8" t="s">
        <v>1573</v>
      </c>
      <c r="K124" s="8" t="s">
        <v>1591</v>
      </c>
      <c r="L124" s="8"/>
    </row>
    <row r="125" spans="1:12" x14ac:dyDescent="0.25">
      <c r="A125" s="10" t="s">
        <v>47</v>
      </c>
      <c r="B125" s="11" t="s">
        <v>292</v>
      </c>
      <c r="C125" s="20" t="s">
        <v>175</v>
      </c>
      <c r="D125" s="20"/>
      <c r="E125" s="20"/>
      <c r="F125" s="9"/>
      <c r="G125" s="1" t="s">
        <v>657</v>
      </c>
      <c r="H125" s="25" t="str">
        <f t="shared" si="1"/>
        <v>bugs_pt_Bival</v>
      </c>
      <c r="I125" s="7">
        <f>COUNTIF($H$6:$H$1065,H125)</f>
        <v>1</v>
      </c>
      <c r="J125" s="8" t="s">
        <v>1573</v>
      </c>
      <c r="K125" s="8" t="s">
        <v>1591</v>
      </c>
      <c r="L125" s="8"/>
    </row>
    <row r="126" spans="1:12" x14ac:dyDescent="0.25">
      <c r="A126" s="10" t="s">
        <v>628</v>
      </c>
      <c r="B126" s="10" t="s">
        <v>629</v>
      </c>
      <c r="C126" s="20" t="s">
        <v>175</v>
      </c>
      <c r="D126" s="20"/>
      <c r="E126" s="20"/>
      <c r="F126" s="9"/>
      <c r="G126" s="1" t="s">
        <v>657</v>
      </c>
      <c r="H126" s="25" t="str">
        <f t="shared" si="1"/>
        <v>bugs_pt_COET</v>
      </c>
      <c r="I126" s="7">
        <f>COUNTIF($H$6:$H$1065,H126)</f>
        <v>1</v>
      </c>
      <c r="J126" s="8" t="s">
        <v>1573</v>
      </c>
      <c r="K126" s="8" t="s">
        <v>1593</v>
      </c>
      <c r="L126" s="8"/>
    </row>
    <row r="127" spans="1:12" x14ac:dyDescent="0.25">
      <c r="A127" s="10" t="s">
        <v>247</v>
      </c>
      <c r="B127" s="10" t="s">
        <v>535</v>
      </c>
      <c r="C127" s="20" t="s">
        <v>174</v>
      </c>
      <c r="D127" s="20"/>
      <c r="E127" s="20"/>
      <c r="F127" s="9"/>
      <c r="G127" s="1" t="s">
        <v>657</v>
      </c>
      <c r="H127" s="25" t="str">
        <f t="shared" si="1"/>
        <v>bugs_pt_Coleo</v>
      </c>
      <c r="I127" s="7">
        <f>COUNTIF($H$6:$H$1065,H127)</f>
        <v>1</v>
      </c>
      <c r="J127" s="8" t="s">
        <v>1573</v>
      </c>
      <c r="K127" s="8" t="s">
        <v>1591</v>
      </c>
      <c r="L127" s="8"/>
    </row>
    <row r="128" spans="1:12" x14ac:dyDescent="0.25">
      <c r="A128" s="7" t="s">
        <v>48</v>
      </c>
      <c r="B128" s="7" t="s">
        <v>293</v>
      </c>
      <c r="C128" s="16" t="s">
        <v>174</v>
      </c>
      <c r="D128" s="16"/>
      <c r="E128" s="16"/>
      <c r="F128" s="9"/>
      <c r="G128" s="1" t="s">
        <v>657</v>
      </c>
      <c r="H128" s="25" t="str">
        <f t="shared" si="1"/>
        <v>bugs_pt_Deca</v>
      </c>
      <c r="I128" s="7">
        <f>COUNTIF($H$6:$H$1065,H128)</f>
        <v>1</v>
      </c>
      <c r="J128" s="8" t="s">
        <v>1573</v>
      </c>
      <c r="K128" s="8" t="s">
        <v>1591</v>
      </c>
      <c r="L128" s="8"/>
    </row>
    <row r="129" spans="1:12" x14ac:dyDescent="0.25">
      <c r="A129" s="7" t="s">
        <v>49</v>
      </c>
      <c r="B129" s="7" t="s">
        <v>294</v>
      </c>
      <c r="C129" s="16" t="s">
        <v>174</v>
      </c>
      <c r="D129" s="16"/>
      <c r="E129" s="16"/>
      <c r="F129" s="9"/>
      <c r="G129" s="1" t="s">
        <v>657</v>
      </c>
      <c r="H129" s="25" t="str">
        <f t="shared" si="1"/>
        <v>bugs_pt_Dipt</v>
      </c>
      <c r="I129" s="7">
        <f>COUNTIF($H$6:$H$1065,H129)</f>
        <v>1</v>
      </c>
      <c r="J129" s="8" t="s">
        <v>1573</v>
      </c>
      <c r="K129" s="8" t="s">
        <v>1591</v>
      </c>
      <c r="L129" s="8"/>
    </row>
    <row r="130" spans="1:12" x14ac:dyDescent="0.25">
      <c r="A130" s="7" t="s">
        <v>798</v>
      </c>
      <c r="B130" s="7" t="s">
        <v>799</v>
      </c>
      <c r="C130" s="16" t="s">
        <v>174</v>
      </c>
      <c r="D130" s="16"/>
      <c r="E130" s="16"/>
      <c r="F130" s="9"/>
      <c r="G130" s="1" t="s">
        <v>657</v>
      </c>
      <c r="H130" s="25" t="str">
        <f t="shared" si="1"/>
        <v>bugs_pt_ECT</v>
      </c>
      <c r="I130" s="7">
        <f>COUNTIF($H$6:$H$1065,H130)</f>
        <v>1</v>
      </c>
      <c r="J130" s="8" t="s">
        <v>1573</v>
      </c>
      <c r="K130" s="8" t="s">
        <v>1593</v>
      </c>
      <c r="L130" s="8"/>
    </row>
    <row r="131" spans="1:12" x14ac:dyDescent="0.25">
      <c r="A131" s="7" t="s">
        <v>248</v>
      </c>
      <c r="B131" s="10" t="s">
        <v>485</v>
      </c>
      <c r="C131" s="16" t="s">
        <v>174</v>
      </c>
      <c r="D131" s="16"/>
      <c r="E131" s="16"/>
      <c r="F131" s="9"/>
      <c r="G131" s="1" t="s">
        <v>657</v>
      </c>
      <c r="H131" s="25" t="str">
        <f t="shared" si="1"/>
        <v>bugs_pt_Ephem</v>
      </c>
      <c r="I131" s="7">
        <f>COUNTIF($H$6:$H$1065,H131)</f>
        <v>1</v>
      </c>
      <c r="J131" s="8" t="s">
        <v>1573</v>
      </c>
      <c r="K131" s="8" t="s">
        <v>1591</v>
      </c>
      <c r="L131" s="8"/>
    </row>
    <row r="132" spans="1:12" x14ac:dyDescent="0.25">
      <c r="A132" s="7" t="s">
        <v>50</v>
      </c>
      <c r="B132" s="7" t="s">
        <v>800</v>
      </c>
      <c r="C132" s="16" t="s">
        <v>174</v>
      </c>
      <c r="D132" s="16"/>
      <c r="E132" s="16"/>
      <c r="F132" s="9"/>
      <c r="G132" s="1" t="s">
        <v>657</v>
      </c>
      <c r="H132" s="25" t="str">
        <f t="shared" si="1"/>
        <v>bugs_pt_EPT</v>
      </c>
      <c r="I132" s="7">
        <f>COUNTIF($H$6:$H$1065,H132)</f>
        <v>1</v>
      </c>
      <c r="J132" s="8" t="s">
        <v>1573</v>
      </c>
      <c r="K132" s="8" t="s">
        <v>1591</v>
      </c>
      <c r="L132" s="8"/>
    </row>
    <row r="133" spans="1:12" x14ac:dyDescent="0.25">
      <c r="A133" s="7" t="s">
        <v>630</v>
      </c>
      <c r="B133" s="7" t="s">
        <v>631</v>
      </c>
      <c r="C133" s="16" t="s">
        <v>174</v>
      </c>
      <c r="D133" s="16"/>
      <c r="E133" s="16"/>
      <c r="F133" s="9"/>
      <c r="G133" s="1" t="s">
        <v>657</v>
      </c>
      <c r="H133" s="25" t="str">
        <f t="shared" si="1"/>
        <v>bugs_pt_ET</v>
      </c>
      <c r="I133" s="7">
        <f>COUNTIF($H$6:$H$1065,H133)</f>
        <v>1</v>
      </c>
      <c r="J133" s="8" t="s">
        <v>1573</v>
      </c>
      <c r="K133" s="8" t="s">
        <v>1593</v>
      </c>
      <c r="L133" s="8"/>
    </row>
    <row r="134" spans="1:12" x14ac:dyDescent="0.25">
      <c r="A134" s="7" t="s">
        <v>51</v>
      </c>
      <c r="B134" s="7" t="s">
        <v>295</v>
      </c>
      <c r="C134" s="16" t="s">
        <v>175</v>
      </c>
      <c r="D134" s="16"/>
      <c r="E134" s="16"/>
      <c r="F134" s="9"/>
      <c r="G134" s="1" t="s">
        <v>657</v>
      </c>
      <c r="H134" s="25" t="str">
        <f t="shared" si="1"/>
        <v>bugs_pt_Gast</v>
      </c>
      <c r="I134" s="7">
        <f>COUNTIF($H$6:$H$1065,H134)</f>
        <v>1</v>
      </c>
      <c r="J134" s="8" t="s">
        <v>1573</v>
      </c>
      <c r="K134" s="8" t="s">
        <v>1591</v>
      </c>
      <c r="L134" s="8"/>
    </row>
    <row r="135" spans="1:12" x14ac:dyDescent="0.25">
      <c r="A135" s="7" t="s">
        <v>1764</v>
      </c>
      <c r="B135" s="7" t="s">
        <v>1765</v>
      </c>
      <c r="C135" s="16" t="s">
        <v>174</v>
      </c>
      <c r="D135" s="16"/>
      <c r="E135" s="16"/>
      <c r="F135" s="9"/>
      <c r="G135" s="1" t="s">
        <v>657</v>
      </c>
      <c r="H135" s="25" t="str">
        <f t="shared" ref="H135" si="3">G135&amp;"_"&amp;TRIM(A135)</f>
        <v>bugs_pt_Hemipt</v>
      </c>
      <c r="I135" s="7">
        <f>COUNTIF($H$6:$H$1065,H135)</f>
        <v>1</v>
      </c>
      <c r="J135" s="8" t="s">
        <v>1573</v>
      </c>
      <c r="K135" s="8" t="s">
        <v>1591</v>
      </c>
      <c r="L135" s="8"/>
    </row>
    <row r="136" spans="1:12" x14ac:dyDescent="0.25">
      <c r="A136" s="7" t="s">
        <v>249</v>
      </c>
      <c r="B136" s="10" t="s">
        <v>486</v>
      </c>
      <c r="C136" s="16" t="s">
        <v>175</v>
      </c>
      <c r="D136" s="16"/>
      <c r="E136" s="16"/>
      <c r="F136" s="9"/>
      <c r="G136" s="1" t="s">
        <v>657</v>
      </c>
      <c r="H136" s="25" t="str">
        <f t="shared" si="1"/>
        <v>bugs_pt_Insect</v>
      </c>
      <c r="I136" s="7">
        <f>COUNTIF($H$6:$H$1065,H136)</f>
        <v>1</v>
      </c>
      <c r="J136" s="8" t="s">
        <v>1573</v>
      </c>
      <c r="K136" s="8" t="s">
        <v>1590</v>
      </c>
      <c r="L136" s="8"/>
    </row>
    <row r="137" spans="1:12" x14ac:dyDescent="0.25">
      <c r="A137" s="7" t="s">
        <v>52</v>
      </c>
      <c r="B137" s="7" t="s">
        <v>296</v>
      </c>
      <c r="C137" s="16" t="s">
        <v>175</v>
      </c>
      <c r="D137" s="16"/>
      <c r="E137" s="16"/>
      <c r="F137" s="9"/>
      <c r="G137" s="1" t="s">
        <v>657</v>
      </c>
      <c r="H137" s="25" t="str">
        <f t="shared" si="1"/>
        <v>bugs_pt_Isop</v>
      </c>
      <c r="I137" s="7">
        <f>COUNTIF($H$6:$H$1065,H137)</f>
        <v>1</v>
      </c>
      <c r="J137" s="8" t="s">
        <v>1573</v>
      </c>
      <c r="K137" s="8" t="s">
        <v>1591</v>
      </c>
      <c r="L137" s="8"/>
    </row>
    <row r="138" spans="1:12" x14ac:dyDescent="0.25">
      <c r="A138" s="7" t="s">
        <v>632</v>
      </c>
      <c r="B138" s="7" t="s">
        <v>633</v>
      </c>
      <c r="C138" s="16" t="s">
        <v>174</v>
      </c>
      <c r="D138" s="16"/>
      <c r="E138" s="16"/>
      <c r="F138" s="9"/>
      <c r="G138" s="1" t="s">
        <v>657</v>
      </c>
      <c r="H138" s="25" t="str">
        <f t="shared" ref="H138:H201" si="4">G138&amp;"_"&amp;TRIM(A138)</f>
        <v>bugs_pt_Mega</v>
      </c>
      <c r="I138" s="7">
        <f>COUNTIF($H$6:$H$1065,H138)</f>
        <v>1</v>
      </c>
      <c r="J138" s="8" t="s">
        <v>1573</v>
      </c>
      <c r="K138" s="8" t="s">
        <v>1591</v>
      </c>
      <c r="L138" s="8"/>
    </row>
    <row r="139" spans="1:12" x14ac:dyDescent="0.25">
      <c r="A139" s="7" t="s">
        <v>250</v>
      </c>
      <c r="B139" s="10" t="s">
        <v>487</v>
      </c>
      <c r="C139" s="16" t="s">
        <v>175</v>
      </c>
      <c r="D139" s="16"/>
      <c r="E139" s="16"/>
      <c r="F139" s="9"/>
      <c r="G139" s="1" t="s">
        <v>657</v>
      </c>
      <c r="H139" s="25" t="str">
        <f t="shared" si="4"/>
        <v>bugs_pt_NonIns</v>
      </c>
      <c r="I139" s="7">
        <f>COUNTIF($H$6:$H$1065,H139)</f>
        <v>1</v>
      </c>
      <c r="J139" s="8" t="s">
        <v>1573</v>
      </c>
      <c r="K139" s="8" t="s">
        <v>1590</v>
      </c>
      <c r="L139" s="8"/>
    </row>
    <row r="140" spans="1:12" x14ac:dyDescent="0.25">
      <c r="A140" s="7" t="s">
        <v>715</v>
      </c>
      <c r="B140" s="10" t="s">
        <v>727</v>
      </c>
      <c r="C140" s="16" t="s">
        <v>174</v>
      </c>
      <c r="D140" s="16"/>
      <c r="E140" s="16"/>
      <c r="F140" s="9"/>
      <c r="G140" s="1" t="s">
        <v>657</v>
      </c>
      <c r="H140" s="25" t="str">
        <f t="shared" si="4"/>
        <v>bugs_pt_Nudib</v>
      </c>
      <c r="I140" s="7">
        <f>COUNTIF($H$6:$H$1065,H140)</f>
        <v>1</v>
      </c>
      <c r="J140" s="8" t="s">
        <v>1573</v>
      </c>
      <c r="K140" s="8" t="s">
        <v>1593</v>
      </c>
      <c r="L140" s="8"/>
    </row>
    <row r="141" spans="1:12" x14ac:dyDescent="0.25">
      <c r="A141" s="7" t="s">
        <v>251</v>
      </c>
      <c r="B141" s="10" t="s">
        <v>488</v>
      </c>
      <c r="C141" s="16" t="s">
        <v>174</v>
      </c>
      <c r="D141" s="16"/>
      <c r="E141" s="16"/>
      <c r="F141" s="9"/>
      <c r="G141" s="1" t="s">
        <v>657</v>
      </c>
      <c r="H141" s="25" t="str">
        <f t="shared" si="4"/>
        <v>bugs_pt_Odon</v>
      </c>
      <c r="I141" s="7">
        <f>COUNTIF($H$6:$H$1065,H141)</f>
        <v>1</v>
      </c>
      <c r="J141" s="8" t="s">
        <v>1573</v>
      </c>
      <c r="K141" s="8" t="s">
        <v>1591</v>
      </c>
      <c r="L141" s="8"/>
    </row>
    <row r="142" spans="1:12" x14ac:dyDescent="0.25">
      <c r="A142" s="7" t="s">
        <v>634</v>
      </c>
      <c r="B142" s="10" t="s">
        <v>635</v>
      </c>
      <c r="C142" s="16" t="s">
        <v>174</v>
      </c>
      <c r="D142" s="16"/>
      <c r="E142" s="16"/>
      <c r="F142" s="9"/>
      <c r="G142" s="1" t="s">
        <v>657</v>
      </c>
      <c r="H142" s="25" t="str">
        <f t="shared" si="4"/>
        <v>bugs_pt_OET</v>
      </c>
      <c r="I142" s="7">
        <f>COUNTIF($H$6:$H$1065,H142)</f>
        <v>1</v>
      </c>
      <c r="J142" s="8" t="s">
        <v>1573</v>
      </c>
      <c r="K142" s="8" t="s">
        <v>1593</v>
      </c>
      <c r="L142" s="8"/>
    </row>
    <row r="143" spans="1:12" x14ac:dyDescent="0.25">
      <c r="A143" s="7" t="s">
        <v>252</v>
      </c>
      <c r="B143" s="10" t="s">
        <v>489</v>
      </c>
      <c r="C143" s="16" t="s">
        <v>175</v>
      </c>
      <c r="D143" s="16"/>
      <c r="E143" s="16"/>
      <c r="F143" s="9"/>
      <c r="G143" s="1" t="s">
        <v>657</v>
      </c>
      <c r="H143" s="25" t="str">
        <f t="shared" si="4"/>
        <v>bugs_pt_Oligo</v>
      </c>
      <c r="I143" s="7">
        <f>COUNTIF($H$6:$H$1065,H143)</f>
        <v>1</v>
      </c>
      <c r="J143" s="8" t="s">
        <v>1573</v>
      </c>
      <c r="K143" s="8" t="s">
        <v>1591</v>
      </c>
      <c r="L143" s="8"/>
    </row>
    <row r="144" spans="1:12" x14ac:dyDescent="0.25">
      <c r="A144" s="7" t="s">
        <v>253</v>
      </c>
      <c r="B144" s="10" t="s">
        <v>490</v>
      </c>
      <c r="C144" s="16" t="s">
        <v>174</v>
      </c>
      <c r="D144" s="16"/>
      <c r="E144" s="16"/>
      <c r="F144" s="9"/>
      <c r="G144" s="1" t="s">
        <v>657</v>
      </c>
      <c r="H144" s="25" t="str">
        <f t="shared" si="4"/>
        <v>bugs_pt_Pleco</v>
      </c>
      <c r="I144" s="7">
        <f>COUNTIF($H$6:$H$1065,H144)</f>
        <v>1</v>
      </c>
      <c r="J144" s="8" t="s">
        <v>1573</v>
      </c>
      <c r="K144" s="8" t="s">
        <v>1591</v>
      </c>
      <c r="L144" s="8"/>
    </row>
    <row r="145" spans="1:12" x14ac:dyDescent="0.25">
      <c r="A145" s="7" t="s">
        <v>254</v>
      </c>
      <c r="B145" s="10" t="s">
        <v>491</v>
      </c>
      <c r="C145" s="16" t="s">
        <v>174</v>
      </c>
      <c r="D145" s="16"/>
      <c r="E145" s="16"/>
      <c r="F145" s="9"/>
      <c r="G145" s="1" t="s">
        <v>657</v>
      </c>
      <c r="H145" s="25" t="str">
        <f t="shared" si="4"/>
        <v>bugs_pt_POET</v>
      </c>
      <c r="I145" s="7">
        <f>COUNTIF($H$6:$H$1065,H145)</f>
        <v>1</v>
      </c>
      <c r="J145" s="8" t="s">
        <v>1573</v>
      </c>
      <c r="K145" s="8" t="s">
        <v>1593</v>
      </c>
      <c r="L145" s="8"/>
    </row>
    <row r="146" spans="1:12" x14ac:dyDescent="0.25">
      <c r="A146" s="7" t="s">
        <v>676</v>
      </c>
      <c r="B146" s="10" t="s">
        <v>679</v>
      </c>
      <c r="C146" s="16" t="s">
        <v>175</v>
      </c>
      <c r="D146" s="16"/>
      <c r="E146" s="16"/>
      <c r="F146" s="9"/>
      <c r="G146" s="1" t="s">
        <v>657</v>
      </c>
      <c r="H146" s="25" t="str">
        <f t="shared" si="4"/>
        <v>bugs_pt_Poly</v>
      </c>
      <c r="I146" s="7">
        <f>COUNTIF($H$6:$H$1065,H146)</f>
        <v>1</v>
      </c>
      <c r="J146" s="8" t="s">
        <v>1573</v>
      </c>
      <c r="K146" s="8" t="s">
        <v>1593</v>
      </c>
      <c r="L146" s="8"/>
    </row>
    <row r="147" spans="1:12" x14ac:dyDescent="0.25">
      <c r="A147" s="7" t="s">
        <v>677</v>
      </c>
      <c r="B147" s="10" t="s">
        <v>680</v>
      </c>
      <c r="C147" s="16" t="s">
        <v>667</v>
      </c>
      <c r="D147" s="16"/>
      <c r="E147" s="16"/>
      <c r="F147" s="9"/>
      <c r="G147" s="1" t="s">
        <v>657</v>
      </c>
      <c r="H147" s="25" t="str">
        <f t="shared" si="4"/>
        <v>bugs_pt_PolyNoSpion</v>
      </c>
      <c r="I147" s="7">
        <f>COUNTIF($H$6:$H$1065,H147)</f>
        <v>1</v>
      </c>
      <c r="J147" s="8" t="s">
        <v>1573</v>
      </c>
      <c r="K147" s="8" t="s">
        <v>1593</v>
      </c>
      <c r="L147" s="8"/>
    </row>
    <row r="148" spans="1:12" x14ac:dyDescent="0.25">
      <c r="A148" s="7" t="s">
        <v>678</v>
      </c>
      <c r="B148" s="10" t="s">
        <v>681</v>
      </c>
      <c r="C148" s="16" t="s">
        <v>178</v>
      </c>
      <c r="D148" s="16"/>
      <c r="E148" s="16"/>
      <c r="F148" s="9"/>
      <c r="G148" s="1" t="s">
        <v>657</v>
      </c>
      <c r="H148" s="25" t="str">
        <f t="shared" si="4"/>
        <v>bugs_pt_Spion</v>
      </c>
      <c r="I148" s="7">
        <f>COUNTIF($H$6:$H$1065,H148)</f>
        <v>1</v>
      </c>
      <c r="J148" s="8" t="s">
        <v>1573</v>
      </c>
      <c r="K148" s="8" t="s">
        <v>1593</v>
      </c>
      <c r="L148" s="8"/>
    </row>
    <row r="149" spans="1:12" x14ac:dyDescent="0.25">
      <c r="A149" s="7" t="s">
        <v>255</v>
      </c>
      <c r="B149" s="10" t="s">
        <v>1393</v>
      </c>
      <c r="C149" s="16" t="s">
        <v>174</v>
      </c>
      <c r="D149" s="16"/>
      <c r="E149" s="16"/>
      <c r="F149" s="9"/>
      <c r="G149" s="1" t="s">
        <v>657</v>
      </c>
      <c r="H149" s="25" t="str">
        <f t="shared" si="4"/>
        <v>bugs_pt_Trich</v>
      </c>
      <c r="I149" s="7">
        <f>COUNTIF($H$6:$H$1065,H149)</f>
        <v>1</v>
      </c>
      <c r="J149" s="8" t="s">
        <v>1573</v>
      </c>
      <c r="K149" s="8" t="s">
        <v>1591</v>
      </c>
      <c r="L149" s="8"/>
    </row>
    <row r="150" spans="1:12" x14ac:dyDescent="0.25">
      <c r="A150" s="7" t="s">
        <v>1391</v>
      </c>
      <c r="B150" s="10" t="s">
        <v>1392</v>
      </c>
      <c r="C150" s="16" t="s">
        <v>174</v>
      </c>
      <c r="D150" s="16"/>
      <c r="E150" s="16"/>
      <c r="F150" s="9"/>
      <c r="G150" s="1" t="s">
        <v>657</v>
      </c>
      <c r="H150" s="25" t="str">
        <f t="shared" si="4"/>
        <v>bugs_pt_Tromb</v>
      </c>
      <c r="I150" s="7">
        <f>COUNTIF($H$6:$H$1065,H150)</f>
        <v>1</v>
      </c>
      <c r="J150" s="8" t="s">
        <v>1573</v>
      </c>
      <c r="K150" s="8" t="s">
        <v>1593</v>
      </c>
      <c r="L150" s="8"/>
    </row>
    <row r="151" spans="1:12" x14ac:dyDescent="0.25">
      <c r="A151" s="7" t="s">
        <v>40</v>
      </c>
      <c r="B151" s="7" t="s">
        <v>537</v>
      </c>
      <c r="C151" s="16" t="s">
        <v>178</v>
      </c>
      <c r="D151" s="16"/>
      <c r="E151" s="16"/>
      <c r="F151" s="9"/>
      <c r="G151" s="1" t="s">
        <v>657</v>
      </c>
      <c r="H151" s="25" t="str">
        <f t="shared" si="4"/>
        <v>bugs_nt_Chiro</v>
      </c>
      <c r="I151" s="7">
        <f>COUNTIF($H$6:$H$1065,H151)</f>
        <v>1</v>
      </c>
      <c r="J151" s="8" t="s">
        <v>1574</v>
      </c>
      <c r="K151" s="8" t="s">
        <v>1591</v>
      </c>
      <c r="L151" s="8"/>
    </row>
    <row r="152" spans="1:12" x14ac:dyDescent="0.25">
      <c r="A152" s="7" t="s">
        <v>41</v>
      </c>
      <c r="B152" s="7" t="s">
        <v>297</v>
      </c>
      <c r="C152" s="16" t="s">
        <v>178</v>
      </c>
      <c r="D152" s="16"/>
      <c r="E152" s="16"/>
      <c r="F152" s="9"/>
      <c r="G152" s="1" t="s">
        <v>657</v>
      </c>
      <c r="H152" s="25" t="str">
        <f t="shared" si="4"/>
        <v>bugs_pi_Chiro</v>
      </c>
      <c r="I152" s="7">
        <f>COUNTIF($H$6:$H$1065,H152)</f>
        <v>1</v>
      </c>
      <c r="J152" s="8" t="s">
        <v>1574</v>
      </c>
      <c r="K152" s="8" t="s">
        <v>1591</v>
      </c>
      <c r="L152" s="8"/>
    </row>
    <row r="153" spans="1:12" x14ac:dyDescent="0.25">
      <c r="A153" s="7" t="s">
        <v>256</v>
      </c>
      <c r="B153" s="10" t="s">
        <v>492</v>
      </c>
      <c r="C153" s="16" t="s">
        <v>178</v>
      </c>
      <c r="D153" s="16"/>
      <c r="E153" s="16"/>
      <c r="F153" s="9"/>
      <c r="G153" s="1" t="s">
        <v>657</v>
      </c>
      <c r="H153" s="25" t="str">
        <f t="shared" si="4"/>
        <v>bugs_pt_Chiro</v>
      </c>
      <c r="I153" s="7">
        <f>COUNTIF($H$6:$H$1065,H153)</f>
        <v>1</v>
      </c>
      <c r="J153" s="8" t="s">
        <v>1574</v>
      </c>
      <c r="K153" s="8" t="s">
        <v>1591</v>
      </c>
      <c r="L153" s="8"/>
    </row>
    <row r="154" spans="1:12" x14ac:dyDescent="0.25">
      <c r="A154" s="7" t="s">
        <v>475</v>
      </c>
      <c r="B154" s="10" t="s">
        <v>493</v>
      </c>
      <c r="C154" s="16" t="s">
        <v>272</v>
      </c>
      <c r="D154" s="16"/>
      <c r="E154" s="16"/>
      <c r="F154" s="9"/>
      <c r="G154" s="1" t="s">
        <v>657</v>
      </c>
      <c r="H154" s="25" t="str">
        <f t="shared" si="4"/>
        <v>bugs_pi_Ortho</v>
      </c>
      <c r="I154" s="7">
        <f>COUNTIF($H$6:$H$1065,H154)</f>
        <v>1</v>
      </c>
      <c r="J154" s="8" t="s">
        <v>1574</v>
      </c>
      <c r="K154" s="8" t="s">
        <v>1593</v>
      </c>
      <c r="L154" s="8"/>
    </row>
    <row r="155" spans="1:12" x14ac:dyDescent="0.25">
      <c r="A155" s="7" t="s">
        <v>42</v>
      </c>
      <c r="B155" s="2" t="s">
        <v>298</v>
      </c>
      <c r="C155" s="16" t="s">
        <v>179</v>
      </c>
      <c r="D155" s="19"/>
      <c r="E155" s="19"/>
      <c r="F155" s="9"/>
      <c r="G155" s="1" t="s">
        <v>657</v>
      </c>
      <c r="H155" s="25" t="str">
        <f t="shared" si="4"/>
        <v>bugs_pi_Tanyt</v>
      </c>
      <c r="I155" s="7">
        <f>COUNTIF($H$6:$H$1065,H155)</f>
        <v>1</v>
      </c>
      <c r="J155" s="8" t="s">
        <v>1574</v>
      </c>
      <c r="K155" s="8" t="s">
        <v>1593</v>
      </c>
      <c r="L155" s="8"/>
    </row>
    <row r="156" spans="1:12" x14ac:dyDescent="0.25">
      <c r="A156" s="7" t="s">
        <v>257</v>
      </c>
      <c r="B156" s="10" t="s">
        <v>494</v>
      </c>
      <c r="C156" s="16" t="s">
        <v>272</v>
      </c>
      <c r="D156" s="16"/>
      <c r="E156" s="16"/>
      <c r="F156" s="9"/>
      <c r="G156" s="1" t="s">
        <v>657</v>
      </c>
      <c r="H156" s="25" t="str">
        <f t="shared" si="4"/>
        <v>bugs_pi_Tanyp</v>
      </c>
      <c r="I156" s="7">
        <f>COUNTIF($H$6:$H$1065,H156)</f>
        <v>1</v>
      </c>
      <c r="J156" s="8" t="s">
        <v>1574</v>
      </c>
      <c r="K156" s="8" t="s">
        <v>1593</v>
      </c>
      <c r="L156" s="8"/>
    </row>
    <row r="157" spans="1:12" x14ac:dyDescent="0.25">
      <c r="A157" s="7" t="s">
        <v>258</v>
      </c>
      <c r="B157" s="10" t="s">
        <v>672</v>
      </c>
      <c r="C157" s="16" t="s">
        <v>177</v>
      </c>
      <c r="D157" s="16"/>
      <c r="E157" s="16"/>
      <c r="F157" s="9"/>
      <c r="G157" s="1" t="s">
        <v>657</v>
      </c>
      <c r="H157" s="25" t="str">
        <f t="shared" si="4"/>
        <v>bugs_pi_COC2Chi</v>
      </c>
      <c r="I157" s="7">
        <f>COUNTIF($H$6:$H$1065,H157)</f>
        <v>1</v>
      </c>
      <c r="J157" s="8" t="s">
        <v>1574</v>
      </c>
      <c r="K157" s="8" t="s">
        <v>1593</v>
      </c>
      <c r="L157" s="8"/>
    </row>
    <row r="158" spans="1:12" x14ac:dyDescent="0.25">
      <c r="A158" s="9" t="s">
        <v>373</v>
      </c>
      <c r="B158" s="10" t="s">
        <v>673</v>
      </c>
      <c r="C158" s="16" t="s">
        <v>473</v>
      </c>
      <c r="D158" s="16"/>
      <c r="E158" s="16"/>
      <c r="F158" s="9"/>
      <c r="G158" s="1" t="s">
        <v>657</v>
      </c>
      <c r="H158" s="25" t="str">
        <f t="shared" si="4"/>
        <v>bugs_pi_ChCr2Chi</v>
      </c>
      <c r="I158" s="7">
        <f>COUNTIF($H$6:$H$1065,H158)</f>
        <v>1</v>
      </c>
      <c r="J158" s="8" t="s">
        <v>1574</v>
      </c>
      <c r="K158" s="8" t="s">
        <v>1593</v>
      </c>
      <c r="L158" s="8"/>
    </row>
    <row r="159" spans="1:12" x14ac:dyDescent="0.25">
      <c r="A159" s="9" t="s">
        <v>368</v>
      </c>
      <c r="B159" s="10" t="s">
        <v>674</v>
      </c>
      <c r="C159" s="16" t="s">
        <v>474</v>
      </c>
      <c r="D159" s="16"/>
      <c r="E159" s="16"/>
      <c r="F159" s="9"/>
      <c r="G159" s="1" t="s">
        <v>657</v>
      </c>
      <c r="H159" s="25" t="str">
        <f t="shared" si="4"/>
        <v>bugs_pi_Orth2Chi</v>
      </c>
      <c r="I159" s="7">
        <f>COUNTIF($H$6:$H$1065,H159)</f>
        <v>1</v>
      </c>
      <c r="J159" s="8" t="s">
        <v>1574</v>
      </c>
      <c r="K159" s="8" t="s">
        <v>1593</v>
      </c>
      <c r="L159" s="8"/>
    </row>
    <row r="160" spans="1:12" x14ac:dyDescent="0.25">
      <c r="A160" s="9" t="s">
        <v>369</v>
      </c>
      <c r="B160" s="10" t="s">
        <v>669</v>
      </c>
      <c r="C160" s="16" t="s">
        <v>474</v>
      </c>
      <c r="D160" s="16"/>
      <c r="E160" s="16"/>
      <c r="F160" s="9"/>
      <c r="G160" s="1" t="s">
        <v>657</v>
      </c>
      <c r="H160" s="25" t="str">
        <f t="shared" si="4"/>
        <v>bugs_pi_Tanyp2Chi</v>
      </c>
      <c r="I160" s="7">
        <f>COUNTIF($H$6:$H$1065,H160)</f>
        <v>1</v>
      </c>
      <c r="J160" s="8" t="s">
        <v>1574</v>
      </c>
      <c r="K160" s="8" t="s">
        <v>1593</v>
      </c>
      <c r="L160" s="8"/>
    </row>
    <row r="161" spans="1:12" x14ac:dyDescent="0.25">
      <c r="A161" s="9" t="s">
        <v>477</v>
      </c>
      <c r="B161" s="10" t="s">
        <v>495</v>
      </c>
      <c r="C161" s="16" t="s">
        <v>472</v>
      </c>
      <c r="D161" s="16"/>
      <c r="E161" s="16"/>
      <c r="F161" s="9"/>
      <c r="G161" s="1" t="s">
        <v>657</v>
      </c>
      <c r="H161" s="25" t="str">
        <f t="shared" si="4"/>
        <v>bugs_pi_ChiroAnne</v>
      </c>
      <c r="I161" s="7">
        <f>COUNTIF($H$6:$H$1065,H161)</f>
        <v>1</v>
      </c>
      <c r="J161" s="8" t="s">
        <v>1574</v>
      </c>
      <c r="K161" s="8" t="s">
        <v>1593</v>
      </c>
      <c r="L161" s="8"/>
    </row>
    <row r="162" spans="1:12" x14ac:dyDescent="0.25">
      <c r="A162" s="7" t="s">
        <v>43</v>
      </c>
      <c r="B162" s="7" t="s">
        <v>1410</v>
      </c>
      <c r="C162" s="21" t="s">
        <v>185</v>
      </c>
      <c r="D162" s="16"/>
      <c r="E162" s="16"/>
      <c r="F162" s="7"/>
      <c r="G162" s="1" t="s">
        <v>657</v>
      </c>
      <c r="H162" s="25" t="str">
        <f t="shared" si="4"/>
        <v>bugs_nt_NonInsArachDeca_BCG_att456</v>
      </c>
      <c r="I162" s="7">
        <f>COUNTIF($H$6:$H$1065,H162)</f>
        <v>1</v>
      </c>
      <c r="J162" s="8" t="s">
        <v>1575</v>
      </c>
      <c r="K162" s="8" t="s">
        <v>1593</v>
      </c>
      <c r="L162" s="8"/>
    </row>
    <row r="163" spans="1:12" x14ac:dyDescent="0.25">
      <c r="A163" s="7" t="s">
        <v>44</v>
      </c>
      <c r="B163" s="7" t="s">
        <v>1411</v>
      </c>
      <c r="C163" s="21" t="s">
        <v>185</v>
      </c>
      <c r="D163" s="16"/>
      <c r="E163" s="16"/>
      <c r="F163" s="9"/>
      <c r="G163" s="1" t="s">
        <v>657</v>
      </c>
      <c r="H163" s="25" t="str">
        <f t="shared" si="4"/>
        <v>bugs_pi_NonInsArachDeca_BCG_att456</v>
      </c>
      <c r="I163" s="7">
        <f>COUNTIF($H$6:$H$1065,H163)</f>
        <v>1</v>
      </c>
      <c r="J163" s="8" t="s">
        <v>1575</v>
      </c>
      <c r="K163" s="8" t="s">
        <v>1593</v>
      </c>
      <c r="L163" s="8"/>
    </row>
    <row r="164" spans="1:12" x14ac:dyDescent="0.25">
      <c r="A164" s="7" t="s">
        <v>45</v>
      </c>
      <c r="B164" s="9" t="s">
        <v>1409</v>
      </c>
      <c r="C164" s="21" t="s">
        <v>185</v>
      </c>
      <c r="D164" s="16"/>
      <c r="E164" s="16"/>
      <c r="F164" s="9"/>
      <c r="G164" s="1" t="s">
        <v>657</v>
      </c>
      <c r="H164" s="25" t="str">
        <f t="shared" si="4"/>
        <v>bugs_pt_NonInsArachDeca_BCG_att456</v>
      </c>
      <c r="I164" s="7">
        <f>COUNTIF($H$6:$H$1065,H164)</f>
        <v>1</v>
      </c>
      <c r="J164" s="8" t="s">
        <v>1575</v>
      </c>
      <c r="K164" s="8" t="s">
        <v>1593</v>
      </c>
      <c r="L164" s="8"/>
    </row>
    <row r="165" spans="1:12" x14ac:dyDescent="0.25">
      <c r="A165" s="7" t="s">
        <v>134</v>
      </c>
      <c r="B165" s="9" t="s">
        <v>1408</v>
      </c>
      <c r="C165" s="21" t="s">
        <v>186</v>
      </c>
      <c r="D165" s="16"/>
      <c r="E165" s="16"/>
      <c r="F165" s="7"/>
      <c r="G165" s="1" t="s">
        <v>657</v>
      </c>
      <c r="H165" s="25" t="str">
        <f t="shared" si="4"/>
        <v>bugs_nt_NonInsArachDecaJugaRiss_BCG_att456</v>
      </c>
      <c r="I165" s="7">
        <f>COUNTIF($H$6:$H$1065,H165)</f>
        <v>1</v>
      </c>
      <c r="J165" s="8" t="s">
        <v>1575</v>
      </c>
      <c r="K165" s="8" t="s">
        <v>1593</v>
      </c>
      <c r="L165" s="8"/>
    </row>
    <row r="166" spans="1:12" x14ac:dyDescent="0.25">
      <c r="A166" s="7" t="s">
        <v>135</v>
      </c>
      <c r="B166" s="9" t="s">
        <v>1407</v>
      </c>
      <c r="C166" s="21" t="s">
        <v>186</v>
      </c>
      <c r="D166" s="16"/>
      <c r="E166" s="16"/>
      <c r="F166" s="9"/>
      <c r="G166" s="1" t="s">
        <v>657</v>
      </c>
      <c r="H166" s="25" t="str">
        <f t="shared" si="4"/>
        <v>bugs_pi_NonInsArachDecaJugaRiss_BCG_att456</v>
      </c>
      <c r="I166" s="7">
        <f>COUNTIF($H$6:$H$1065,H166)</f>
        <v>1</v>
      </c>
      <c r="J166" s="8" t="s">
        <v>1575</v>
      </c>
      <c r="K166" s="8" t="s">
        <v>1593</v>
      </c>
      <c r="L166" s="8"/>
    </row>
    <row r="167" spans="1:12" x14ac:dyDescent="0.25">
      <c r="A167" s="7" t="s">
        <v>136</v>
      </c>
      <c r="B167" s="7" t="s">
        <v>1406</v>
      </c>
      <c r="C167" s="21" t="s">
        <v>186</v>
      </c>
      <c r="D167" s="16"/>
      <c r="E167" s="16"/>
      <c r="F167" s="9"/>
      <c r="G167" s="1" t="s">
        <v>657</v>
      </c>
      <c r="H167" s="25" t="str">
        <f t="shared" si="4"/>
        <v>bugs_pt_NonInsArachDecaJugaRiss_BCG_att456</v>
      </c>
      <c r="I167" s="7">
        <f>COUNTIF($H$6:$H$1065,H167)</f>
        <v>1</v>
      </c>
      <c r="J167" s="8" t="s">
        <v>1575</v>
      </c>
      <c r="K167" s="8" t="s">
        <v>1593</v>
      </c>
      <c r="L167" s="8"/>
    </row>
    <row r="168" spans="1:12" x14ac:dyDescent="0.25">
      <c r="A168" s="7" t="s">
        <v>1433</v>
      </c>
      <c r="B168" s="9" t="s">
        <v>1436</v>
      </c>
      <c r="C168" s="21" t="s">
        <v>186</v>
      </c>
      <c r="D168" s="16"/>
      <c r="E168" s="16"/>
      <c r="F168" s="9"/>
      <c r="G168" s="1" t="s">
        <v>657</v>
      </c>
      <c r="H168" s="25" t="str">
        <f t="shared" si="4"/>
        <v>bugs_nt_NonInsTrombJuga_BCG_att456</v>
      </c>
      <c r="I168" s="7">
        <f>COUNTIF($H$6:$H$1065,H168)</f>
        <v>1</v>
      </c>
      <c r="J168" s="8" t="s">
        <v>1575</v>
      </c>
      <c r="K168" s="8" t="s">
        <v>1593</v>
      </c>
      <c r="L168" s="8"/>
    </row>
    <row r="169" spans="1:12" x14ac:dyDescent="0.25">
      <c r="A169" s="7" t="s">
        <v>1404</v>
      </c>
      <c r="B169" s="9" t="s">
        <v>1405</v>
      </c>
      <c r="C169" s="21" t="s">
        <v>186</v>
      </c>
      <c r="D169" s="16"/>
      <c r="E169" s="16"/>
      <c r="F169" s="9"/>
      <c r="G169" s="1" t="s">
        <v>657</v>
      </c>
      <c r="H169" s="25" t="str">
        <f t="shared" si="4"/>
        <v>bugs_pi_NonInsTrombJuga_BCG_att456</v>
      </c>
      <c r="I169" s="7">
        <f>COUNTIF($H$6:$H$1065,H169)</f>
        <v>1</v>
      </c>
      <c r="J169" s="8" t="s">
        <v>1575</v>
      </c>
      <c r="K169" s="8" t="s">
        <v>1593</v>
      </c>
      <c r="L169" s="8"/>
    </row>
    <row r="170" spans="1:12" x14ac:dyDescent="0.25">
      <c r="A170" s="7" t="s">
        <v>1434</v>
      </c>
      <c r="B170" s="9" t="s">
        <v>1435</v>
      </c>
      <c r="C170" s="21" t="s">
        <v>186</v>
      </c>
      <c r="D170" s="16"/>
      <c r="E170" s="16"/>
      <c r="F170" s="9"/>
      <c r="G170" s="1" t="s">
        <v>657</v>
      </c>
      <c r="H170" s="25" t="str">
        <f t="shared" si="4"/>
        <v>bugs_pt_NonInsTrombJuga_BCG_att456</v>
      </c>
      <c r="I170" s="7">
        <f>COUNTIF($H$6:$H$1065,H170)</f>
        <v>1</v>
      </c>
      <c r="J170" s="8" t="s">
        <v>1575</v>
      </c>
      <c r="K170" s="8" t="s">
        <v>1593</v>
      </c>
      <c r="L170" s="8"/>
    </row>
    <row r="171" spans="1:12" x14ac:dyDescent="0.25">
      <c r="A171" s="7" t="s">
        <v>137</v>
      </c>
      <c r="B171" s="7" t="s">
        <v>299</v>
      </c>
      <c r="C171" s="21" t="s">
        <v>187</v>
      </c>
      <c r="D171" s="16"/>
      <c r="E171" s="16"/>
      <c r="F171" s="9"/>
      <c r="G171" s="1" t="s">
        <v>657</v>
      </c>
      <c r="H171" s="25" t="str">
        <f t="shared" si="4"/>
        <v>bugs_pi_dom02_BCG_att456_NoJugaRiss</v>
      </c>
      <c r="I171" s="7">
        <f>COUNTIF($H$6:$H$1065,H171)</f>
        <v>1</v>
      </c>
      <c r="J171" s="8" t="s">
        <v>1575</v>
      </c>
      <c r="K171" s="8" t="s">
        <v>1593</v>
      </c>
      <c r="L171" s="8"/>
    </row>
    <row r="172" spans="1:12" x14ac:dyDescent="0.25">
      <c r="A172" s="7" t="s">
        <v>138</v>
      </c>
      <c r="B172" s="7" t="s">
        <v>538</v>
      </c>
      <c r="C172" s="21" t="s">
        <v>185</v>
      </c>
      <c r="D172" s="16"/>
      <c r="E172" s="16"/>
      <c r="F172" s="9"/>
      <c r="G172" s="1" t="s">
        <v>657</v>
      </c>
      <c r="H172" s="25" t="str">
        <f t="shared" si="4"/>
        <v>bugs_nt_NonIns_BCG_att456</v>
      </c>
      <c r="I172" s="7">
        <f>COUNTIF($H$6:$H$1065,H172)</f>
        <v>1</v>
      </c>
      <c r="J172" s="8" t="s">
        <v>1575</v>
      </c>
      <c r="K172" s="8" t="s">
        <v>1575</v>
      </c>
      <c r="L172" s="8"/>
    </row>
    <row r="173" spans="1:12" x14ac:dyDescent="0.25">
      <c r="A173" s="7" t="s">
        <v>139</v>
      </c>
      <c r="B173" s="7" t="s">
        <v>300</v>
      </c>
      <c r="C173" s="21" t="s">
        <v>194</v>
      </c>
      <c r="D173" s="16" t="s">
        <v>188</v>
      </c>
      <c r="E173" s="16"/>
      <c r="F173" s="9"/>
      <c r="G173" s="1" t="s">
        <v>657</v>
      </c>
      <c r="H173" s="25" t="str">
        <f t="shared" si="4"/>
        <v>bugs_pi_NonIns_BCG_att456</v>
      </c>
      <c r="I173" s="7">
        <f>COUNTIF($H$6:$H$1065,H173)</f>
        <v>1</v>
      </c>
      <c r="J173" s="8" t="s">
        <v>1575</v>
      </c>
      <c r="K173" s="8" t="s">
        <v>1575</v>
      </c>
      <c r="L173" s="8"/>
    </row>
    <row r="174" spans="1:12" x14ac:dyDescent="0.25">
      <c r="A174" s="7" t="s">
        <v>140</v>
      </c>
      <c r="B174" s="7" t="s">
        <v>301</v>
      </c>
      <c r="C174" s="21" t="s">
        <v>194</v>
      </c>
      <c r="D174" s="16" t="s">
        <v>188</v>
      </c>
      <c r="E174" s="16"/>
      <c r="F174" s="9"/>
      <c r="G174" s="1" t="s">
        <v>657</v>
      </c>
      <c r="H174" s="25" t="str">
        <f t="shared" si="4"/>
        <v>bugs_pt_NonIns_BCG_att456</v>
      </c>
      <c r="I174" s="7">
        <f>COUNTIF($H$6:$H$1065,H174)</f>
        <v>1</v>
      </c>
      <c r="J174" s="8" t="s">
        <v>1575</v>
      </c>
      <c r="K174" s="8" t="s">
        <v>1575</v>
      </c>
      <c r="L174" s="8"/>
    </row>
    <row r="175" spans="1:12" x14ac:dyDescent="0.25">
      <c r="A175" s="7" t="s">
        <v>141</v>
      </c>
      <c r="B175" s="7" t="s">
        <v>539</v>
      </c>
      <c r="C175" s="21" t="s">
        <v>186</v>
      </c>
      <c r="D175" s="16"/>
      <c r="E175" s="16"/>
      <c r="F175" s="9"/>
      <c r="G175" s="1" t="s">
        <v>657</v>
      </c>
      <c r="H175" s="25" t="str">
        <f t="shared" si="4"/>
        <v>bugs_nt_NonInsJugaRiss_BCG_att456</v>
      </c>
      <c r="I175" s="7">
        <f>COUNTIF($H$6:$H$1065,H175)</f>
        <v>1</v>
      </c>
      <c r="J175" s="8" t="s">
        <v>1575</v>
      </c>
      <c r="K175" s="8" t="s">
        <v>1593</v>
      </c>
      <c r="L175" s="8"/>
    </row>
    <row r="176" spans="1:12" x14ac:dyDescent="0.25">
      <c r="A176" s="7" t="s">
        <v>142</v>
      </c>
      <c r="B176" s="7" t="s">
        <v>302</v>
      </c>
      <c r="C176" s="21" t="s">
        <v>186</v>
      </c>
      <c r="D176" s="16" t="s">
        <v>188</v>
      </c>
      <c r="E176" s="16"/>
      <c r="F176" s="9"/>
      <c r="G176" s="1" t="s">
        <v>657</v>
      </c>
      <c r="H176" s="25" t="str">
        <f t="shared" si="4"/>
        <v>bugs_pi_NonInsJugaRiss_BCG_att456</v>
      </c>
      <c r="I176" s="7">
        <f>COUNTIF($H$6:$H$1065,H176)</f>
        <v>1</v>
      </c>
      <c r="J176" s="8" t="s">
        <v>1575</v>
      </c>
      <c r="K176" s="8" t="s">
        <v>1593</v>
      </c>
      <c r="L176" s="8"/>
    </row>
    <row r="177" spans="1:12" x14ac:dyDescent="0.25">
      <c r="A177" s="7" t="s">
        <v>143</v>
      </c>
      <c r="B177" s="7" t="s">
        <v>303</v>
      </c>
      <c r="C177" s="21" t="s">
        <v>186</v>
      </c>
      <c r="D177" s="16"/>
      <c r="E177" s="16"/>
      <c r="F177" s="9"/>
      <c r="G177" s="1" t="s">
        <v>657</v>
      </c>
      <c r="H177" s="25" t="str">
        <f t="shared" si="4"/>
        <v>bugs_pt_NonInsJugaRiss_BCG_att456</v>
      </c>
      <c r="I177" s="7">
        <f>COUNTIF($H$6:$H$1065,H177)</f>
        <v>1</v>
      </c>
      <c r="J177" s="8" t="s">
        <v>1575</v>
      </c>
      <c r="K177" s="8" t="s">
        <v>1593</v>
      </c>
      <c r="L177" s="8"/>
    </row>
    <row r="178" spans="1:12" x14ac:dyDescent="0.25">
      <c r="A178" s="7" t="s">
        <v>144</v>
      </c>
      <c r="B178" s="7" t="s">
        <v>304</v>
      </c>
      <c r="C178" s="21" t="s">
        <v>184</v>
      </c>
      <c r="D178" s="16"/>
      <c r="E178" s="16"/>
      <c r="F178" s="9"/>
      <c r="G178" s="1" t="s">
        <v>657</v>
      </c>
      <c r="H178" s="25" t="str">
        <f t="shared" si="4"/>
        <v>bugs_pi_SimBtri</v>
      </c>
      <c r="I178" s="7">
        <f>COUNTIF($H$6:$H$1065,H178)</f>
        <v>1</v>
      </c>
      <c r="J178" s="8" t="s">
        <v>1584</v>
      </c>
      <c r="K178" s="8" t="s">
        <v>1584</v>
      </c>
      <c r="L178" s="8"/>
    </row>
    <row r="179" spans="1:12" x14ac:dyDescent="0.25">
      <c r="A179" s="7" t="s">
        <v>259</v>
      </c>
      <c r="B179" s="10" t="s">
        <v>540</v>
      </c>
      <c r="C179" s="16" t="s">
        <v>472</v>
      </c>
      <c r="D179" s="16"/>
      <c r="E179" s="16"/>
      <c r="F179" s="9"/>
      <c r="G179" s="1" t="s">
        <v>657</v>
      </c>
      <c r="H179" s="25" t="str">
        <f t="shared" si="4"/>
        <v>bugs_pi_Colesens</v>
      </c>
      <c r="I179" s="7">
        <f>COUNTIF($H$6:$H$1065,H179)</f>
        <v>1</v>
      </c>
      <c r="J179" s="8" t="s">
        <v>1576</v>
      </c>
      <c r="K179" s="8" t="s">
        <v>1593</v>
      </c>
      <c r="L179" s="8"/>
    </row>
    <row r="180" spans="1:12" x14ac:dyDescent="0.25">
      <c r="A180" s="7" t="s">
        <v>225</v>
      </c>
      <c r="B180" s="9" t="s">
        <v>541</v>
      </c>
      <c r="C180" s="21" t="s">
        <v>227</v>
      </c>
      <c r="D180" s="16"/>
      <c r="E180" s="16"/>
      <c r="F180" s="9"/>
      <c r="G180" s="1" t="s">
        <v>657</v>
      </c>
      <c r="H180" s="25" t="str">
        <f t="shared" si="4"/>
        <v>bugs_nt_longlived</v>
      </c>
      <c r="I180" s="7">
        <f>COUNTIF($H$6:$H$1065,H180)</f>
        <v>1</v>
      </c>
      <c r="J180" s="8" t="s">
        <v>1584</v>
      </c>
      <c r="K180" s="8" t="s">
        <v>1584</v>
      </c>
      <c r="L180" s="8"/>
    </row>
    <row r="181" spans="1:12" x14ac:dyDescent="0.25">
      <c r="A181" s="7" t="s">
        <v>226</v>
      </c>
      <c r="B181" s="9" t="s">
        <v>542</v>
      </c>
      <c r="C181" s="21" t="s">
        <v>228</v>
      </c>
      <c r="D181" s="16"/>
      <c r="E181" s="16"/>
      <c r="F181" s="9"/>
      <c r="G181" s="1" t="s">
        <v>657</v>
      </c>
      <c r="H181" s="25" t="str">
        <f t="shared" si="4"/>
        <v>bugs_nt_noteworthy</v>
      </c>
      <c r="I181" s="7">
        <f>COUNTIF($H$6:$H$1065,H181)</f>
        <v>1</v>
      </c>
      <c r="J181" s="8" t="s">
        <v>1576</v>
      </c>
      <c r="K181" s="8" t="s">
        <v>1593</v>
      </c>
      <c r="L181" s="8"/>
    </row>
    <row r="182" spans="1:12" x14ac:dyDescent="0.25">
      <c r="A182" s="7" t="s">
        <v>229</v>
      </c>
      <c r="B182" s="9" t="s">
        <v>645</v>
      </c>
      <c r="C182" s="21" t="s">
        <v>230</v>
      </c>
      <c r="D182" s="16"/>
      <c r="E182" s="16"/>
      <c r="F182" s="7"/>
      <c r="G182" s="1" t="s">
        <v>657</v>
      </c>
      <c r="H182" s="25" t="str">
        <f t="shared" si="4"/>
        <v>bugs_nt_ffg2_pred</v>
      </c>
      <c r="I182" s="7">
        <f>COUNTIF($H$6:$H$1065,H182)</f>
        <v>1</v>
      </c>
      <c r="J182" s="8" t="s">
        <v>169</v>
      </c>
      <c r="K182" s="8" t="s">
        <v>1593</v>
      </c>
      <c r="L182" s="8"/>
    </row>
    <row r="183" spans="1:12" x14ac:dyDescent="0.25">
      <c r="A183" s="7" t="s">
        <v>642</v>
      </c>
      <c r="B183" s="9" t="s">
        <v>647</v>
      </c>
      <c r="C183" s="21" t="s">
        <v>230</v>
      </c>
      <c r="D183" s="16"/>
      <c r="E183" s="16"/>
      <c r="F183" s="7"/>
      <c r="G183" s="1" t="s">
        <v>657</v>
      </c>
      <c r="H183" s="25" t="str">
        <f t="shared" si="4"/>
        <v>bugs_nt_ffg2_intface</v>
      </c>
      <c r="I183" s="7">
        <f>COUNTIF($H$6:$H$1065,H183)</f>
        <v>1</v>
      </c>
      <c r="J183" s="8" t="s">
        <v>169</v>
      </c>
      <c r="K183" s="8" t="s">
        <v>1593</v>
      </c>
      <c r="L183" s="8"/>
    </row>
    <row r="184" spans="1:12" x14ac:dyDescent="0.25">
      <c r="A184" s="7" t="s">
        <v>643</v>
      </c>
      <c r="B184" s="9" t="s">
        <v>648</v>
      </c>
      <c r="C184" s="21" t="s">
        <v>230</v>
      </c>
      <c r="D184" s="16"/>
      <c r="E184" s="16"/>
      <c r="F184" s="7"/>
      <c r="G184" s="1" t="s">
        <v>657</v>
      </c>
      <c r="H184" s="25" t="str">
        <f t="shared" si="4"/>
        <v>bugs_nt_ffg2_subsurf</v>
      </c>
      <c r="I184" s="7">
        <f>COUNTIF($H$6:$H$1065,H184)</f>
        <v>1</v>
      </c>
      <c r="J184" s="8" t="s">
        <v>169</v>
      </c>
      <c r="K184" s="8" t="s">
        <v>1593</v>
      </c>
      <c r="L184" s="8"/>
    </row>
    <row r="185" spans="1:12" x14ac:dyDescent="0.25">
      <c r="A185" s="7" t="s">
        <v>644</v>
      </c>
      <c r="B185" s="9" t="s">
        <v>646</v>
      </c>
      <c r="C185" s="21" t="s">
        <v>230</v>
      </c>
      <c r="D185" s="16"/>
      <c r="E185" s="16"/>
      <c r="F185" s="7"/>
      <c r="G185" s="1" t="s">
        <v>657</v>
      </c>
      <c r="H185" s="25" t="str">
        <f t="shared" si="4"/>
        <v>bugs_pi_ffg2_scavburr</v>
      </c>
      <c r="I185" s="7">
        <f>COUNTIF($H$6:$H$1065,H185)</f>
        <v>1</v>
      </c>
      <c r="J185" s="8" t="s">
        <v>169</v>
      </c>
      <c r="K185" s="8" t="s">
        <v>1593</v>
      </c>
      <c r="L185" s="8"/>
    </row>
    <row r="186" spans="1:12" x14ac:dyDescent="0.25">
      <c r="A186" s="9" t="s">
        <v>1615</v>
      </c>
      <c r="B186" s="9" t="s">
        <v>1621</v>
      </c>
      <c r="C186" s="21" t="s">
        <v>167</v>
      </c>
      <c r="D186" s="16"/>
      <c r="E186" s="16" t="s">
        <v>188</v>
      </c>
      <c r="F186" s="7"/>
      <c r="G186" s="1" t="s">
        <v>657</v>
      </c>
      <c r="H186" s="25" t="str">
        <f t="shared" si="4"/>
        <v>bugs_nt_ti_stenocold</v>
      </c>
      <c r="I186" s="7">
        <f>COUNTIF($H$6:$H$1065,H186)</f>
        <v>1</v>
      </c>
      <c r="J186" s="8" t="s">
        <v>1584</v>
      </c>
      <c r="K186" s="8" t="s">
        <v>1584</v>
      </c>
      <c r="L186" s="8"/>
    </row>
    <row r="187" spans="1:12" x14ac:dyDescent="0.25">
      <c r="A187" s="9" t="s">
        <v>1336</v>
      </c>
      <c r="B187" s="7" t="s">
        <v>543</v>
      </c>
      <c r="C187" s="21" t="s">
        <v>167</v>
      </c>
      <c r="D187" s="15"/>
      <c r="E187" s="15" t="s">
        <v>188</v>
      </c>
      <c r="F187" s="7"/>
      <c r="G187" s="1" t="s">
        <v>657</v>
      </c>
      <c r="H187" s="25" t="str">
        <f t="shared" si="4"/>
        <v>bugs_nt_ti_cold</v>
      </c>
      <c r="I187" s="7">
        <f>COUNTIF($H$6:$H$1065,H187)</f>
        <v>1</v>
      </c>
      <c r="J187" s="8" t="s">
        <v>1584</v>
      </c>
      <c r="K187" s="8" t="s">
        <v>1584</v>
      </c>
      <c r="L187" s="8"/>
    </row>
    <row r="188" spans="1:12" x14ac:dyDescent="0.25">
      <c r="A188" s="7" t="s">
        <v>1337</v>
      </c>
      <c r="B188" s="7" t="s">
        <v>1355</v>
      </c>
      <c r="C188" s="21" t="s">
        <v>167</v>
      </c>
      <c r="D188" s="15"/>
      <c r="E188" s="15" t="s">
        <v>188</v>
      </c>
      <c r="F188" s="7"/>
      <c r="G188" s="1" t="s">
        <v>657</v>
      </c>
      <c r="H188" s="25" t="str">
        <f t="shared" si="4"/>
        <v>bugs_nt_ti_cool</v>
      </c>
      <c r="I188" s="7">
        <f>COUNTIF($H$6:$H$1065,H188)</f>
        <v>1</v>
      </c>
      <c r="J188" s="8" t="s">
        <v>1584</v>
      </c>
      <c r="K188" s="8" t="s">
        <v>1584</v>
      </c>
      <c r="L188" s="8"/>
    </row>
    <row r="189" spans="1:12" x14ac:dyDescent="0.25">
      <c r="A189" s="9" t="s">
        <v>1338</v>
      </c>
      <c r="B189" s="7" t="s">
        <v>544</v>
      </c>
      <c r="C189" s="21" t="s">
        <v>167</v>
      </c>
      <c r="D189" s="15"/>
      <c r="E189" s="15" t="s">
        <v>188</v>
      </c>
      <c r="F189" s="7"/>
      <c r="G189" s="1" t="s">
        <v>657</v>
      </c>
      <c r="H189" s="25" t="str">
        <f t="shared" si="4"/>
        <v>bugs_nt_ti_warm</v>
      </c>
      <c r="I189" s="7">
        <f>COUNTIF($H$6:$H$1065,H189)</f>
        <v>1</v>
      </c>
      <c r="J189" s="8" t="s">
        <v>1584</v>
      </c>
      <c r="K189" s="8" t="s">
        <v>1584</v>
      </c>
      <c r="L189" s="8"/>
    </row>
    <row r="190" spans="1:12" x14ac:dyDescent="0.25">
      <c r="A190" s="9" t="s">
        <v>1627</v>
      </c>
      <c r="B190" s="7" t="s">
        <v>1640</v>
      </c>
      <c r="C190" s="21" t="s">
        <v>167</v>
      </c>
      <c r="D190" s="15"/>
      <c r="E190" s="15" t="s">
        <v>188</v>
      </c>
      <c r="F190" s="7"/>
      <c r="G190" s="1" t="s">
        <v>657</v>
      </c>
      <c r="H190" s="25" t="str">
        <f t="shared" si="4"/>
        <v>bugs_nt_ti_stenowarm</v>
      </c>
      <c r="I190" s="7">
        <f>COUNTIF($H$6:$H$1065,H190)</f>
        <v>1</v>
      </c>
      <c r="J190" s="8" t="s">
        <v>1584</v>
      </c>
      <c r="K190" s="8" t="s">
        <v>1584</v>
      </c>
      <c r="L190" s="8"/>
    </row>
    <row r="191" spans="1:12" x14ac:dyDescent="0.25">
      <c r="A191" s="9" t="s">
        <v>1339</v>
      </c>
      <c r="B191" s="7" t="s">
        <v>1356</v>
      </c>
      <c r="C191" s="21" t="s">
        <v>167</v>
      </c>
      <c r="D191" s="15"/>
      <c r="E191" s="15" t="s">
        <v>188</v>
      </c>
      <c r="F191" s="7"/>
      <c r="G191" s="1" t="s">
        <v>657</v>
      </c>
      <c r="H191" s="25" t="str">
        <f t="shared" si="4"/>
        <v>bugs_nt_ti_eury</v>
      </c>
      <c r="I191" s="7">
        <f>COUNTIF($H$6:$H$1065,H191)</f>
        <v>1</v>
      </c>
      <c r="J191" s="8" t="s">
        <v>1584</v>
      </c>
      <c r="K191" s="8" t="s">
        <v>1584</v>
      </c>
      <c r="L191" s="8"/>
    </row>
    <row r="192" spans="1:12" x14ac:dyDescent="0.25">
      <c r="A192" s="9" t="s">
        <v>1628</v>
      </c>
      <c r="B192" s="7" t="s">
        <v>1641</v>
      </c>
      <c r="C192" s="21" t="s">
        <v>167</v>
      </c>
      <c r="D192" s="15"/>
      <c r="E192" s="15" t="s">
        <v>188</v>
      </c>
      <c r="F192" s="7"/>
      <c r="G192" s="1" t="s">
        <v>657</v>
      </c>
      <c r="H192" s="25" t="str">
        <f t="shared" si="4"/>
        <v>bugs_nt_ti_inconclusive</v>
      </c>
      <c r="I192" s="7">
        <f>COUNTIF($H$6:$H$1065,H192)</f>
        <v>1</v>
      </c>
      <c r="J192" s="8" t="s">
        <v>1584</v>
      </c>
      <c r="K192" s="8" t="s">
        <v>1584</v>
      </c>
      <c r="L192" s="8"/>
    </row>
    <row r="193" spans="1:12" x14ac:dyDescent="0.25">
      <c r="A193" s="9" t="s">
        <v>1340</v>
      </c>
      <c r="B193" s="7" t="s">
        <v>1357</v>
      </c>
      <c r="C193" s="21" t="s">
        <v>167</v>
      </c>
      <c r="D193" s="15"/>
      <c r="E193" s="15" t="s">
        <v>188</v>
      </c>
      <c r="F193" s="7"/>
      <c r="G193" s="1" t="s">
        <v>657</v>
      </c>
      <c r="H193" s="25" t="str">
        <f t="shared" si="4"/>
        <v>bugs_nt_ti_na</v>
      </c>
      <c r="I193" s="7">
        <f>COUNTIF($H$6:$H$1065,H193)</f>
        <v>1</v>
      </c>
      <c r="J193" s="8" t="s">
        <v>1584</v>
      </c>
      <c r="K193" s="8" t="s">
        <v>1584</v>
      </c>
      <c r="L193" s="8"/>
    </row>
    <row r="194" spans="1:12" x14ac:dyDescent="0.25">
      <c r="A194" s="9" t="s">
        <v>1616</v>
      </c>
      <c r="B194" s="9" t="s">
        <v>1622</v>
      </c>
      <c r="C194" s="21" t="s">
        <v>167</v>
      </c>
      <c r="D194" s="15"/>
      <c r="E194" s="15" t="s">
        <v>188</v>
      </c>
      <c r="F194" s="7"/>
      <c r="G194" s="1" t="s">
        <v>657</v>
      </c>
      <c r="H194" s="25" t="str">
        <f t="shared" si="4"/>
        <v>bugs_nt_ti_stenocold_cold</v>
      </c>
      <c r="I194" s="7">
        <f>COUNTIF($H$6:$H$1065,H194)</f>
        <v>1</v>
      </c>
      <c r="J194" s="8" t="s">
        <v>1584</v>
      </c>
      <c r="K194" s="8" t="s">
        <v>1584</v>
      </c>
      <c r="L194" s="8"/>
    </row>
    <row r="195" spans="1:12" x14ac:dyDescent="0.25">
      <c r="A195" s="9" t="s">
        <v>1629</v>
      </c>
      <c r="B195" s="9" t="s">
        <v>1642</v>
      </c>
      <c r="C195" s="21" t="s">
        <v>167</v>
      </c>
      <c r="D195" s="15"/>
      <c r="E195" s="15" t="s">
        <v>188</v>
      </c>
      <c r="F195" s="7"/>
      <c r="G195" s="1" t="s">
        <v>657</v>
      </c>
      <c r="H195" s="25" t="str">
        <f t="shared" si="4"/>
        <v>bugs_nt_ti_stenocold_cold_cool</v>
      </c>
      <c r="I195" s="7">
        <f>COUNTIF($H$6:$H$1065,H195)</f>
        <v>1</v>
      </c>
      <c r="J195" s="8" t="s">
        <v>1584</v>
      </c>
      <c r="K195" s="8" t="s">
        <v>1584</v>
      </c>
      <c r="L195" s="8"/>
    </row>
    <row r="196" spans="1:12" x14ac:dyDescent="0.25">
      <c r="A196" s="9" t="s">
        <v>1420</v>
      </c>
      <c r="B196" s="7" t="s">
        <v>1425</v>
      </c>
      <c r="C196" s="21" t="s">
        <v>167</v>
      </c>
      <c r="D196" s="15"/>
      <c r="E196" s="15" t="s">
        <v>188</v>
      </c>
      <c r="F196" s="7"/>
      <c r="G196" s="1" t="s">
        <v>657</v>
      </c>
      <c r="H196" s="25" t="str">
        <f t="shared" si="4"/>
        <v>bugs_nt_ti_cool_warm</v>
      </c>
      <c r="I196" s="7">
        <f>COUNTIF($H$6:$H$1065,H196)</f>
        <v>1</v>
      </c>
      <c r="J196" s="8" t="s">
        <v>1584</v>
      </c>
      <c r="K196" s="8" t="s">
        <v>1584</v>
      </c>
      <c r="L196" s="8"/>
    </row>
    <row r="197" spans="1:12" x14ac:dyDescent="0.25">
      <c r="A197" s="9" t="s">
        <v>1630</v>
      </c>
      <c r="B197" s="7" t="s">
        <v>1643</v>
      </c>
      <c r="C197" s="21" t="s">
        <v>167</v>
      </c>
      <c r="D197" s="15"/>
      <c r="E197" s="15" t="s">
        <v>188</v>
      </c>
      <c r="F197" s="7"/>
      <c r="G197" s="1" t="s">
        <v>657</v>
      </c>
      <c r="H197" s="25" t="str">
        <f t="shared" si="4"/>
        <v>bugs_nt_ti_warm_stenowarm</v>
      </c>
      <c r="I197" s="7">
        <f>COUNTIF($H$6:$H$1065,H197)</f>
        <v>1</v>
      </c>
      <c r="J197" s="8" t="s">
        <v>1584</v>
      </c>
      <c r="K197" s="8" t="s">
        <v>1584</v>
      </c>
      <c r="L197" s="8"/>
    </row>
    <row r="198" spans="1:12" x14ac:dyDescent="0.25">
      <c r="A198" s="7" t="s">
        <v>1617</v>
      </c>
      <c r="B198" s="7" t="s">
        <v>1623</v>
      </c>
      <c r="C198" s="21" t="s">
        <v>167</v>
      </c>
      <c r="D198" s="15"/>
      <c r="E198" s="15" t="s">
        <v>188</v>
      </c>
      <c r="F198" s="9"/>
      <c r="G198" s="1" t="s">
        <v>657</v>
      </c>
      <c r="H198" s="25" t="str">
        <f t="shared" si="4"/>
        <v>bugs_pi_ti_stenocold</v>
      </c>
      <c r="I198" s="7">
        <f>COUNTIF($H$6:$H$1065,H198)</f>
        <v>1</v>
      </c>
      <c r="J198" s="8" t="s">
        <v>1584</v>
      </c>
      <c r="K198" s="8" t="s">
        <v>1584</v>
      </c>
      <c r="L198" s="8"/>
    </row>
    <row r="199" spans="1:12" x14ac:dyDescent="0.25">
      <c r="A199" s="9" t="s">
        <v>1348</v>
      </c>
      <c r="B199" s="7" t="s">
        <v>305</v>
      </c>
      <c r="C199" s="21" t="s">
        <v>167</v>
      </c>
      <c r="D199" s="15"/>
      <c r="E199" s="15" t="s">
        <v>188</v>
      </c>
      <c r="F199" s="9"/>
      <c r="G199" s="1" t="s">
        <v>657</v>
      </c>
      <c r="H199" s="25" t="str">
        <f t="shared" si="4"/>
        <v>bugs_pi_ti_cold</v>
      </c>
      <c r="I199" s="7">
        <f>COUNTIF($H$6:$H$1065,H199)</f>
        <v>1</v>
      </c>
      <c r="J199" s="8" t="s">
        <v>1584</v>
      </c>
      <c r="K199" s="8" t="s">
        <v>1584</v>
      </c>
      <c r="L199" s="8"/>
    </row>
    <row r="200" spans="1:12" x14ac:dyDescent="0.25">
      <c r="A200" s="9" t="s">
        <v>1349</v>
      </c>
      <c r="B200" s="7" t="s">
        <v>1426</v>
      </c>
      <c r="C200" s="21" t="s">
        <v>167</v>
      </c>
      <c r="D200" s="15"/>
      <c r="E200" s="15" t="s">
        <v>188</v>
      </c>
      <c r="F200" s="9"/>
      <c r="G200" s="1" t="s">
        <v>657</v>
      </c>
      <c r="H200" s="25" t="str">
        <f t="shared" si="4"/>
        <v>bugs_pi_ti_cool</v>
      </c>
      <c r="I200" s="7">
        <f>COUNTIF($H$6:$H$1065,H200)</f>
        <v>1</v>
      </c>
      <c r="J200" s="8" t="s">
        <v>1584</v>
      </c>
      <c r="K200" s="8" t="s">
        <v>1584</v>
      </c>
      <c r="L200" s="8"/>
    </row>
    <row r="201" spans="1:12" x14ac:dyDescent="0.25">
      <c r="A201" s="7" t="s">
        <v>1350</v>
      </c>
      <c r="B201" s="7" t="s">
        <v>306</v>
      </c>
      <c r="C201" s="21" t="s">
        <v>167</v>
      </c>
      <c r="D201" s="15"/>
      <c r="E201" s="15" t="s">
        <v>188</v>
      </c>
      <c r="F201" s="9"/>
      <c r="G201" s="1" t="s">
        <v>657</v>
      </c>
      <c r="H201" s="25" t="str">
        <f t="shared" si="4"/>
        <v>bugs_pi_ti_warm</v>
      </c>
      <c r="I201" s="7">
        <f>COUNTIF($H$6:$H$1065,H201)</f>
        <v>1</v>
      </c>
      <c r="J201" s="8" t="s">
        <v>1584</v>
      </c>
      <c r="K201" s="8" t="s">
        <v>1584</v>
      </c>
      <c r="L201" s="8"/>
    </row>
    <row r="202" spans="1:12" x14ac:dyDescent="0.25">
      <c r="A202" s="7" t="s">
        <v>1631</v>
      </c>
      <c r="B202" s="7" t="s">
        <v>1644</v>
      </c>
      <c r="C202" s="21" t="s">
        <v>167</v>
      </c>
      <c r="D202" s="15"/>
      <c r="E202" s="15" t="s">
        <v>188</v>
      </c>
      <c r="F202" s="9"/>
      <c r="G202" s="1" t="s">
        <v>657</v>
      </c>
      <c r="H202" s="25" t="str">
        <f t="shared" ref="H202:H265" si="5">G202&amp;"_"&amp;TRIM(A202)</f>
        <v>bugs_pi_ti_stenowarm</v>
      </c>
      <c r="I202" s="7">
        <f>COUNTIF($H$6:$H$1065,H202)</f>
        <v>1</v>
      </c>
      <c r="J202" s="8" t="s">
        <v>1584</v>
      </c>
      <c r="K202" s="8" t="s">
        <v>1584</v>
      </c>
      <c r="L202" s="8"/>
    </row>
    <row r="203" spans="1:12" x14ac:dyDescent="0.25">
      <c r="A203" s="7" t="s">
        <v>1351</v>
      </c>
      <c r="B203" s="7" t="s">
        <v>1359</v>
      </c>
      <c r="C203" s="21" t="s">
        <v>167</v>
      </c>
      <c r="D203" s="15"/>
      <c r="E203" s="15" t="s">
        <v>188</v>
      </c>
      <c r="F203" s="9"/>
      <c r="G203" s="1" t="s">
        <v>657</v>
      </c>
      <c r="H203" s="25" t="str">
        <f t="shared" si="5"/>
        <v>bugs_pi_ti_eury</v>
      </c>
      <c r="I203" s="7">
        <f>COUNTIF($H$6:$H$1065,H203)</f>
        <v>1</v>
      </c>
      <c r="J203" s="8" t="s">
        <v>1584</v>
      </c>
      <c r="K203" s="8" t="s">
        <v>1584</v>
      </c>
      <c r="L203" s="8"/>
    </row>
    <row r="204" spans="1:12" x14ac:dyDescent="0.25">
      <c r="A204" s="7" t="s">
        <v>1632</v>
      </c>
      <c r="B204" s="7" t="s">
        <v>1645</v>
      </c>
      <c r="C204" s="21" t="s">
        <v>167</v>
      </c>
      <c r="D204" s="15"/>
      <c r="E204" s="15" t="s">
        <v>188</v>
      </c>
      <c r="F204" s="9"/>
      <c r="G204" s="1" t="s">
        <v>657</v>
      </c>
      <c r="H204" s="25" t="str">
        <f t="shared" si="5"/>
        <v>bugs_pi_ti_inconclusive</v>
      </c>
      <c r="I204" s="7">
        <f>COUNTIF($H$6:$H$1065,H204)</f>
        <v>1</v>
      </c>
      <c r="J204" s="8" t="s">
        <v>1584</v>
      </c>
      <c r="K204" s="8" t="s">
        <v>1584</v>
      </c>
      <c r="L204" s="8"/>
    </row>
    <row r="205" spans="1:12" x14ac:dyDescent="0.25">
      <c r="A205" s="7" t="s">
        <v>1352</v>
      </c>
      <c r="B205" s="7" t="s">
        <v>1360</v>
      </c>
      <c r="C205" s="21" t="s">
        <v>167</v>
      </c>
      <c r="D205" s="15"/>
      <c r="E205" s="15" t="s">
        <v>188</v>
      </c>
      <c r="F205" s="9"/>
      <c r="G205" s="1" t="s">
        <v>657</v>
      </c>
      <c r="H205" s="25" t="str">
        <f t="shared" si="5"/>
        <v>bugs_pi_ti_na</v>
      </c>
      <c r="I205" s="7">
        <f>COUNTIF($H$6:$H$1065,H205)</f>
        <v>1</v>
      </c>
      <c r="J205" s="8" t="s">
        <v>1584</v>
      </c>
      <c r="K205" s="8" t="s">
        <v>1584</v>
      </c>
      <c r="L205" s="8"/>
    </row>
    <row r="206" spans="1:12" x14ac:dyDescent="0.25">
      <c r="A206" s="7" t="s">
        <v>1618</v>
      </c>
      <c r="B206" s="7" t="s">
        <v>1624</v>
      </c>
      <c r="C206" s="21" t="s">
        <v>167</v>
      </c>
      <c r="D206" s="15"/>
      <c r="E206" s="15" t="s">
        <v>188</v>
      </c>
      <c r="F206" s="7"/>
      <c r="G206" s="1" t="s">
        <v>657</v>
      </c>
      <c r="H206" s="25" t="str">
        <f t="shared" si="5"/>
        <v>bugs_pi_ti_stenocold_cold</v>
      </c>
      <c r="I206" s="7">
        <f>COUNTIF($H$6:$H$1065,H206)</f>
        <v>1</v>
      </c>
      <c r="J206" s="8" t="s">
        <v>1584</v>
      </c>
      <c r="K206" s="8" t="s">
        <v>1584</v>
      </c>
      <c r="L206" s="8"/>
    </row>
    <row r="207" spans="1:12" x14ac:dyDescent="0.25">
      <c r="A207" s="7" t="s">
        <v>1633</v>
      </c>
      <c r="B207" s="7" t="s">
        <v>1646</v>
      </c>
      <c r="C207" s="21" t="s">
        <v>167</v>
      </c>
      <c r="D207" s="15"/>
      <c r="E207" s="15" t="s">
        <v>188</v>
      </c>
      <c r="F207" s="7"/>
      <c r="G207" s="1" t="s">
        <v>657</v>
      </c>
      <c r="H207" s="25" t="str">
        <f t="shared" si="5"/>
        <v>bugs_pi_ti_stenocold_cold_cool</v>
      </c>
      <c r="I207" s="7">
        <f>COUNTIF($H$6:$H$1065,H207)</f>
        <v>1</v>
      </c>
      <c r="J207" s="8" t="s">
        <v>1584</v>
      </c>
      <c r="K207" s="8" t="s">
        <v>1584</v>
      </c>
      <c r="L207" s="8"/>
    </row>
    <row r="208" spans="1:12" x14ac:dyDescent="0.25">
      <c r="A208" s="7" t="s">
        <v>1422</v>
      </c>
      <c r="B208" s="7" t="s">
        <v>1427</v>
      </c>
      <c r="C208" s="21" t="s">
        <v>167</v>
      </c>
      <c r="D208" s="15"/>
      <c r="E208" s="15" t="s">
        <v>188</v>
      </c>
      <c r="F208" s="7"/>
      <c r="G208" s="1" t="s">
        <v>657</v>
      </c>
      <c r="H208" s="25" t="str">
        <f t="shared" si="5"/>
        <v>bugs_pi_ti_cool_warm</v>
      </c>
      <c r="I208" s="7">
        <f>COUNTIF($H$6:$H$1065,H208)</f>
        <v>1</v>
      </c>
      <c r="J208" s="8" t="s">
        <v>1584</v>
      </c>
      <c r="K208" s="8" t="s">
        <v>1584</v>
      </c>
      <c r="L208" s="8"/>
    </row>
    <row r="209" spans="1:12" x14ac:dyDescent="0.25">
      <c r="A209" s="7" t="s">
        <v>1634</v>
      </c>
      <c r="B209" s="7" t="s">
        <v>1647</v>
      </c>
      <c r="C209" s="21" t="s">
        <v>167</v>
      </c>
      <c r="D209" s="15"/>
      <c r="E209" s="15" t="s">
        <v>188</v>
      </c>
      <c r="F209" s="7"/>
      <c r="G209" s="1" t="s">
        <v>657</v>
      </c>
      <c r="H209" s="25" t="str">
        <f t="shared" si="5"/>
        <v>bugs_pi_ti_warm_stenowarm</v>
      </c>
      <c r="I209" s="7">
        <f>COUNTIF($H$6:$H$1065,H209)</f>
        <v>1</v>
      </c>
      <c r="J209" s="8" t="s">
        <v>1584</v>
      </c>
      <c r="K209" s="8" t="s">
        <v>1584</v>
      </c>
      <c r="L209" s="8"/>
    </row>
    <row r="210" spans="1:12" x14ac:dyDescent="0.25">
      <c r="A210" s="9" t="s">
        <v>1619</v>
      </c>
      <c r="B210" s="7" t="s">
        <v>1625</v>
      </c>
      <c r="C210" s="21" t="s">
        <v>167</v>
      </c>
      <c r="D210" s="15"/>
      <c r="E210" s="15" t="s">
        <v>188</v>
      </c>
      <c r="F210" s="9"/>
      <c r="G210" s="1" t="s">
        <v>657</v>
      </c>
      <c r="H210" s="25" t="str">
        <f t="shared" si="5"/>
        <v>bugs_pt_ti_stenocold</v>
      </c>
      <c r="I210" s="7">
        <f>COUNTIF($H$6:$H$1065,H210)</f>
        <v>1</v>
      </c>
      <c r="J210" s="8" t="s">
        <v>1584</v>
      </c>
      <c r="K210" s="8" t="s">
        <v>1584</v>
      </c>
      <c r="L210" s="8"/>
    </row>
    <row r="211" spans="1:12" x14ac:dyDescent="0.25">
      <c r="A211" s="7" t="s">
        <v>1344</v>
      </c>
      <c r="B211" s="7" t="s">
        <v>1354</v>
      </c>
      <c r="C211" s="21" t="s">
        <v>167</v>
      </c>
      <c r="D211" s="15"/>
      <c r="E211" s="15" t="s">
        <v>188</v>
      </c>
      <c r="F211" s="9"/>
      <c r="G211" s="1" t="s">
        <v>657</v>
      </c>
      <c r="H211" s="25" t="str">
        <f t="shared" si="5"/>
        <v>bugs_pt_ti_cold</v>
      </c>
      <c r="I211" s="7">
        <f>COUNTIF($H$6:$H$1065,H211)</f>
        <v>1</v>
      </c>
      <c r="J211" s="8" t="s">
        <v>1584</v>
      </c>
      <c r="K211" s="8" t="s">
        <v>1584</v>
      </c>
      <c r="L211" s="8"/>
    </row>
    <row r="212" spans="1:12" x14ac:dyDescent="0.25">
      <c r="A212" s="9" t="s">
        <v>1345</v>
      </c>
      <c r="B212" s="7" t="s">
        <v>1354</v>
      </c>
      <c r="C212" s="21" t="s">
        <v>167</v>
      </c>
      <c r="D212" s="15"/>
      <c r="E212" s="15" t="s">
        <v>188</v>
      </c>
      <c r="F212" s="9"/>
      <c r="G212" s="1" t="s">
        <v>657</v>
      </c>
      <c r="H212" s="25" t="str">
        <f t="shared" si="5"/>
        <v>bugs_pt_ti_cool</v>
      </c>
      <c r="I212" s="7">
        <f>COUNTIF($H$6:$H$1065,H212)</f>
        <v>1</v>
      </c>
      <c r="J212" s="8" t="s">
        <v>1584</v>
      </c>
      <c r="K212" s="8" t="s">
        <v>1584</v>
      </c>
      <c r="L212" s="8"/>
    </row>
    <row r="213" spans="1:12" x14ac:dyDescent="0.25">
      <c r="A213" s="9" t="s">
        <v>1346</v>
      </c>
      <c r="B213" s="9" t="s">
        <v>307</v>
      </c>
      <c r="C213" s="21" t="s">
        <v>167</v>
      </c>
      <c r="D213" s="15"/>
      <c r="E213" s="15" t="s">
        <v>188</v>
      </c>
      <c r="F213" s="9"/>
      <c r="G213" s="1" t="s">
        <v>657</v>
      </c>
      <c r="H213" s="25" t="str">
        <f t="shared" si="5"/>
        <v>bugs_pt_ti_warm</v>
      </c>
      <c r="I213" s="7">
        <f>COUNTIF($H$6:$H$1065,H213)</f>
        <v>1</v>
      </c>
      <c r="J213" s="8" t="s">
        <v>1584</v>
      </c>
      <c r="K213" s="8" t="s">
        <v>1584</v>
      </c>
      <c r="L213" s="8"/>
    </row>
    <row r="214" spans="1:12" x14ac:dyDescent="0.25">
      <c r="A214" s="9" t="s">
        <v>1636</v>
      </c>
      <c r="B214" s="9" t="s">
        <v>1648</v>
      </c>
      <c r="C214" s="21" t="s">
        <v>167</v>
      </c>
      <c r="D214" s="15"/>
      <c r="E214" s="15" t="s">
        <v>188</v>
      </c>
      <c r="F214" s="9"/>
      <c r="G214" s="1" t="s">
        <v>657</v>
      </c>
      <c r="H214" s="25" t="str">
        <f t="shared" si="5"/>
        <v>bugs_pt_ti_stenowarm</v>
      </c>
      <c r="I214" s="7">
        <f>COUNTIF($H$6:$H$1065,H214)</f>
        <v>1</v>
      </c>
      <c r="J214" s="8" t="s">
        <v>1584</v>
      </c>
      <c r="K214" s="8" t="s">
        <v>1584</v>
      </c>
      <c r="L214" s="8"/>
    </row>
    <row r="215" spans="1:12" x14ac:dyDescent="0.25">
      <c r="A215" s="9" t="s">
        <v>1341</v>
      </c>
      <c r="B215" s="9" t="s">
        <v>1353</v>
      </c>
      <c r="C215" s="21" t="s">
        <v>167</v>
      </c>
      <c r="D215" s="15"/>
      <c r="E215" s="15" t="s">
        <v>188</v>
      </c>
      <c r="F215" s="9"/>
      <c r="G215" s="1" t="s">
        <v>657</v>
      </c>
      <c r="H215" s="25" t="str">
        <f t="shared" si="5"/>
        <v>bugs_pt_ti_eury</v>
      </c>
      <c r="I215" s="7">
        <f>COUNTIF($H$6:$H$1065,H215)</f>
        <v>1</v>
      </c>
      <c r="J215" s="8" t="s">
        <v>1584</v>
      </c>
      <c r="K215" s="8" t="s">
        <v>1584</v>
      </c>
      <c r="L215" s="8"/>
    </row>
    <row r="216" spans="1:12" x14ac:dyDescent="0.25">
      <c r="A216" s="9" t="s">
        <v>1637</v>
      </c>
      <c r="B216" s="9" t="s">
        <v>1649</v>
      </c>
      <c r="C216" s="21" t="s">
        <v>167</v>
      </c>
      <c r="D216" s="15"/>
      <c r="E216" s="15" t="s">
        <v>188</v>
      </c>
      <c r="F216" s="9"/>
      <c r="G216" s="1" t="s">
        <v>657</v>
      </c>
      <c r="H216" s="25" t="str">
        <f t="shared" si="5"/>
        <v>bugs_pt_ti_inconclusive</v>
      </c>
      <c r="I216" s="7">
        <f>COUNTIF($H$6:$H$1065,H216)</f>
        <v>1</v>
      </c>
      <c r="J216" s="8" t="s">
        <v>1584</v>
      </c>
      <c r="K216" s="8" t="s">
        <v>1584</v>
      </c>
      <c r="L216" s="8"/>
    </row>
    <row r="217" spans="1:12" x14ac:dyDescent="0.25">
      <c r="A217" s="9" t="s">
        <v>1342</v>
      </c>
      <c r="B217" s="9" t="s">
        <v>1358</v>
      </c>
      <c r="C217" s="21" t="s">
        <v>167</v>
      </c>
      <c r="D217" s="15"/>
      <c r="E217" s="15" t="s">
        <v>188</v>
      </c>
      <c r="F217" s="9"/>
      <c r="G217" s="1" t="s">
        <v>657</v>
      </c>
      <c r="H217" s="25" t="str">
        <f t="shared" si="5"/>
        <v>bugs_pt_ti_na</v>
      </c>
      <c r="I217" s="7">
        <f>COUNTIF($H$6:$H$1065,H217)</f>
        <v>1</v>
      </c>
      <c r="J217" s="8" t="s">
        <v>1584</v>
      </c>
      <c r="K217" s="8" t="s">
        <v>1584</v>
      </c>
      <c r="L217" s="8"/>
    </row>
    <row r="218" spans="1:12" x14ac:dyDescent="0.25">
      <c r="A218" s="9" t="s">
        <v>1620</v>
      </c>
      <c r="B218" s="7" t="s">
        <v>1626</v>
      </c>
      <c r="C218" s="21" t="s">
        <v>167</v>
      </c>
      <c r="D218" s="15"/>
      <c r="E218" s="15" t="s">
        <v>188</v>
      </c>
      <c r="F218" s="7"/>
      <c r="G218" s="1" t="s">
        <v>657</v>
      </c>
      <c r="H218" s="25" t="str">
        <f t="shared" si="5"/>
        <v>bugs_pt_ti_stenocold_cold</v>
      </c>
      <c r="I218" s="7">
        <f>COUNTIF($H$6:$H$1065,H218)</f>
        <v>1</v>
      </c>
      <c r="J218" s="8" t="s">
        <v>1584</v>
      </c>
      <c r="K218" s="8" t="s">
        <v>1584</v>
      </c>
      <c r="L218" s="8"/>
    </row>
    <row r="219" spans="1:12" x14ac:dyDescent="0.25">
      <c r="A219" s="9" t="s">
        <v>1638</v>
      </c>
      <c r="B219" s="7" t="s">
        <v>1650</v>
      </c>
      <c r="C219" s="21" t="s">
        <v>167</v>
      </c>
      <c r="D219" s="15"/>
      <c r="E219" s="15" t="s">
        <v>188</v>
      </c>
      <c r="F219" s="7"/>
      <c r="G219" s="1" t="s">
        <v>657</v>
      </c>
      <c r="H219" s="25" t="str">
        <f t="shared" si="5"/>
        <v>bugs_pt_ti_stenocold_cold_cool</v>
      </c>
      <c r="I219" s="7">
        <f>COUNTIF($H$6:$H$1065,H219)</f>
        <v>1</v>
      </c>
      <c r="J219" s="8" t="s">
        <v>1584</v>
      </c>
      <c r="K219" s="8" t="s">
        <v>1584</v>
      </c>
      <c r="L219" s="8"/>
    </row>
    <row r="220" spans="1:12" x14ac:dyDescent="0.25">
      <c r="A220" s="9" t="s">
        <v>1424</v>
      </c>
      <c r="B220" s="7" t="s">
        <v>1428</v>
      </c>
      <c r="C220" s="21" t="s">
        <v>167</v>
      </c>
      <c r="D220" s="15"/>
      <c r="E220" s="15" t="s">
        <v>188</v>
      </c>
      <c r="F220" s="9"/>
      <c r="G220" s="1" t="s">
        <v>657</v>
      </c>
      <c r="H220" s="25" t="str">
        <f t="shared" si="5"/>
        <v>bugs_pt_ti_cool_warm</v>
      </c>
      <c r="I220" s="7">
        <f>COUNTIF($H$6:$H$1065,H220)</f>
        <v>1</v>
      </c>
      <c r="J220" s="8" t="s">
        <v>1584</v>
      </c>
      <c r="K220" s="8" t="s">
        <v>1584</v>
      </c>
      <c r="L220" s="8"/>
    </row>
    <row r="221" spans="1:12" x14ac:dyDescent="0.25">
      <c r="A221" s="9" t="s">
        <v>1653</v>
      </c>
      <c r="B221" s="7" t="s">
        <v>1651</v>
      </c>
      <c r="C221" s="21" t="s">
        <v>167</v>
      </c>
      <c r="D221" s="15"/>
      <c r="E221" s="15" t="s">
        <v>188</v>
      </c>
      <c r="F221" s="9"/>
      <c r="G221" s="1" t="s">
        <v>657</v>
      </c>
      <c r="H221" s="25" t="str">
        <f t="shared" si="5"/>
        <v>bugs_pt_ti_warm_stenowarm</v>
      </c>
      <c r="I221" s="7">
        <f>COUNTIF($H$6:$H$1065,H221)</f>
        <v>1</v>
      </c>
      <c r="J221" s="8" t="s">
        <v>1584</v>
      </c>
      <c r="K221" s="8" t="s">
        <v>1584</v>
      </c>
      <c r="L221" s="8"/>
    </row>
    <row r="222" spans="1:12" x14ac:dyDescent="0.25">
      <c r="A222" s="9" t="s">
        <v>1639</v>
      </c>
      <c r="B222" s="7" t="s">
        <v>1652</v>
      </c>
      <c r="C222" s="21" t="s">
        <v>167</v>
      </c>
      <c r="D222" s="15"/>
      <c r="E222" s="15" t="s">
        <v>188</v>
      </c>
      <c r="F222" s="9"/>
      <c r="G222" s="1" t="s">
        <v>657</v>
      </c>
      <c r="H222" s="25" t="str">
        <f t="shared" si="5"/>
        <v>bugs_ri_ti_sccc_wsw</v>
      </c>
      <c r="I222" s="7">
        <f>COUNTIF($H$6:$H$1065,H222)</f>
        <v>1</v>
      </c>
      <c r="J222" s="8" t="s">
        <v>1584</v>
      </c>
      <c r="K222" s="8" t="s">
        <v>1584</v>
      </c>
      <c r="L222" s="8"/>
    </row>
    <row r="223" spans="1:12" x14ac:dyDescent="0.25">
      <c r="A223" s="7" t="s">
        <v>53</v>
      </c>
      <c r="B223" s="9" t="s">
        <v>545</v>
      </c>
      <c r="C223" s="21" t="s">
        <v>168</v>
      </c>
      <c r="D223" s="15"/>
      <c r="E223" s="15"/>
      <c r="F223" s="9"/>
      <c r="G223" s="1" t="s">
        <v>657</v>
      </c>
      <c r="H223" s="25" t="str">
        <f t="shared" si="5"/>
        <v>bugs_nt_tv_intol</v>
      </c>
      <c r="I223" s="7">
        <f>COUNTIF($H$6:$H$1065,H223)</f>
        <v>1</v>
      </c>
      <c r="J223" s="8" t="s">
        <v>1577</v>
      </c>
      <c r="K223" s="8" t="s">
        <v>1577</v>
      </c>
      <c r="L223" s="8"/>
    </row>
    <row r="224" spans="1:12" x14ac:dyDescent="0.25">
      <c r="A224" s="7" t="s">
        <v>476</v>
      </c>
      <c r="B224" s="9" t="s">
        <v>697</v>
      </c>
      <c r="C224" s="21" t="s">
        <v>168</v>
      </c>
      <c r="D224" s="15"/>
      <c r="E224" s="15"/>
      <c r="F224" s="9" t="s">
        <v>701</v>
      </c>
      <c r="G224" s="1" t="s">
        <v>657</v>
      </c>
      <c r="H224" s="25" t="str">
        <f t="shared" si="5"/>
        <v>bugs_nt_tv_intol4</v>
      </c>
      <c r="I224" s="7">
        <f>COUNTIF($H$6:$H$1065,H224)</f>
        <v>1</v>
      </c>
      <c r="J224" s="8" t="s">
        <v>1577</v>
      </c>
      <c r="K224" s="8" t="s">
        <v>1593</v>
      </c>
      <c r="L224" s="8"/>
    </row>
    <row r="225" spans="1:12" x14ac:dyDescent="0.25">
      <c r="A225" s="9" t="s">
        <v>54</v>
      </c>
      <c r="B225" s="9" t="s">
        <v>546</v>
      </c>
      <c r="C225" s="21" t="s">
        <v>168</v>
      </c>
      <c r="D225" s="15"/>
      <c r="E225" s="15"/>
      <c r="F225" s="9"/>
      <c r="G225" s="1" t="s">
        <v>657</v>
      </c>
      <c r="H225" s="25" t="str">
        <f t="shared" si="5"/>
        <v>bugs_nt_tv_toler</v>
      </c>
      <c r="I225" s="7">
        <f>COUNTIF($H$6:$H$1065,H225)</f>
        <v>1</v>
      </c>
      <c r="J225" s="8" t="s">
        <v>1577</v>
      </c>
      <c r="K225" s="8" t="s">
        <v>1577</v>
      </c>
      <c r="L225" s="8"/>
    </row>
    <row r="226" spans="1:12" x14ac:dyDescent="0.25">
      <c r="A226" s="7" t="s">
        <v>260</v>
      </c>
      <c r="B226" s="10" t="s">
        <v>547</v>
      </c>
      <c r="C226" s="21" t="s">
        <v>168</v>
      </c>
      <c r="D226" s="15"/>
      <c r="E226" s="15"/>
      <c r="F226" s="9"/>
      <c r="G226" s="1" t="s">
        <v>657</v>
      </c>
      <c r="H226" s="25" t="str">
        <f t="shared" si="5"/>
        <v>bugs_pi_tv_intol</v>
      </c>
      <c r="I226" s="7">
        <f>COUNTIF($H$6:$H$1065,H226)</f>
        <v>1</v>
      </c>
      <c r="J226" s="8" t="s">
        <v>1577</v>
      </c>
      <c r="K226" s="8" t="s">
        <v>1577</v>
      </c>
      <c r="L226" s="8"/>
    </row>
    <row r="227" spans="1:12" x14ac:dyDescent="0.25">
      <c r="A227" s="7" t="s">
        <v>468</v>
      </c>
      <c r="B227" s="10" t="s">
        <v>698</v>
      </c>
      <c r="C227" s="21" t="s">
        <v>168</v>
      </c>
      <c r="D227" s="15"/>
      <c r="E227" s="15"/>
      <c r="F227" s="9" t="s">
        <v>701</v>
      </c>
      <c r="G227" s="1" t="s">
        <v>657</v>
      </c>
      <c r="H227" s="25" t="str">
        <f t="shared" si="5"/>
        <v>bugs_pi_tv_intol4</v>
      </c>
      <c r="I227" s="7">
        <f>COUNTIF($H$6:$H$1065,H227)</f>
        <v>1</v>
      </c>
      <c r="J227" s="8" t="s">
        <v>1577</v>
      </c>
      <c r="K227" s="8" t="s">
        <v>1593</v>
      </c>
      <c r="L227" s="8"/>
    </row>
    <row r="228" spans="1:12" x14ac:dyDescent="0.25">
      <c r="A228" s="7" t="s">
        <v>261</v>
      </c>
      <c r="B228" s="10" t="s">
        <v>548</v>
      </c>
      <c r="C228" s="21" t="s">
        <v>168</v>
      </c>
      <c r="D228" s="15"/>
      <c r="E228" s="15"/>
      <c r="F228" s="9"/>
      <c r="G228" s="1" t="s">
        <v>657</v>
      </c>
      <c r="H228" s="25" t="str">
        <f t="shared" si="5"/>
        <v>bugs_pi_tv_toler</v>
      </c>
      <c r="I228" s="7">
        <f>COUNTIF($H$6:$H$1065,H228)</f>
        <v>1</v>
      </c>
      <c r="J228" s="8" t="s">
        <v>1577</v>
      </c>
      <c r="K228" s="8" t="s">
        <v>1577</v>
      </c>
      <c r="L228" s="8"/>
    </row>
    <row r="229" spans="1:12" x14ac:dyDescent="0.25">
      <c r="A229" s="7" t="s">
        <v>481</v>
      </c>
      <c r="B229" s="10" t="s">
        <v>695</v>
      </c>
      <c r="C229" s="21" t="s">
        <v>168</v>
      </c>
      <c r="D229" s="15"/>
      <c r="E229" s="15"/>
      <c r="F229" s="9" t="s">
        <v>696</v>
      </c>
      <c r="G229" s="1" t="s">
        <v>657</v>
      </c>
      <c r="H229" s="25" t="str">
        <f t="shared" si="5"/>
        <v>bugs_pi_tv_toler6</v>
      </c>
      <c r="I229" s="7">
        <f>COUNTIF($H$6:$H$1065,H229)</f>
        <v>1</v>
      </c>
      <c r="J229" s="8" t="s">
        <v>1577</v>
      </c>
      <c r="K229" s="8" t="s">
        <v>1593</v>
      </c>
      <c r="L229" s="8"/>
    </row>
    <row r="230" spans="1:12" x14ac:dyDescent="0.25">
      <c r="A230" s="7" t="s">
        <v>262</v>
      </c>
      <c r="B230" s="10" t="s">
        <v>549</v>
      </c>
      <c r="C230" s="21" t="s">
        <v>168</v>
      </c>
      <c r="D230" s="15"/>
      <c r="E230" s="15"/>
      <c r="F230" s="9"/>
      <c r="G230" s="1" t="s">
        <v>657</v>
      </c>
      <c r="H230" s="25" t="str">
        <f t="shared" si="5"/>
        <v>bugs_pt_tv_intol</v>
      </c>
      <c r="I230" s="7">
        <f>COUNTIF($H$6:$H$1065,H230)</f>
        <v>1</v>
      </c>
      <c r="J230" s="8" t="s">
        <v>1577</v>
      </c>
      <c r="K230" s="8" t="s">
        <v>1577</v>
      </c>
      <c r="L230" s="8"/>
    </row>
    <row r="231" spans="1:12" x14ac:dyDescent="0.25">
      <c r="A231" s="7" t="s">
        <v>469</v>
      </c>
      <c r="B231" s="10" t="s">
        <v>699</v>
      </c>
      <c r="C231" s="21" t="s">
        <v>168</v>
      </c>
      <c r="D231" s="15"/>
      <c r="E231" s="15"/>
      <c r="F231" s="9" t="s">
        <v>701</v>
      </c>
      <c r="G231" s="1" t="s">
        <v>657</v>
      </c>
      <c r="H231" s="25" t="str">
        <f t="shared" si="5"/>
        <v>bugs_pt_tv_intol4</v>
      </c>
      <c r="I231" s="7">
        <f>COUNTIF($H$6:$H$1065,H231)</f>
        <v>1</v>
      </c>
      <c r="J231" s="8" t="s">
        <v>1577</v>
      </c>
      <c r="K231" s="8" t="s">
        <v>1593</v>
      </c>
      <c r="L231" s="8"/>
    </row>
    <row r="232" spans="1:12" x14ac:dyDescent="0.25">
      <c r="A232" s="7" t="s">
        <v>263</v>
      </c>
      <c r="B232" s="10" t="s">
        <v>550</v>
      </c>
      <c r="C232" s="21" t="s">
        <v>168</v>
      </c>
      <c r="D232" s="15"/>
      <c r="E232" s="15"/>
      <c r="F232" s="9"/>
      <c r="G232" s="1" t="s">
        <v>657</v>
      </c>
      <c r="H232" s="25" t="str">
        <f t="shared" si="5"/>
        <v>bugs_pt_tv_toler</v>
      </c>
      <c r="I232" s="7">
        <f>COUNTIF($H$6:$H$1065,H232)</f>
        <v>1</v>
      </c>
      <c r="J232" s="8" t="s">
        <v>1577</v>
      </c>
      <c r="K232" s="8" t="s">
        <v>1577</v>
      </c>
      <c r="L232" s="8"/>
    </row>
    <row r="233" spans="1:12" x14ac:dyDescent="0.25">
      <c r="A233" s="7" t="s">
        <v>470</v>
      </c>
      <c r="B233" s="9" t="s">
        <v>700</v>
      </c>
      <c r="C233" s="21" t="s">
        <v>471</v>
      </c>
      <c r="D233" s="15"/>
      <c r="E233" s="15"/>
      <c r="F233" s="9" t="s">
        <v>701</v>
      </c>
      <c r="G233" s="1" t="s">
        <v>657</v>
      </c>
      <c r="H233" s="25" t="str">
        <f t="shared" si="5"/>
        <v>bugs_nt_tv_intol4_EPT</v>
      </c>
      <c r="I233" s="7">
        <f>COUNTIF($H$6:$H$1065,H233)</f>
        <v>1</v>
      </c>
      <c r="J233" s="8" t="s">
        <v>1577</v>
      </c>
      <c r="K233" s="8" t="s">
        <v>1593</v>
      </c>
      <c r="L233" s="8"/>
    </row>
    <row r="234" spans="1:12" x14ac:dyDescent="0.25">
      <c r="A234" s="7" t="s">
        <v>264</v>
      </c>
      <c r="B234" s="10" t="s">
        <v>551</v>
      </c>
      <c r="C234" s="21" t="s">
        <v>168</v>
      </c>
      <c r="D234" s="15"/>
      <c r="E234" s="15"/>
      <c r="F234" s="9"/>
      <c r="G234" s="1" t="s">
        <v>657</v>
      </c>
      <c r="H234" s="25" t="str">
        <f t="shared" si="5"/>
        <v>bugs_nt_tv_ntol</v>
      </c>
      <c r="I234" s="7">
        <f>COUNTIF($H$6:$H$1065,H234)</f>
        <v>1</v>
      </c>
      <c r="J234" s="8" t="s">
        <v>1577</v>
      </c>
      <c r="K234" s="8" t="s">
        <v>1593</v>
      </c>
      <c r="L234" s="8"/>
    </row>
    <row r="235" spans="1:12" x14ac:dyDescent="0.25">
      <c r="A235" s="7" t="s">
        <v>265</v>
      </c>
      <c r="B235" s="10" t="s">
        <v>552</v>
      </c>
      <c r="C235" s="21" t="s">
        <v>168</v>
      </c>
      <c r="D235" s="15"/>
      <c r="E235" s="15"/>
      <c r="F235" s="9"/>
      <c r="G235" s="1" t="s">
        <v>657</v>
      </c>
      <c r="H235" s="25" t="str">
        <f t="shared" si="5"/>
        <v>bugs_nt_tv_stol</v>
      </c>
      <c r="I235" s="7">
        <f>COUNTIF($H$6:$H$1065,H235)</f>
        <v>1</v>
      </c>
      <c r="J235" s="8" t="s">
        <v>1577</v>
      </c>
      <c r="K235" s="8" t="s">
        <v>1593</v>
      </c>
      <c r="L235" s="8"/>
    </row>
    <row r="236" spans="1:12" x14ac:dyDescent="0.25">
      <c r="A236" s="7" t="s">
        <v>266</v>
      </c>
      <c r="B236" s="10" t="s">
        <v>553</v>
      </c>
      <c r="C236" s="21" t="s">
        <v>168</v>
      </c>
      <c r="D236" s="15"/>
      <c r="E236" s="15"/>
      <c r="F236" s="9"/>
      <c r="G236" s="1" t="s">
        <v>657</v>
      </c>
      <c r="H236" s="25" t="str">
        <f t="shared" si="5"/>
        <v>bugs_pi_tv_ntol</v>
      </c>
      <c r="I236" s="7">
        <f>COUNTIF($H$6:$H$1065,H236)</f>
        <v>1</v>
      </c>
      <c r="J236" s="8" t="s">
        <v>1577</v>
      </c>
      <c r="K236" s="8" t="s">
        <v>1593</v>
      </c>
      <c r="L236" s="8"/>
    </row>
    <row r="237" spans="1:12" x14ac:dyDescent="0.25">
      <c r="A237" s="7" t="s">
        <v>267</v>
      </c>
      <c r="B237" s="10" t="s">
        <v>554</v>
      </c>
      <c r="C237" s="21" t="s">
        <v>168</v>
      </c>
      <c r="D237" s="15"/>
      <c r="E237" s="15"/>
      <c r="F237" s="9"/>
      <c r="G237" s="1" t="s">
        <v>657</v>
      </c>
      <c r="H237" s="25" t="str">
        <f t="shared" si="5"/>
        <v>bugs_pi_tv_stol</v>
      </c>
      <c r="I237" s="7">
        <f>COUNTIF($H$6:$H$1065,H237)</f>
        <v>1</v>
      </c>
      <c r="J237" s="8" t="s">
        <v>1577</v>
      </c>
      <c r="K237" s="8" t="s">
        <v>1593</v>
      </c>
      <c r="L237" s="8"/>
    </row>
    <row r="238" spans="1:12" x14ac:dyDescent="0.25">
      <c r="A238" s="7" t="s">
        <v>268</v>
      </c>
      <c r="B238" s="10" t="s">
        <v>555</v>
      </c>
      <c r="C238" s="21" t="s">
        <v>168</v>
      </c>
      <c r="D238" s="15"/>
      <c r="E238" s="15"/>
      <c r="F238" s="9"/>
      <c r="G238" s="1" t="s">
        <v>657</v>
      </c>
      <c r="H238" s="25" t="str">
        <f t="shared" si="5"/>
        <v>bugs_pt_tv_ntol</v>
      </c>
      <c r="I238" s="7">
        <f>COUNTIF($H$6:$H$1065,H238)</f>
        <v>1</v>
      </c>
      <c r="J238" s="8" t="s">
        <v>1577</v>
      </c>
      <c r="K238" s="8" t="s">
        <v>1593</v>
      </c>
      <c r="L238" s="8"/>
    </row>
    <row r="239" spans="1:12" x14ac:dyDescent="0.25">
      <c r="A239" s="7" t="s">
        <v>269</v>
      </c>
      <c r="B239" s="10" t="s">
        <v>556</v>
      </c>
      <c r="C239" s="15" t="s">
        <v>168</v>
      </c>
      <c r="D239" s="15"/>
      <c r="E239" s="15"/>
      <c r="F239" s="9"/>
      <c r="G239" s="1" t="s">
        <v>657</v>
      </c>
      <c r="H239" s="25" t="str">
        <f t="shared" si="5"/>
        <v>bugs_pt_tv_stol</v>
      </c>
      <c r="I239" s="7">
        <f>COUNTIF($H$6:$H$1065,H239)</f>
        <v>1</v>
      </c>
      <c r="J239" s="8" t="s">
        <v>1577</v>
      </c>
      <c r="K239" s="8" t="s">
        <v>1593</v>
      </c>
      <c r="L239" s="8"/>
    </row>
    <row r="240" spans="1:12" x14ac:dyDescent="0.25">
      <c r="A240" s="7" t="s">
        <v>231</v>
      </c>
      <c r="B240" s="7" t="s">
        <v>308</v>
      </c>
      <c r="C240" s="16" t="s">
        <v>376</v>
      </c>
      <c r="D240" s="15"/>
      <c r="E240" s="15"/>
      <c r="F240" s="9"/>
      <c r="G240" s="1" t="s">
        <v>657</v>
      </c>
      <c r="H240" s="25" t="str">
        <f t="shared" si="5"/>
        <v>bugs_pi_tv2_intol</v>
      </c>
      <c r="I240" s="7">
        <f>COUNTIF($H$6:$H$1065,H240)</f>
        <v>1</v>
      </c>
      <c r="J240" s="8" t="s">
        <v>1577</v>
      </c>
      <c r="K240" s="8" t="s">
        <v>1593</v>
      </c>
      <c r="L240" s="8"/>
    </row>
    <row r="241" spans="1:12" x14ac:dyDescent="0.25">
      <c r="A241" s="7" t="s">
        <v>650</v>
      </c>
      <c r="B241" s="7" t="s">
        <v>653</v>
      </c>
      <c r="C241" s="16" t="s">
        <v>376</v>
      </c>
      <c r="D241" s="15"/>
      <c r="E241" s="15"/>
      <c r="F241" s="9"/>
      <c r="G241" s="1" t="s">
        <v>657</v>
      </c>
      <c r="H241" s="25" t="str">
        <f t="shared" si="5"/>
        <v>bugs_pi_tv2_toler_ISA_SalHi_xFL</v>
      </c>
      <c r="I241" s="7">
        <f>COUNTIF($H$6:$H$1065,H241)</f>
        <v>1</v>
      </c>
      <c r="J241" s="8" t="s">
        <v>1577</v>
      </c>
      <c r="K241" s="8" t="s">
        <v>1593</v>
      </c>
      <c r="L241" s="8"/>
    </row>
    <row r="242" spans="1:12" x14ac:dyDescent="0.25">
      <c r="A242" s="7" t="s">
        <v>649</v>
      </c>
      <c r="B242" s="7" t="s">
        <v>654</v>
      </c>
      <c r="C242" s="16" t="s">
        <v>376</v>
      </c>
      <c r="D242" s="15"/>
      <c r="E242" s="15"/>
      <c r="F242" s="9"/>
      <c r="G242" s="1" t="s">
        <v>657</v>
      </c>
      <c r="H242" s="25" t="str">
        <f t="shared" si="5"/>
        <v>bugs_pi_tv2_intol_ISA_SalHi_xFL</v>
      </c>
      <c r="I242" s="7">
        <f>COUNTIF($H$6:$H$1065,H242)</f>
        <v>1</v>
      </c>
      <c r="J242" s="8" t="s">
        <v>1577</v>
      </c>
      <c r="K242" s="8" t="s">
        <v>1593</v>
      </c>
      <c r="L242" s="8"/>
    </row>
    <row r="243" spans="1:12" x14ac:dyDescent="0.25">
      <c r="A243" s="7" t="s">
        <v>652</v>
      </c>
      <c r="B243" s="7" t="s">
        <v>651</v>
      </c>
      <c r="C243" s="16" t="s">
        <v>376</v>
      </c>
      <c r="D243" s="15"/>
      <c r="E243" s="15"/>
      <c r="F243" s="9"/>
      <c r="G243" s="1" t="s">
        <v>657</v>
      </c>
      <c r="H243" s="25" t="str">
        <f t="shared" si="5"/>
        <v>bugs_pt_tv2_intol_ISA_SalHi_xFL</v>
      </c>
      <c r="I243" s="7">
        <f>COUNTIF($H$6:$H$1065,H243)</f>
        <v>1</v>
      </c>
      <c r="J243" s="8" t="s">
        <v>1577</v>
      </c>
      <c r="K243" s="8" t="s">
        <v>1593</v>
      </c>
      <c r="L243" s="8"/>
    </row>
    <row r="244" spans="1:12" x14ac:dyDescent="0.25">
      <c r="A244" s="7" t="s">
        <v>55</v>
      </c>
      <c r="B244" s="7" t="s">
        <v>786</v>
      </c>
      <c r="C244" s="16" t="s">
        <v>169</v>
      </c>
      <c r="D244" s="15"/>
      <c r="E244" s="15"/>
      <c r="F244" s="9"/>
      <c r="G244" s="1" t="s">
        <v>657</v>
      </c>
      <c r="H244" s="25" t="str">
        <f t="shared" si="5"/>
        <v>bugs_nt_ffg_col</v>
      </c>
      <c r="I244" s="7">
        <f>COUNTIF($H$6:$H$1065,H244)</f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56</v>
      </c>
      <c r="B245" s="7" t="s">
        <v>782</v>
      </c>
      <c r="C245" s="16" t="s">
        <v>169</v>
      </c>
      <c r="D245" s="15"/>
      <c r="E245" s="15"/>
      <c r="F245" s="9"/>
      <c r="G245" s="1" t="s">
        <v>657</v>
      </c>
      <c r="H245" s="25" t="str">
        <f t="shared" si="5"/>
        <v>bugs_nt_ffg_filt</v>
      </c>
      <c r="I245" s="7">
        <f>COUNTIF($H$6:$H$1065,H245)</f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57</v>
      </c>
      <c r="B246" s="7" t="s">
        <v>557</v>
      </c>
      <c r="C246" s="16" t="s">
        <v>169</v>
      </c>
      <c r="D246" s="15"/>
      <c r="E246" s="15"/>
      <c r="F246" s="9"/>
      <c r="G246" s="1" t="s">
        <v>657</v>
      </c>
      <c r="H246" s="25" t="str">
        <f t="shared" si="5"/>
        <v>bugs_nt_ffg_pred</v>
      </c>
      <c r="I246" s="7">
        <f>COUNTIF($H$6:$H$1065,H246)</f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58</v>
      </c>
      <c r="B247" s="7" t="s">
        <v>558</v>
      </c>
      <c r="C247" s="16" t="s">
        <v>169</v>
      </c>
      <c r="D247" s="15"/>
      <c r="E247" s="15"/>
      <c r="F247" s="9"/>
      <c r="G247" s="1" t="s">
        <v>657</v>
      </c>
      <c r="H247" s="25" t="str">
        <f t="shared" si="5"/>
        <v>bugs_nt_ffg_scrap</v>
      </c>
      <c r="I247" s="7">
        <f>COUNTIF($H$6:$H$1065,H247)</f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59</v>
      </c>
      <c r="B248" s="7" t="s">
        <v>559</v>
      </c>
      <c r="C248" s="16" t="s">
        <v>169</v>
      </c>
      <c r="D248" s="15"/>
      <c r="E248" s="15"/>
      <c r="F248" s="9"/>
      <c r="G248" s="1" t="s">
        <v>657</v>
      </c>
      <c r="H248" s="25" t="str">
        <f t="shared" si="5"/>
        <v>bugs_nt_ffg_shred</v>
      </c>
      <c r="I248" s="7">
        <f>COUNTIF($H$6:$H$1065,H248)</f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750</v>
      </c>
      <c r="B249" s="11" t="s">
        <v>759</v>
      </c>
      <c r="C249" s="16" t="s">
        <v>169</v>
      </c>
      <c r="D249" s="15"/>
      <c r="E249" s="15"/>
      <c r="F249" s="9"/>
      <c r="G249" s="1" t="s">
        <v>657</v>
      </c>
      <c r="H249" s="25" t="str">
        <f t="shared" si="5"/>
        <v>bugs_nt_ffg_mah</v>
      </c>
      <c r="I249" s="7">
        <f>COUNTIF($H$6:$H$1065,H249)</f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770</v>
      </c>
      <c r="B250" s="11" t="s">
        <v>771</v>
      </c>
      <c r="C250" s="16" t="s">
        <v>169</v>
      </c>
      <c r="D250" s="15"/>
      <c r="E250" s="15"/>
      <c r="F250" s="9"/>
      <c r="G250" s="1" t="s">
        <v>657</v>
      </c>
      <c r="H250" s="25" t="str">
        <f t="shared" si="5"/>
        <v>bugs_nt_ffg_omn</v>
      </c>
      <c r="I250" s="7">
        <f>COUNTIF($H$6:$H$1065,H250)</f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776</v>
      </c>
      <c r="B251" s="11" t="s">
        <v>777</v>
      </c>
      <c r="C251" s="16" t="s">
        <v>169</v>
      </c>
      <c r="D251" s="15"/>
      <c r="E251" s="15"/>
      <c r="F251" s="9"/>
      <c r="G251" s="1" t="s">
        <v>657</v>
      </c>
      <c r="H251" s="25" t="str">
        <f t="shared" si="5"/>
        <v>bugs_nt_ffg_par</v>
      </c>
      <c r="I251" s="7">
        <f>COUNTIF($H$6:$H$1065,H251)</f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752</v>
      </c>
      <c r="B252" s="11" t="s">
        <v>764</v>
      </c>
      <c r="C252" s="16" t="s">
        <v>169</v>
      </c>
      <c r="D252" s="15"/>
      <c r="E252" s="15"/>
      <c r="F252" s="9"/>
      <c r="G252" s="1" t="s">
        <v>657</v>
      </c>
      <c r="H252" s="25" t="str">
        <f t="shared" si="5"/>
        <v>bugs_nt_ffg_pih</v>
      </c>
      <c r="I252" s="7">
        <f>COUNTIF($H$6:$H$1065,H252)</f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751</v>
      </c>
      <c r="B253" s="11" t="s">
        <v>765</v>
      </c>
      <c r="C253" s="16" t="s">
        <v>169</v>
      </c>
      <c r="D253" s="15"/>
      <c r="E253" s="15"/>
      <c r="F253" s="9"/>
      <c r="G253" s="1" t="s">
        <v>657</v>
      </c>
      <c r="H253" s="25" t="str">
        <f t="shared" si="5"/>
        <v>bugs_nt_ffg_xyl</v>
      </c>
      <c r="I253" s="7">
        <f>COUNTIF($H$6:$H$1065,H253)</f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1432</v>
      </c>
      <c r="B254" s="11" t="s">
        <v>1412</v>
      </c>
      <c r="C254" s="16" t="s">
        <v>169</v>
      </c>
      <c r="D254" s="15"/>
      <c r="E254" s="15"/>
      <c r="F254" s="9"/>
      <c r="G254" s="1" t="s">
        <v>657</v>
      </c>
      <c r="H254" s="25" t="str">
        <f t="shared" si="5"/>
        <v>bugs_nt_ffg_pred_scrap_shred</v>
      </c>
      <c r="I254" s="7">
        <f>COUNTIF($H$6:$H$1065,H254)</f>
        <v>1</v>
      </c>
      <c r="J254" s="8" t="s">
        <v>169</v>
      </c>
      <c r="K254" s="8" t="s">
        <v>1593</v>
      </c>
      <c r="L254" s="8"/>
    </row>
    <row r="255" spans="1:12" x14ac:dyDescent="0.25">
      <c r="A255" s="7" t="s">
        <v>60</v>
      </c>
      <c r="B255" s="11" t="s">
        <v>787</v>
      </c>
      <c r="C255" s="16" t="s">
        <v>169</v>
      </c>
      <c r="D255" s="15"/>
      <c r="E255" s="15"/>
      <c r="F255" s="9"/>
      <c r="G255" s="1" t="s">
        <v>657</v>
      </c>
      <c r="H255" s="25" t="str">
        <f t="shared" si="5"/>
        <v>bugs_pi_ffg_col</v>
      </c>
      <c r="I255" s="7">
        <f>COUNTIF($H$6:$H$1065,H255)</f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61</v>
      </c>
      <c r="B256" s="11" t="s">
        <v>783</v>
      </c>
      <c r="C256" s="16" t="s">
        <v>169</v>
      </c>
      <c r="D256" s="15"/>
      <c r="E256" s="15"/>
      <c r="F256" s="9"/>
      <c r="G256" s="1" t="s">
        <v>657</v>
      </c>
      <c r="H256" s="25" t="str">
        <f t="shared" si="5"/>
        <v>bugs_pi_ffg_filt</v>
      </c>
      <c r="I256" s="7">
        <f>COUNTIF($H$6:$H$1065,H256)</f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62</v>
      </c>
      <c r="B257" s="11" t="s">
        <v>309</v>
      </c>
      <c r="C257" s="16" t="s">
        <v>169</v>
      </c>
      <c r="D257" s="15"/>
      <c r="E257" s="15"/>
      <c r="F257" s="9"/>
      <c r="G257" s="1" t="s">
        <v>657</v>
      </c>
      <c r="H257" s="25" t="str">
        <f t="shared" si="5"/>
        <v>bugs_pi_ffg_pred</v>
      </c>
      <c r="I257" s="7">
        <f>COUNTIF($H$6:$H$1065,H257)</f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63</v>
      </c>
      <c r="B258" s="11" t="s">
        <v>310</v>
      </c>
      <c r="C258" s="16" t="s">
        <v>169</v>
      </c>
      <c r="D258" s="15"/>
      <c r="E258" s="15"/>
      <c r="F258" s="9"/>
      <c r="G258" s="1" t="s">
        <v>657</v>
      </c>
      <c r="H258" s="25" t="str">
        <f t="shared" si="5"/>
        <v>bugs_pi_ffg_scrap</v>
      </c>
      <c r="I258" s="7">
        <f>COUNTIF($H$6:$H$1065,H258)</f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64</v>
      </c>
      <c r="B259" s="11" t="s">
        <v>311</v>
      </c>
      <c r="C259" s="16" t="s">
        <v>169</v>
      </c>
      <c r="D259" s="15"/>
      <c r="E259" s="15"/>
      <c r="F259" s="9"/>
      <c r="G259" s="1" t="s">
        <v>657</v>
      </c>
      <c r="H259" s="25" t="str">
        <f t="shared" si="5"/>
        <v>bugs_pi_ffg_shred</v>
      </c>
      <c r="I259" s="7">
        <f>COUNTIF($H$6:$H$1065,H259)</f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753</v>
      </c>
      <c r="B260" s="11" t="s">
        <v>760</v>
      </c>
      <c r="C260" s="16" t="s">
        <v>169</v>
      </c>
      <c r="D260" s="15"/>
      <c r="E260" s="15"/>
      <c r="F260" s="9"/>
      <c r="G260" s="1" t="s">
        <v>657</v>
      </c>
      <c r="H260" s="25" t="str">
        <f t="shared" si="5"/>
        <v>bugs_pi_ffg_mah</v>
      </c>
      <c r="I260" s="7">
        <f>COUNTIF($H$6:$H$1065,H260)</f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774</v>
      </c>
      <c r="B261" s="11" t="s">
        <v>772</v>
      </c>
      <c r="C261" s="16" t="s">
        <v>169</v>
      </c>
      <c r="D261" s="15"/>
      <c r="E261" s="15"/>
      <c r="F261" s="9"/>
      <c r="G261" s="1" t="s">
        <v>657</v>
      </c>
      <c r="H261" s="25" t="str">
        <f t="shared" si="5"/>
        <v>bugs_pi_ffg_omn</v>
      </c>
      <c r="I261" s="7">
        <f>COUNTIF($H$6:$H$1065,H261)</f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778</v>
      </c>
      <c r="B262" s="11" t="s">
        <v>780</v>
      </c>
      <c r="C262" s="16" t="s">
        <v>169</v>
      </c>
      <c r="D262" s="15"/>
      <c r="E262" s="15"/>
      <c r="F262" s="9"/>
      <c r="G262" s="1" t="s">
        <v>657</v>
      </c>
      <c r="H262" s="25" t="str">
        <f t="shared" si="5"/>
        <v>bugs_pi_ffg_par</v>
      </c>
      <c r="I262" s="7">
        <f>COUNTIF($H$6:$H$1065,H262)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755</v>
      </c>
      <c r="B263" s="11" t="s">
        <v>763</v>
      </c>
      <c r="C263" s="16" t="s">
        <v>169</v>
      </c>
      <c r="D263" s="15"/>
      <c r="E263" s="15"/>
      <c r="F263" s="9"/>
      <c r="G263" s="1" t="s">
        <v>657</v>
      </c>
      <c r="H263" s="25" t="str">
        <f t="shared" si="5"/>
        <v>bugs_pi_ffg_pih</v>
      </c>
      <c r="I263" s="7">
        <f>COUNTIF($H$6:$H$1065,H263)</f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754</v>
      </c>
      <c r="B264" s="11" t="s">
        <v>766</v>
      </c>
      <c r="C264" s="16" t="s">
        <v>169</v>
      </c>
      <c r="D264" s="15"/>
      <c r="E264" s="15"/>
      <c r="F264" s="9"/>
      <c r="G264" s="1" t="s">
        <v>657</v>
      </c>
      <c r="H264" s="25" t="str">
        <f t="shared" si="5"/>
        <v>bugs_pi_ffg_xyl</v>
      </c>
      <c r="I264" s="7">
        <f>COUNTIF($H$6:$H$1065,H264)</f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1413</v>
      </c>
      <c r="B265" s="11" t="s">
        <v>1414</v>
      </c>
      <c r="C265" s="16" t="s">
        <v>169</v>
      </c>
      <c r="D265" s="15"/>
      <c r="E265" s="15"/>
      <c r="F265" s="9"/>
      <c r="G265" s="1" t="s">
        <v>657</v>
      </c>
      <c r="H265" s="25" t="str">
        <f t="shared" si="5"/>
        <v>bugs_pi_ffg_col_filt</v>
      </c>
      <c r="I265" s="7">
        <f>COUNTIF($H$6:$H$1065,H265)</f>
        <v>1</v>
      </c>
      <c r="J265" s="8" t="s">
        <v>169</v>
      </c>
      <c r="K265" s="8" t="s">
        <v>1593</v>
      </c>
      <c r="L265" s="8"/>
    </row>
    <row r="266" spans="1:12" x14ac:dyDescent="0.25">
      <c r="A266" s="9" t="s">
        <v>65</v>
      </c>
      <c r="B266" s="10" t="s">
        <v>788</v>
      </c>
      <c r="C266" s="16" t="s">
        <v>169</v>
      </c>
      <c r="D266" s="15"/>
      <c r="E266" s="15"/>
      <c r="F266" s="9"/>
      <c r="G266" s="1" t="s">
        <v>657</v>
      </c>
      <c r="H266" s="25" t="str">
        <f t="shared" ref="H266:H329" si="6">G266&amp;"_"&amp;TRIM(A266)</f>
        <v>bugs_pt_ffg_col</v>
      </c>
      <c r="I266" s="7">
        <f>COUNTIF($H$6:$H$1065,H266)</f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66</v>
      </c>
      <c r="B267" s="10" t="s">
        <v>784</v>
      </c>
      <c r="C267" s="16" t="s">
        <v>169</v>
      </c>
      <c r="D267" s="15"/>
      <c r="E267" s="15"/>
      <c r="F267" s="9"/>
      <c r="G267" s="1" t="s">
        <v>657</v>
      </c>
      <c r="H267" s="25" t="str">
        <f t="shared" si="6"/>
        <v>bugs_pt_ffg_filt</v>
      </c>
      <c r="I267" s="7">
        <f>COUNTIF($H$6:$H$1065,H267)</f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67</v>
      </c>
      <c r="B268" s="10" t="s">
        <v>312</v>
      </c>
      <c r="C268" s="16" t="s">
        <v>169</v>
      </c>
      <c r="D268" s="15"/>
      <c r="E268" s="15"/>
      <c r="F268" s="9"/>
      <c r="G268" s="1" t="s">
        <v>657</v>
      </c>
      <c r="H268" s="25" t="str">
        <f t="shared" si="6"/>
        <v>bugs_pt_ffg_pred</v>
      </c>
      <c r="I268" s="7">
        <f>COUNTIF($H$6:$H$1065,H268)</f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68</v>
      </c>
      <c r="B269" s="10" t="s">
        <v>313</v>
      </c>
      <c r="C269" s="16" t="s">
        <v>169</v>
      </c>
      <c r="D269" s="15"/>
      <c r="E269" s="15"/>
      <c r="F269" s="9"/>
      <c r="G269" s="1" t="s">
        <v>657</v>
      </c>
      <c r="H269" s="25" t="str">
        <f t="shared" si="6"/>
        <v>bugs_pt_ffg_scrap</v>
      </c>
      <c r="I269" s="7">
        <f>COUNTIF($H$6:$H$1065,H269)</f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69</v>
      </c>
      <c r="B270" s="11" t="s">
        <v>314</v>
      </c>
      <c r="C270" s="16" t="s">
        <v>169</v>
      </c>
      <c r="D270" s="15"/>
      <c r="E270" s="15"/>
      <c r="F270" s="9"/>
      <c r="G270" s="1" t="s">
        <v>657</v>
      </c>
      <c r="H270" s="25" t="str">
        <f t="shared" si="6"/>
        <v>bugs_pt_ffg_shred</v>
      </c>
      <c r="I270" s="7">
        <f>COUNTIF($H$6:$H$1065,H270)</f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756</v>
      </c>
      <c r="B271" s="11" t="s">
        <v>761</v>
      </c>
      <c r="C271" s="16" t="s">
        <v>169</v>
      </c>
      <c r="D271" s="15"/>
      <c r="E271" s="15"/>
      <c r="F271" s="9"/>
      <c r="G271" s="1" t="s">
        <v>657</v>
      </c>
      <c r="H271" s="25" t="str">
        <f t="shared" si="6"/>
        <v>bugs_pt_ffg_mah</v>
      </c>
      <c r="I271" s="7">
        <f>COUNTIF($H$6:$H$1065,H271)</f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775</v>
      </c>
      <c r="B272" s="11" t="s">
        <v>773</v>
      </c>
      <c r="C272" s="16" t="s">
        <v>169</v>
      </c>
      <c r="D272" s="15"/>
      <c r="E272" s="15"/>
      <c r="F272" s="9"/>
      <c r="G272" s="1" t="s">
        <v>657</v>
      </c>
      <c r="H272" s="25" t="str">
        <f t="shared" si="6"/>
        <v>bugs_pt_ffg_omn</v>
      </c>
      <c r="I272" s="7">
        <f>COUNTIF($H$6:$H$1065,H272)</f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779</v>
      </c>
      <c r="B273" s="11" t="s">
        <v>781</v>
      </c>
      <c r="C273" s="16" t="s">
        <v>169</v>
      </c>
      <c r="D273" s="15"/>
      <c r="E273" s="15"/>
      <c r="F273" s="9"/>
      <c r="G273" s="1" t="s">
        <v>657</v>
      </c>
      <c r="H273" s="25" t="str">
        <f t="shared" si="6"/>
        <v>bugs_pt_ffg_par</v>
      </c>
      <c r="I273" s="7">
        <f>COUNTIF($H$6:$H$1065,H273)</f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758</v>
      </c>
      <c r="B274" s="11" t="s">
        <v>762</v>
      </c>
      <c r="C274" s="16" t="s">
        <v>169</v>
      </c>
      <c r="D274" s="15"/>
      <c r="E274" s="15"/>
      <c r="F274" s="9"/>
      <c r="G274" s="1" t="s">
        <v>657</v>
      </c>
      <c r="H274" s="25" t="str">
        <f t="shared" si="6"/>
        <v>bugs_pt_ffg_pih</v>
      </c>
      <c r="I274" s="7">
        <f>COUNTIF($H$6:$H$1065,H274)</f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757</v>
      </c>
      <c r="B275" s="11" t="s">
        <v>767</v>
      </c>
      <c r="C275" s="16" t="s">
        <v>169</v>
      </c>
      <c r="D275" s="15"/>
      <c r="E275" s="15"/>
      <c r="F275" s="9"/>
      <c r="G275" s="1" t="s">
        <v>657</v>
      </c>
      <c r="H275" s="25" t="str">
        <f t="shared" si="6"/>
        <v>bugs_pt_ffg_xyl</v>
      </c>
      <c r="I275" s="7">
        <f>COUNTIF($H$6:$H$1065,H275)</f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70</v>
      </c>
      <c r="B276" s="9" t="s">
        <v>560</v>
      </c>
      <c r="C276" s="16" t="s">
        <v>170</v>
      </c>
      <c r="D276" s="15"/>
      <c r="E276" s="15"/>
      <c r="F276" s="7"/>
      <c r="G276" s="1" t="s">
        <v>657</v>
      </c>
      <c r="H276" s="25" t="str">
        <f t="shared" si="6"/>
        <v>bugs_nt_habit_burrow</v>
      </c>
      <c r="I276" s="7">
        <f>COUNTIF($H$6:$H$1065,H276)</f>
        <v>1</v>
      </c>
      <c r="J276" s="8" t="s">
        <v>170</v>
      </c>
      <c r="K276" s="8" t="s">
        <v>170</v>
      </c>
      <c r="L276" s="8"/>
    </row>
    <row r="277" spans="1:12" x14ac:dyDescent="0.25">
      <c r="A277" s="7" t="s">
        <v>216</v>
      </c>
      <c r="B277" s="1" t="s">
        <v>561</v>
      </c>
      <c r="C277" s="21" t="s">
        <v>170</v>
      </c>
      <c r="D277" s="15"/>
      <c r="E277" s="15"/>
      <c r="F277" s="7"/>
      <c r="G277" s="1" t="s">
        <v>657</v>
      </c>
      <c r="H277" s="25" t="str">
        <f t="shared" si="6"/>
        <v>bugs_nt_habit_climb</v>
      </c>
      <c r="I277" s="7">
        <f>COUNTIF($H$6:$H$1065,H277)</f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217</v>
      </c>
      <c r="B278" s="1" t="s">
        <v>562</v>
      </c>
      <c r="C278" s="21" t="s">
        <v>170</v>
      </c>
      <c r="D278" s="15"/>
      <c r="E278" s="15"/>
      <c r="F278" s="11"/>
      <c r="G278" s="1" t="s">
        <v>657</v>
      </c>
      <c r="H278" s="25" t="str">
        <f t="shared" si="6"/>
        <v>bugs_nt_habit_cling</v>
      </c>
      <c r="I278" s="7">
        <f>COUNTIF($H$6:$H$1065,H278)</f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71</v>
      </c>
      <c r="B279" s="7" t="s">
        <v>563</v>
      </c>
      <c r="C279" s="21" t="s">
        <v>170</v>
      </c>
      <c r="D279" s="15"/>
      <c r="E279" s="15"/>
      <c r="F279" s="11"/>
      <c r="G279" s="1" t="s">
        <v>657</v>
      </c>
      <c r="H279" s="25" t="str">
        <f t="shared" si="6"/>
        <v>bugs_nt_habit_sprawl</v>
      </c>
      <c r="I279" s="7">
        <f>COUNTIF($H$6:$H$1065,H279)</f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218</v>
      </c>
      <c r="B280" s="7" t="s">
        <v>564</v>
      </c>
      <c r="C280" s="21" t="s">
        <v>170</v>
      </c>
      <c r="D280" s="16"/>
      <c r="E280" s="15"/>
      <c r="F280" s="11"/>
      <c r="G280" s="1" t="s">
        <v>657</v>
      </c>
      <c r="H280" s="25" t="str">
        <f t="shared" si="6"/>
        <v>bugs_nt_habit_swim</v>
      </c>
      <c r="I280" s="7">
        <f>COUNTIF($H$6:$H$1065,H280)</f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72</v>
      </c>
      <c r="B281" s="7" t="s">
        <v>315</v>
      </c>
      <c r="C281" s="21" t="s">
        <v>170</v>
      </c>
      <c r="D281" s="15"/>
      <c r="E281" s="15"/>
      <c r="F281" s="9"/>
      <c r="G281" s="1" t="s">
        <v>657</v>
      </c>
      <c r="H281" s="25" t="str">
        <f t="shared" si="6"/>
        <v>bugs_pi_habit_burrow</v>
      </c>
      <c r="I281" s="7">
        <f>COUNTIF($H$6:$H$1065,H281)</f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219</v>
      </c>
      <c r="B282" s="7" t="s">
        <v>316</v>
      </c>
      <c r="C282" s="21" t="s">
        <v>170</v>
      </c>
      <c r="D282" s="16"/>
      <c r="E282" s="15"/>
      <c r="F282" s="9"/>
      <c r="G282" s="1" t="s">
        <v>657</v>
      </c>
      <c r="H282" s="25" t="str">
        <f t="shared" si="6"/>
        <v>bugs_pi_habit_climb</v>
      </c>
      <c r="I282" s="7">
        <f>COUNTIF($H$6:$H$1065,H282)</f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220</v>
      </c>
      <c r="B283" s="7" t="s">
        <v>317</v>
      </c>
      <c r="C283" s="21" t="s">
        <v>170</v>
      </c>
      <c r="D283" s="15"/>
      <c r="E283" s="15"/>
      <c r="F283" s="9"/>
      <c r="G283" s="1" t="s">
        <v>657</v>
      </c>
      <c r="H283" s="25" t="str">
        <f t="shared" si="6"/>
        <v>bugs_pi_habit_cling</v>
      </c>
      <c r="I283" s="7">
        <f>COUNTIF($H$6:$H$1065,H283)</f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736</v>
      </c>
      <c r="B284" s="7" t="s">
        <v>737</v>
      </c>
      <c r="C284" s="21" t="s">
        <v>738</v>
      </c>
      <c r="D284" s="15"/>
      <c r="E284" s="15"/>
      <c r="F284" s="9"/>
      <c r="G284" s="1" t="s">
        <v>657</v>
      </c>
      <c r="H284" s="25" t="str">
        <f t="shared" si="6"/>
        <v>bugs_pi_habit_cling_PlecoNoCling</v>
      </c>
      <c r="I284" s="7">
        <f>COUNTIF($H$6:$H$1065,H284)</f>
        <v>1</v>
      </c>
      <c r="J284" s="8" t="s">
        <v>170</v>
      </c>
      <c r="K284" s="8" t="s">
        <v>1593</v>
      </c>
      <c r="L284" s="8"/>
    </row>
    <row r="285" spans="1:12" x14ac:dyDescent="0.25">
      <c r="A285" s="7" t="s">
        <v>73</v>
      </c>
      <c r="B285" s="7" t="s">
        <v>318</v>
      </c>
      <c r="C285" s="21" t="s">
        <v>170</v>
      </c>
      <c r="D285" s="15"/>
      <c r="E285" s="15"/>
      <c r="F285" s="9"/>
      <c r="G285" s="1" t="s">
        <v>657</v>
      </c>
      <c r="H285" s="25" t="str">
        <f t="shared" si="6"/>
        <v>bugs_pi_habit_sprawl</v>
      </c>
      <c r="I285" s="7">
        <f>COUNTIF($H$6:$H$1065,H285)</f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221</v>
      </c>
      <c r="B286" s="7" t="s">
        <v>319</v>
      </c>
      <c r="C286" s="21" t="s">
        <v>170</v>
      </c>
      <c r="D286" s="15"/>
      <c r="E286" s="15"/>
      <c r="F286" s="9"/>
      <c r="G286" s="1" t="s">
        <v>657</v>
      </c>
      <c r="H286" s="25" t="str">
        <f t="shared" si="6"/>
        <v>bugs_pi_habit_swim</v>
      </c>
      <c r="I286" s="7">
        <f>COUNTIF($H$6:$H$1065,H286)</f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74</v>
      </c>
      <c r="B287" s="7" t="s">
        <v>320</v>
      </c>
      <c r="C287" s="21" t="s">
        <v>170</v>
      </c>
      <c r="D287" s="15"/>
      <c r="E287" s="15"/>
      <c r="F287" s="9"/>
      <c r="G287" s="1" t="s">
        <v>657</v>
      </c>
      <c r="H287" s="25" t="str">
        <f t="shared" si="6"/>
        <v>bugs_pt_habit_burrow</v>
      </c>
      <c r="I287" s="7">
        <f>COUNTIF($H$6:$H$1065,H287)</f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222</v>
      </c>
      <c r="B288" s="7" t="s">
        <v>321</v>
      </c>
      <c r="C288" s="21" t="s">
        <v>170</v>
      </c>
      <c r="D288" s="15"/>
      <c r="E288" s="15"/>
      <c r="F288" s="9"/>
      <c r="G288" s="1" t="s">
        <v>657</v>
      </c>
      <c r="H288" s="25" t="str">
        <f t="shared" si="6"/>
        <v>bugs_pt_habit_climb</v>
      </c>
      <c r="I288" s="7">
        <f>COUNTIF($H$6:$H$1065,H288)</f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223</v>
      </c>
      <c r="B289" s="7" t="s">
        <v>322</v>
      </c>
      <c r="C289" s="21" t="s">
        <v>170</v>
      </c>
      <c r="D289" s="15"/>
      <c r="E289" s="15"/>
      <c r="F289" s="9"/>
      <c r="G289" s="1" t="s">
        <v>657</v>
      </c>
      <c r="H289" s="25" t="str">
        <f t="shared" si="6"/>
        <v>bugs_pt_habit_cling</v>
      </c>
      <c r="I289" s="7">
        <f>COUNTIF($H$6:$H$1065,H289)</f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75</v>
      </c>
      <c r="B290" s="7" t="s">
        <v>323</v>
      </c>
      <c r="C290" s="21" t="s">
        <v>170</v>
      </c>
      <c r="D290" s="15"/>
      <c r="E290" s="15"/>
      <c r="F290" s="9"/>
      <c r="G290" s="1" t="s">
        <v>657</v>
      </c>
      <c r="H290" s="25" t="str">
        <f t="shared" si="6"/>
        <v>bugs_pt_habit_sprawl</v>
      </c>
      <c r="I290" s="7">
        <f>COUNTIF($H$6:$H$1065,H290)</f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224</v>
      </c>
      <c r="B291" s="7" t="s">
        <v>324</v>
      </c>
      <c r="C291" s="21" t="s">
        <v>170</v>
      </c>
      <c r="D291" s="15"/>
      <c r="E291" s="15"/>
      <c r="F291" s="9"/>
      <c r="G291" s="1" t="s">
        <v>657</v>
      </c>
      <c r="H291" s="25" t="str">
        <f t="shared" si="6"/>
        <v>bugs_pt_habit_swim</v>
      </c>
      <c r="I291" s="7">
        <f>COUNTIF($H$6:$H$1065,H291)</f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76</v>
      </c>
      <c r="B292" s="7" t="s">
        <v>565</v>
      </c>
      <c r="C292" s="21" t="s">
        <v>171</v>
      </c>
      <c r="D292" s="15"/>
      <c r="E292" s="15"/>
      <c r="F292" s="12"/>
      <c r="G292" s="1" t="s">
        <v>657</v>
      </c>
      <c r="H292" s="25" t="str">
        <f t="shared" si="6"/>
        <v>bugs_nt_volt_multi</v>
      </c>
      <c r="I292" s="7">
        <f>COUNTIF($H$6:$H$1065,H292)</f>
        <v>1</v>
      </c>
      <c r="J292" s="8" t="s">
        <v>171</v>
      </c>
      <c r="K292" s="8" t="s">
        <v>1592</v>
      </c>
      <c r="L292" s="8"/>
    </row>
    <row r="293" spans="1:12" x14ac:dyDescent="0.25">
      <c r="A293" s="7" t="s">
        <v>77</v>
      </c>
      <c r="B293" s="9" t="s">
        <v>566</v>
      </c>
      <c r="C293" s="21" t="s">
        <v>171</v>
      </c>
      <c r="D293" s="15"/>
      <c r="E293" s="15"/>
      <c r="F293" s="11"/>
      <c r="G293" s="1" t="s">
        <v>657</v>
      </c>
      <c r="H293" s="25" t="str">
        <f t="shared" si="6"/>
        <v>bugs_nt_volt_semi</v>
      </c>
      <c r="I293" s="7">
        <f>COUNTIF($H$6:$H$1065,H293)</f>
        <v>1</v>
      </c>
      <c r="J293" s="8" t="s">
        <v>171</v>
      </c>
      <c r="K293" s="8" t="s">
        <v>1592</v>
      </c>
      <c r="L293" s="8"/>
    </row>
    <row r="294" spans="1:12" x14ac:dyDescent="0.25">
      <c r="A294" s="7" t="s">
        <v>78</v>
      </c>
      <c r="B294" s="9" t="s">
        <v>567</v>
      </c>
      <c r="C294" s="21" t="s">
        <v>171</v>
      </c>
      <c r="D294" s="16"/>
      <c r="E294" s="15"/>
      <c r="F294" s="11"/>
      <c r="G294" s="1" t="s">
        <v>657</v>
      </c>
      <c r="H294" s="25" t="str">
        <f t="shared" si="6"/>
        <v>bugs_nt_volt_uni</v>
      </c>
      <c r="I294" s="7">
        <f>COUNTIF($H$6:$H$1065,H294)</f>
        <v>1</v>
      </c>
      <c r="J294" s="8" t="s">
        <v>171</v>
      </c>
      <c r="K294" s="8" t="s">
        <v>1592</v>
      </c>
      <c r="L294" s="8"/>
    </row>
    <row r="295" spans="1:12" x14ac:dyDescent="0.25">
      <c r="A295" s="7" t="s">
        <v>79</v>
      </c>
      <c r="B295" s="1" t="s">
        <v>325</v>
      </c>
      <c r="C295" s="21" t="s">
        <v>171</v>
      </c>
      <c r="D295" s="15"/>
      <c r="E295" s="15"/>
      <c r="F295" s="9"/>
      <c r="G295" s="1" t="s">
        <v>657</v>
      </c>
      <c r="H295" s="25" t="str">
        <f t="shared" si="6"/>
        <v>bugs_pi_volt_multi</v>
      </c>
      <c r="I295" s="7">
        <f>COUNTIF($H$6:$H$1065,H295)</f>
        <v>1</v>
      </c>
      <c r="J295" s="8" t="s">
        <v>171</v>
      </c>
      <c r="K295" s="8" t="s">
        <v>1592</v>
      </c>
      <c r="L295" s="8"/>
    </row>
    <row r="296" spans="1:12" x14ac:dyDescent="0.25">
      <c r="A296" s="7" t="s">
        <v>80</v>
      </c>
      <c r="B296" s="1" t="s">
        <v>326</v>
      </c>
      <c r="C296" s="21" t="s">
        <v>171</v>
      </c>
      <c r="D296" s="15"/>
      <c r="E296" s="15"/>
      <c r="F296" s="9"/>
      <c r="G296" s="1" t="s">
        <v>657</v>
      </c>
      <c r="H296" s="25" t="str">
        <f t="shared" si="6"/>
        <v>bugs_pi_volt_semi</v>
      </c>
      <c r="I296" s="7">
        <f>COUNTIF($H$6:$H$1065,H296)</f>
        <v>1</v>
      </c>
      <c r="J296" s="8" t="s">
        <v>171</v>
      </c>
      <c r="K296" s="8" t="s">
        <v>1592</v>
      </c>
      <c r="L296" s="8"/>
    </row>
    <row r="297" spans="1:12" x14ac:dyDescent="0.25">
      <c r="A297" s="7" t="s">
        <v>81</v>
      </c>
      <c r="B297" s="7" t="s">
        <v>327</v>
      </c>
      <c r="C297" s="21" t="s">
        <v>171</v>
      </c>
      <c r="D297" s="15"/>
      <c r="E297" s="15"/>
      <c r="F297" s="9"/>
      <c r="G297" s="1" t="s">
        <v>657</v>
      </c>
      <c r="H297" s="25" t="str">
        <f t="shared" si="6"/>
        <v>bugs_pi_volt_uni</v>
      </c>
      <c r="I297" s="7">
        <f>COUNTIF($H$6:$H$1065,H297)</f>
        <v>1</v>
      </c>
      <c r="J297" s="8" t="s">
        <v>171</v>
      </c>
      <c r="K297" s="8" t="s">
        <v>1592</v>
      </c>
      <c r="L297" s="8"/>
    </row>
    <row r="298" spans="1:12" x14ac:dyDescent="0.25">
      <c r="A298" s="7" t="s">
        <v>82</v>
      </c>
      <c r="B298" s="7" t="s">
        <v>328</v>
      </c>
      <c r="C298" s="21" t="s">
        <v>171</v>
      </c>
      <c r="D298" s="15"/>
      <c r="E298" s="15"/>
      <c r="F298" s="9"/>
      <c r="G298" s="1" t="s">
        <v>657</v>
      </c>
      <c r="H298" s="25" t="str">
        <f t="shared" si="6"/>
        <v>bugs_pt_volt_multi</v>
      </c>
      <c r="I298" s="7">
        <f>COUNTIF($H$6:$H$1065,H298)</f>
        <v>1</v>
      </c>
      <c r="J298" s="8" t="s">
        <v>171</v>
      </c>
      <c r="K298" s="8" t="s">
        <v>1592</v>
      </c>
      <c r="L298" s="8"/>
    </row>
    <row r="299" spans="1:12" x14ac:dyDescent="0.25">
      <c r="A299" s="7" t="s">
        <v>83</v>
      </c>
      <c r="B299" s="7" t="s">
        <v>329</v>
      </c>
      <c r="C299" s="21" t="s">
        <v>171</v>
      </c>
      <c r="D299" s="15"/>
      <c r="E299" s="15"/>
      <c r="F299" s="9"/>
      <c r="G299" s="1" t="s">
        <v>657</v>
      </c>
      <c r="H299" s="25" t="str">
        <f t="shared" si="6"/>
        <v>bugs_pt_volt_semi</v>
      </c>
      <c r="I299" s="7">
        <f>COUNTIF($H$6:$H$1065,H299)</f>
        <v>1</v>
      </c>
      <c r="J299" s="8" t="s">
        <v>171</v>
      </c>
      <c r="K299" s="8" t="s">
        <v>1592</v>
      </c>
      <c r="L299" s="8"/>
    </row>
    <row r="300" spans="1:12" x14ac:dyDescent="0.25">
      <c r="A300" s="7" t="s">
        <v>84</v>
      </c>
      <c r="B300" s="7" t="s">
        <v>330</v>
      </c>
      <c r="C300" s="21" t="s">
        <v>171</v>
      </c>
      <c r="D300" s="16"/>
      <c r="E300" s="15"/>
      <c r="F300" s="9"/>
      <c r="G300" s="1" t="s">
        <v>657</v>
      </c>
      <c r="H300" s="25" t="str">
        <f t="shared" si="6"/>
        <v>bugs_pt_volt_uni</v>
      </c>
      <c r="I300" s="7">
        <f>COUNTIF($H$6:$H$1065,H300)</f>
        <v>1</v>
      </c>
      <c r="J300" s="8" t="s">
        <v>171</v>
      </c>
      <c r="K300" s="8" t="s">
        <v>1592</v>
      </c>
      <c r="L300" s="8"/>
    </row>
    <row r="301" spans="1:12" x14ac:dyDescent="0.25">
      <c r="A301" s="7" t="s">
        <v>85</v>
      </c>
      <c r="B301" s="9" t="s">
        <v>386</v>
      </c>
      <c r="C301" s="21" t="s">
        <v>176</v>
      </c>
      <c r="D301" s="15"/>
      <c r="E301" s="15"/>
      <c r="F301" s="9"/>
      <c r="G301" s="1" t="s">
        <v>657</v>
      </c>
      <c r="H301" s="25" t="str">
        <f t="shared" si="6"/>
        <v>bugs_pi_dom01</v>
      </c>
      <c r="I301" s="7">
        <f>COUNTIF($H$6:$H$1065,H301)</f>
        <v>1</v>
      </c>
      <c r="J301" s="8" t="s">
        <v>1578</v>
      </c>
      <c r="K301" s="8" t="s">
        <v>1590</v>
      </c>
      <c r="L301" s="8"/>
    </row>
    <row r="302" spans="1:12" x14ac:dyDescent="0.25">
      <c r="A302" s="7" t="s">
        <v>145</v>
      </c>
      <c r="B302" s="7" t="s">
        <v>331</v>
      </c>
      <c r="C302" s="21" t="s">
        <v>191</v>
      </c>
      <c r="D302" s="15"/>
      <c r="E302" s="15"/>
      <c r="F302" s="9"/>
      <c r="G302" s="1" t="s">
        <v>657</v>
      </c>
      <c r="H302" s="25" t="str">
        <f t="shared" si="6"/>
        <v>bugs_pi_dom02</v>
      </c>
      <c r="I302" s="7">
        <f>COUNTIF($H$6:$H$1065,H302)</f>
        <v>1</v>
      </c>
      <c r="J302" s="8" t="s">
        <v>1578</v>
      </c>
      <c r="K302" s="8" t="s">
        <v>1590</v>
      </c>
      <c r="L302" s="8"/>
    </row>
    <row r="303" spans="1:12" x14ac:dyDescent="0.25">
      <c r="A303" s="7" t="s">
        <v>146</v>
      </c>
      <c r="B303" s="7" t="s">
        <v>332</v>
      </c>
      <c r="C303" s="21" t="s">
        <v>191</v>
      </c>
      <c r="D303" s="15"/>
      <c r="E303" s="15"/>
      <c r="F303" s="9"/>
      <c r="G303" s="1" t="s">
        <v>657</v>
      </c>
      <c r="H303" s="25" t="str">
        <f t="shared" si="6"/>
        <v>bugs_pi_dom03</v>
      </c>
      <c r="I303" s="7">
        <f>COUNTIF($H$6:$H$1065,H303)</f>
        <v>1</v>
      </c>
      <c r="J303" s="8" t="s">
        <v>1578</v>
      </c>
      <c r="K303" s="8" t="s">
        <v>1590</v>
      </c>
      <c r="L303" s="8"/>
    </row>
    <row r="304" spans="1:12" x14ac:dyDescent="0.25">
      <c r="A304" s="7" t="s">
        <v>147</v>
      </c>
      <c r="B304" s="7" t="s">
        <v>333</v>
      </c>
      <c r="C304" s="21" t="s">
        <v>191</v>
      </c>
      <c r="D304" s="15"/>
      <c r="E304" s="15"/>
      <c r="F304" s="9"/>
      <c r="G304" s="1" t="s">
        <v>657</v>
      </c>
      <c r="H304" s="25" t="str">
        <f t="shared" si="6"/>
        <v>bugs_pi_dom04</v>
      </c>
      <c r="I304" s="7">
        <f>COUNTIF($H$6:$H$1065,H304)</f>
        <v>1</v>
      </c>
      <c r="J304" s="8" t="s">
        <v>1578</v>
      </c>
      <c r="K304" s="8" t="s">
        <v>1593</v>
      </c>
      <c r="L304" s="8"/>
    </row>
    <row r="305" spans="1:12" x14ac:dyDescent="0.25">
      <c r="A305" s="7" t="s">
        <v>148</v>
      </c>
      <c r="B305" s="7" t="s">
        <v>334</v>
      </c>
      <c r="C305" s="21" t="s">
        <v>191</v>
      </c>
      <c r="D305" s="15"/>
      <c r="E305" s="15"/>
      <c r="F305" s="9"/>
      <c r="G305" s="1" t="s">
        <v>657</v>
      </c>
      <c r="H305" s="25" t="str">
        <f t="shared" si="6"/>
        <v>bugs_pi_dom05</v>
      </c>
      <c r="I305" s="7">
        <f>COUNTIF($H$6:$H$1065,H305)</f>
        <v>1</v>
      </c>
      <c r="J305" s="8" t="s">
        <v>1578</v>
      </c>
      <c r="K305" s="8" t="s">
        <v>1593</v>
      </c>
      <c r="L305" s="8"/>
    </row>
    <row r="306" spans="1:12" x14ac:dyDescent="0.25">
      <c r="A306" s="7" t="s">
        <v>149</v>
      </c>
      <c r="B306" s="7" t="s">
        <v>335</v>
      </c>
      <c r="C306" s="21" t="s">
        <v>191</v>
      </c>
      <c r="D306" s="15"/>
      <c r="E306" s="15"/>
      <c r="F306" s="9"/>
      <c r="G306" s="1" t="s">
        <v>657</v>
      </c>
      <c r="H306" s="25" t="str">
        <f t="shared" si="6"/>
        <v>bugs_pi_dom06</v>
      </c>
      <c r="I306" s="7">
        <f>COUNTIF($H$6:$H$1065,H306)</f>
        <v>1</v>
      </c>
      <c r="J306" s="8" t="s">
        <v>1578</v>
      </c>
      <c r="K306" s="8" t="s">
        <v>1593</v>
      </c>
      <c r="L306" s="8"/>
    </row>
    <row r="307" spans="1:12" x14ac:dyDescent="0.25">
      <c r="A307" s="7" t="s">
        <v>150</v>
      </c>
      <c r="B307" s="7" t="s">
        <v>336</v>
      </c>
      <c r="C307" s="21" t="s">
        <v>191</v>
      </c>
      <c r="D307" s="15"/>
      <c r="E307" s="15"/>
      <c r="F307" s="9"/>
      <c r="G307" s="1" t="s">
        <v>657</v>
      </c>
      <c r="H307" s="25" t="str">
        <f t="shared" si="6"/>
        <v>bugs_pi_dom07</v>
      </c>
      <c r="I307" s="7">
        <f>COUNTIF($H$6:$H$1065,H307)</f>
        <v>1</v>
      </c>
      <c r="J307" s="8" t="s">
        <v>1578</v>
      </c>
      <c r="K307" s="8" t="s">
        <v>1593</v>
      </c>
      <c r="L307" s="8"/>
    </row>
    <row r="308" spans="1:12" x14ac:dyDescent="0.25">
      <c r="A308" s="7" t="s">
        <v>151</v>
      </c>
      <c r="B308" s="7" t="s">
        <v>337</v>
      </c>
      <c r="C308" s="21" t="s">
        <v>191</v>
      </c>
      <c r="D308" s="16"/>
      <c r="E308" s="15"/>
      <c r="F308" s="9"/>
      <c r="G308" s="1" t="s">
        <v>657</v>
      </c>
      <c r="H308" s="25" t="str">
        <f t="shared" si="6"/>
        <v>bugs_pi_dom08</v>
      </c>
      <c r="I308" s="7">
        <f>COUNTIF($H$6:$H$1065,H308)</f>
        <v>1</v>
      </c>
      <c r="J308" s="8" t="s">
        <v>1578</v>
      </c>
      <c r="K308" s="8" t="s">
        <v>1593</v>
      </c>
      <c r="L308" s="8"/>
    </row>
    <row r="309" spans="1:12" x14ac:dyDescent="0.25">
      <c r="A309" s="7" t="s">
        <v>152</v>
      </c>
      <c r="B309" s="7" t="s">
        <v>338</v>
      </c>
      <c r="C309" s="21" t="s">
        <v>191</v>
      </c>
      <c r="D309" s="15"/>
      <c r="E309" s="15"/>
      <c r="F309" s="9"/>
      <c r="G309" s="1" t="s">
        <v>657</v>
      </c>
      <c r="H309" s="25" t="str">
        <f t="shared" si="6"/>
        <v>bugs_pi_dom09</v>
      </c>
      <c r="I309" s="7">
        <f>COUNTIF($H$6:$H$1065,H309)</f>
        <v>1</v>
      </c>
      <c r="J309" s="8" t="s">
        <v>1578</v>
      </c>
      <c r="K309" s="8" t="s">
        <v>1593</v>
      </c>
      <c r="L309" s="8"/>
    </row>
    <row r="310" spans="1:12" x14ac:dyDescent="0.25">
      <c r="A310" s="7" t="s">
        <v>153</v>
      </c>
      <c r="B310" s="9" t="s">
        <v>339</v>
      </c>
      <c r="C310" s="21" t="s">
        <v>191</v>
      </c>
      <c r="D310" s="15"/>
      <c r="E310" s="15"/>
      <c r="F310" s="9"/>
      <c r="G310" s="1" t="s">
        <v>657</v>
      </c>
      <c r="H310" s="25" t="str">
        <f t="shared" si="6"/>
        <v>bugs_pi_dom10</v>
      </c>
      <c r="I310" s="7">
        <f>COUNTIF($H$6:$H$1065,H310)</f>
        <v>1</v>
      </c>
      <c r="J310" s="8" t="s">
        <v>1578</v>
      </c>
      <c r="K310" s="8" t="s">
        <v>1593</v>
      </c>
      <c r="L310" s="8"/>
    </row>
    <row r="311" spans="1:12" x14ac:dyDescent="0.25">
      <c r="A311" s="7" t="s">
        <v>86</v>
      </c>
      <c r="B311" s="1" t="s">
        <v>172</v>
      </c>
      <c r="C311" s="21" t="s">
        <v>183</v>
      </c>
      <c r="D311" s="15"/>
      <c r="E311" s="15"/>
      <c r="F311" s="9"/>
      <c r="G311" s="1" t="s">
        <v>657</v>
      </c>
      <c r="H311" s="25" t="str">
        <f t="shared" si="6"/>
        <v>bugs_x_Becks</v>
      </c>
      <c r="I311" s="7">
        <f>COUNTIF($H$6:$H$1065,H311)</f>
        <v>1</v>
      </c>
      <c r="J311" s="8" t="s">
        <v>1579</v>
      </c>
      <c r="K311" s="8" t="s">
        <v>1577</v>
      </c>
      <c r="L311" s="8"/>
    </row>
    <row r="312" spans="1:12" x14ac:dyDescent="0.25">
      <c r="A312" s="7" t="s">
        <v>465</v>
      </c>
      <c r="B312" s="1" t="s">
        <v>464</v>
      </c>
      <c r="C312" s="21" t="s">
        <v>183</v>
      </c>
      <c r="D312" s="15"/>
      <c r="E312" s="15"/>
      <c r="F312" s="9" t="s">
        <v>466</v>
      </c>
      <c r="G312" s="1" t="s">
        <v>657</v>
      </c>
      <c r="H312" s="25" t="str">
        <f t="shared" si="6"/>
        <v>bugs_x_Becks3</v>
      </c>
      <c r="I312" s="7">
        <f>COUNTIF($H$6:$H$1065,H312)</f>
        <v>1</v>
      </c>
      <c r="J312" s="8" t="s">
        <v>1579</v>
      </c>
      <c r="K312" s="8" t="s">
        <v>1593</v>
      </c>
      <c r="L312" s="8"/>
    </row>
    <row r="313" spans="1:12" x14ac:dyDescent="0.25">
      <c r="A313" s="7" t="s">
        <v>716</v>
      </c>
      <c r="B313" s="1" t="s">
        <v>717</v>
      </c>
      <c r="C313" s="21" t="s">
        <v>183</v>
      </c>
      <c r="D313" s="15"/>
      <c r="E313" s="15"/>
      <c r="F313" s="39" t="s">
        <v>682</v>
      </c>
      <c r="G313" s="1" t="s">
        <v>657</v>
      </c>
      <c r="H313" s="25" t="str">
        <f t="shared" si="6"/>
        <v>bugs_x_Becks_tv2</v>
      </c>
      <c r="I313" s="7">
        <f>COUNTIF($H$6:$H$1065,H313)</f>
        <v>1</v>
      </c>
      <c r="J313" s="8" t="s">
        <v>1579</v>
      </c>
      <c r="K313" s="8" t="s">
        <v>1593</v>
      </c>
      <c r="L313" s="8"/>
    </row>
    <row r="314" spans="1:12" x14ac:dyDescent="0.25">
      <c r="A314" s="7" t="s">
        <v>87</v>
      </c>
      <c r="B314" s="1" t="s">
        <v>173</v>
      </c>
      <c r="C314" s="21" t="s">
        <v>168</v>
      </c>
      <c r="D314" s="15"/>
      <c r="E314" s="15"/>
      <c r="F314" s="9"/>
      <c r="G314" s="1" t="s">
        <v>657</v>
      </c>
      <c r="H314" s="25" t="str">
        <f t="shared" si="6"/>
        <v>bugs_x_HBI</v>
      </c>
      <c r="I314" s="7">
        <f>COUNTIF($H$6:$H$1065,H314)</f>
        <v>1</v>
      </c>
      <c r="J314" s="8" t="s">
        <v>1579</v>
      </c>
      <c r="K314" s="8" t="s">
        <v>1577</v>
      </c>
      <c r="L314" s="8"/>
    </row>
    <row r="315" spans="1:12" x14ac:dyDescent="0.25">
      <c r="A315" s="7" t="s">
        <v>732</v>
      </c>
      <c r="B315" s="1" t="s">
        <v>733</v>
      </c>
      <c r="C315" s="21" t="s">
        <v>376</v>
      </c>
      <c r="D315" s="15"/>
      <c r="E315" s="15"/>
      <c r="F315" s="9" t="s">
        <v>734</v>
      </c>
      <c r="G315" s="1" t="s">
        <v>657</v>
      </c>
      <c r="H315" s="25" t="str">
        <f t="shared" si="6"/>
        <v>bugs_x_HBI2</v>
      </c>
      <c r="I315" s="7">
        <f>COUNTIF($H$6:$H$1065,H315)</f>
        <v>1</v>
      </c>
      <c r="J315" s="8" t="s">
        <v>1579</v>
      </c>
      <c r="K315" s="8" t="s">
        <v>1593</v>
      </c>
      <c r="L315" s="8"/>
    </row>
    <row r="316" spans="1:12" x14ac:dyDescent="0.25">
      <c r="A316" s="9" t="s">
        <v>374</v>
      </c>
      <c r="B316" s="1" t="s">
        <v>375</v>
      </c>
      <c r="C316" s="21" t="s">
        <v>376</v>
      </c>
      <c r="D316" s="15"/>
      <c r="E316" s="15"/>
      <c r="F316" s="9" t="s">
        <v>735</v>
      </c>
      <c r="G316" s="1" t="s">
        <v>657</v>
      </c>
      <c r="H316" s="25" t="str">
        <f t="shared" si="6"/>
        <v>bugs_x_NCBI</v>
      </c>
      <c r="I316" s="7">
        <f>COUNTIF($H$6:$H$1065,H316)</f>
        <v>1</v>
      </c>
      <c r="J316" s="8" t="s">
        <v>1579</v>
      </c>
      <c r="K316" s="8" t="s">
        <v>1593</v>
      </c>
      <c r="L316" s="8"/>
    </row>
    <row r="317" spans="1:12" x14ac:dyDescent="0.25">
      <c r="A317" s="7" t="s">
        <v>88</v>
      </c>
      <c r="B317" s="9" t="s">
        <v>381</v>
      </c>
      <c r="C317" s="21" t="s">
        <v>183</v>
      </c>
      <c r="D317" s="15"/>
      <c r="E317" s="15"/>
      <c r="F317" s="9"/>
      <c r="G317" s="1" t="s">
        <v>657</v>
      </c>
      <c r="H317" s="25" t="str">
        <f t="shared" si="6"/>
        <v>bugs_x_Shan_e</v>
      </c>
      <c r="I317" s="7">
        <f>COUNTIF($H$6:$H$1065,H317)</f>
        <v>1</v>
      </c>
      <c r="J317" s="8" t="s">
        <v>1579</v>
      </c>
      <c r="K317" s="8" t="s">
        <v>1590</v>
      </c>
      <c r="L317" s="8"/>
    </row>
    <row r="318" spans="1:12" x14ac:dyDescent="0.25">
      <c r="A318" s="7" t="s">
        <v>89</v>
      </c>
      <c r="B318" s="9" t="s">
        <v>382</v>
      </c>
      <c r="C318" s="21" t="s">
        <v>183</v>
      </c>
      <c r="D318" s="15"/>
      <c r="E318" s="15"/>
      <c r="F318" s="9"/>
      <c r="G318" s="1" t="s">
        <v>657</v>
      </c>
      <c r="H318" s="25" t="str">
        <f t="shared" si="6"/>
        <v>bugs_x_Shan_2</v>
      </c>
      <c r="I318" s="7">
        <f>COUNTIF($H$6:$H$1065,H318)</f>
        <v>1</v>
      </c>
      <c r="J318" s="8" t="s">
        <v>1579</v>
      </c>
      <c r="K318" s="8" t="s">
        <v>1593</v>
      </c>
      <c r="L318" s="8"/>
    </row>
    <row r="319" spans="1:12" x14ac:dyDescent="0.25">
      <c r="A319" s="7" t="s">
        <v>90</v>
      </c>
      <c r="B319" s="9" t="s">
        <v>383</v>
      </c>
      <c r="C319" s="21" t="s">
        <v>183</v>
      </c>
      <c r="D319" s="15"/>
      <c r="E319" s="15"/>
      <c r="F319" s="9"/>
      <c r="G319" s="1" t="s">
        <v>657</v>
      </c>
      <c r="H319" s="25" t="str">
        <f t="shared" si="6"/>
        <v>bugs_x_Shan_10</v>
      </c>
      <c r="I319" s="7">
        <f>COUNTIF($H$6:$H$1065,H319)</f>
        <v>1</v>
      </c>
      <c r="J319" s="8" t="s">
        <v>1579</v>
      </c>
      <c r="K319" s="8" t="s">
        <v>1593</v>
      </c>
      <c r="L319" s="8"/>
    </row>
    <row r="320" spans="1:12" x14ac:dyDescent="0.25">
      <c r="A320" s="7" t="s">
        <v>91</v>
      </c>
      <c r="B320" s="9" t="s">
        <v>380</v>
      </c>
      <c r="C320" s="21" t="s">
        <v>176</v>
      </c>
      <c r="D320" s="15"/>
      <c r="E320" s="15"/>
      <c r="F320" s="9"/>
      <c r="G320" s="1" t="s">
        <v>657</v>
      </c>
      <c r="H320" s="25" t="str">
        <f t="shared" si="6"/>
        <v>bugs_x_D</v>
      </c>
      <c r="I320" s="7">
        <f>COUNTIF($H$6:$H$1065,H320)</f>
        <v>1</v>
      </c>
      <c r="J320" s="8" t="s">
        <v>1579</v>
      </c>
      <c r="K320" s="8" t="s">
        <v>1593</v>
      </c>
      <c r="L320" s="8"/>
    </row>
    <row r="321" spans="1:12" x14ac:dyDescent="0.25">
      <c r="A321" s="9" t="s">
        <v>378</v>
      </c>
      <c r="B321" s="9" t="s">
        <v>388</v>
      </c>
      <c r="C321" s="21" t="s">
        <v>176</v>
      </c>
      <c r="D321" s="15"/>
      <c r="E321" s="15"/>
      <c r="F321" s="9"/>
      <c r="G321" s="1" t="s">
        <v>657</v>
      </c>
      <c r="H321" s="25" t="str">
        <f t="shared" si="6"/>
        <v>bugs_x_D_G</v>
      </c>
      <c r="I321" s="7">
        <f>COUNTIF($H$6:$H$1065,H321)</f>
        <v>1</v>
      </c>
      <c r="J321" s="8" t="s">
        <v>1579</v>
      </c>
      <c r="K321" s="8" t="s">
        <v>1593</v>
      </c>
      <c r="L321" s="8"/>
    </row>
    <row r="322" spans="1:12" x14ac:dyDescent="0.25">
      <c r="A322" s="9" t="s">
        <v>377</v>
      </c>
      <c r="B322" s="9" t="s">
        <v>387</v>
      </c>
      <c r="C322" s="21" t="s">
        <v>176</v>
      </c>
      <c r="D322" s="15"/>
      <c r="E322" s="15"/>
      <c r="F322" s="9"/>
      <c r="G322" s="1" t="s">
        <v>657</v>
      </c>
      <c r="H322" s="25" t="str">
        <f t="shared" si="6"/>
        <v>bugs_x_D_Mg</v>
      </c>
      <c r="I322" s="7">
        <f>COUNTIF($H$6:$H$1065,H322)</f>
        <v>1</v>
      </c>
      <c r="J322" s="8" t="s">
        <v>1579</v>
      </c>
      <c r="K322" s="8" t="s">
        <v>1593</v>
      </c>
      <c r="L322" s="8"/>
    </row>
    <row r="323" spans="1:12" x14ac:dyDescent="0.25">
      <c r="A323" s="7" t="s">
        <v>92</v>
      </c>
      <c r="B323" s="9" t="s">
        <v>379</v>
      </c>
      <c r="C323" s="21" t="s">
        <v>183</v>
      </c>
      <c r="D323" s="15"/>
      <c r="E323" s="15"/>
      <c r="F323" s="9"/>
      <c r="G323" s="1" t="s">
        <v>657</v>
      </c>
      <c r="H323" s="25" t="str">
        <f t="shared" si="6"/>
        <v>bugs_x_Evenness</v>
      </c>
      <c r="I323" s="7">
        <f>COUNTIF($H$6:$H$1065,H323)</f>
        <v>1</v>
      </c>
      <c r="J323" s="8" t="s">
        <v>1579</v>
      </c>
      <c r="K323" s="8" t="s">
        <v>1590</v>
      </c>
      <c r="L323" s="8"/>
    </row>
    <row r="324" spans="1:12" x14ac:dyDescent="0.25">
      <c r="A324" s="7" t="s">
        <v>423</v>
      </c>
      <c r="B324" s="9" t="s">
        <v>568</v>
      </c>
      <c r="C324" s="21" t="s">
        <v>463</v>
      </c>
      <c r="D324" s="15"/>
      <c r="E324" s="15"/>
      <c r="F324" s="9"/>
      <c r="G324" s="1" t="s">
        <v>657</v>
      </c>
      <c r="H324" s="25" t="str">
        <f t="shared" si="6"/>
        <v>bugs_nt_habitat_brac</v>
      </c>
      <c r="I324" s="7">
        <f>COUNTIF($H$6:$H$1065,H324)</f>
        <v>1</v>
      </c>
      <c r="J324" s="8" t="s">
        <v>170</v>
      </c>
      <c r="K324" s="8" t="s">
        <v>1593</v>
      </c>
      <c r="L324" s="8"/>
    </row>
    <row r="325" spans="1:12" x14ac:dyDescent="0.25">
      <c r="A325" s="7" t="s">
        <v>424</v>
      </c>
      <c r="B325" s="9" t="s">
        <v>569</v>
      </c>
      <c r="C325" s="21" t="s">
        <v>463</v>
      </c>
      <c r="D325" s="15"/>
      <c r="E325" s="15"/>
      <c r="F325" s="9"/>
      <c r="G325" s="1" t="s">
        <v>657</v>
      </c>
      <c r="H325" s="25" t="str">
        <f t="shared" si="6"/>
        <v>bugs_nt_habitat_depo</v>
      </c>
      <c r="I325" s="7">
        <f>COUNTIF($H$6:$H$1065,H325)</f>
        <v>1</v>
      </c>
      <c r="J325" s="8" t="s">
        <v>170</v>
      </c>
      <c r="K325" s="8" t="s">
        <v>1593</v>
      </c>
      <c r="L325" s="8"/>
    </row>
    <row r="326" spans="1:12" x14ac:dyDescent="0.25">
      <c r="A326" s="7" t="s">
        <v>425</v>
      </c>
      <c r="B326" s="9" t="s">
        <v>570</v>
      </c>
      <c r="C326" s="21" t="s">
        <v>463</v>
      </c>
      <c r="D326" s="15"/>
      <c r="E326" s="15"/>
      <c r="F326" s="9"/>
      <c r="G326" s="1" t="s">
        <v>657</v>
      </c>
      <c r="H326" s="25" t="str">
        <f t="shared" si="6"/>
        <v>bugs_nt_habitat_gene</v>
      </c>
      <c r="I326" s="7">
        <f>COUNTIF($H$6:$H$1065,H326)</f>
        <v>1</v>
      </c>
      <c r="J326" s="8" t="s">
        <v>170</v>
      </c>
      <c r="K326" s="8" t="s">
        <v>1593</v>
      </c>
      <c r="L326" s="8"/>
    </row>
    <row r="327" spans="1:12" x14ac:dyDescent="0.25">
      <c r="A327" s="7" t="s">
        <v>426</v>
      </c>
      <c r="B327" s="9" t="s">
        <v>571</v>
      </c>
      <c r="C327" s="21" t="s">
        <v>463</v>
      </c>
      <c r="D327" s="15"/>
      <c r="E327" s="15"/>
      <c r="F327" s="9"/>
      <c r="G327" s="1" t="s">
        <v>657</v>
      </c>
      <c r="H327" s="25" t="str">
        <f t="shared" si="6"/>
        <v>bugs_nt_habitat_head</v>
      </c>
      <c r="I327" s="7">
        <f>COUNTIF($H$6:$H$1065,H327)</f>
        <v>1</v>
      </c>
      <c r="J327" s="8" t="s">
        <v>170</v>
      </c>
      <c r="K327" s="8" t="s">
        <v>1593</v>
      </c>
      <c r="L327" s="8"/>
    </row>
    <row r="328" spans="1:12" x14ac:dyDescent="0.25">
      <c r="A328" s="7" t="s">
        <v>427</v>
      </c>
      <c r="B328" s="9" t="s">
        <v>572</v>
      </c>
      <c r="C328" s="21" t="s">
        <v>463</v>
      </c>
      <c r="D328" s="15"/>
      <c r="E328" s="15"/>
      <c r="F328" s="9"/>
      <c r="G328" s="1" t="s">
        <v>657</v>
      </c>
      <c r="H328" s="25" t="str">
        <f t="shared" si="6"/>
        <v>bugs_nt_habitat_rheo</v>
      </c>
      <c r="I328" s="7">
        <f>COUNTIF($H$6:$H$1065,H328)</f>
        <v>1</v>
      </c>
      <c r="J328" s="8" t="s">
        <v>170</v>
      </c>
      <c r="K328" s="8" t="s">
        <v>1593</v>
      </c>
      <c r="L328" s="8"/>
    </row>
    <row r="329" spans="1:12" x14ac:dyDescent="0.25">
      <c r="A329" s="7" t="s">
        <v>428</v>
      </c>
      <c r="B329" s="9" t="s">
        <v>573</v>
      </c>
      <c r="C329" s="21" t="s">
        <v>463</v>
      </c>
      <c r="D329" s="15"/>
      <c r="E329" s="15"/>
      <c r="F329" s="9"/>
      <c r="G329" s="1" t="s">
        <v>657</v>
      </c>
      <c r="H329" s="25" t="str">
        <f t="shared" si="6"/>
        <v>bugs_nt_habitat_rive</v>
      </c>
      <c r="I329" s="7">
        <f>COUNTIF($H$6:$H$1065,H329)</f>
        <v>1</v>
      </c>
      <c r="J329" s="8" t="s">
        <v>170</v>
      </c>
      <c r="K329" s="8" t="s">
        <v>1593</v>
      </c>
      <c r="L329" s="8"/>
    </row>
    <row r="330" spans="1:12" x14ac:dyDescent="0.25">
      <c r="A330" s="7" t="s">
        <v>429</v>
      </c>
      <c r="B330" s="9" t="s">
        <v>574</v>
      </c>
      <c r="C330" s="21" t="s">
        <v>463</v>
      </c>
      <c r="D330" s="15"/>
      <c r="E330" s="15"/>
      <c r="F330" s="9"/>
      <c r="G330" s="1" t="s">
        <v>657</v>
      </c>
      <c r="H330" s="25" t="str">
        <f t="shared" ref="H330:H393" si="7">G330&amp;"_"&amp;TRIM(A330)</f>
        <v>bugs_nt_habitat_spec</v>
      </c>
      <c r="I330" s="7">
        <f>COUNTIF($H$6:$H$1065,H330)</f>
        <v>1</v>
      </c>
      <c r="J330" s="8" t="s">
        <v>170</v>
      </c>
      <c r="K330" s="8" t="s">
        <v>1593</v>
      </c>
      <c r="L330" s="8"/>
    </row>
    <row r="331" spans="1:12" x14ac:dyDescent="0.25">
      <c r="A331" s="7" t="s">
        <v>430</v>
      </c>
      <c r="B331" s="9" t="s">
        <v>575</v>
      </c>
      <c r="C331" s="21" t="s">
        <v>463</v>
      </c>
      <c r="D331" s="15"/>
      <c r="E331" s="15"/>
      <c r="F331" s="9"/>
      <c r="G331" s="1" t="s">
        <v>657</v>
      </c>
      <c r="H331" s="25" t="str">
        <f t="shared" si="7"/>
        <v>bugs_nt_habitat_unkn</v>
      </c>
      <c r="I331" s="7">
        <f>COUNTIF($H$6:$H$1065,H331)</f>
        <v>1</v>
      </c>
      <c r="J331" s="8" t="s">
        <v>170</v>
      </c>
      <c r="K331" s="8" t="s">
        <v>1593</v>
      </c>
      <c r="L331" s="8"/>
    </row>
    <row r="332" spans="1:12" x14ac:dyDescent="0.25">
      <c r="A332" s="7" t="s">
        <v>431</v>
      </c>
      <c r="B332" s="9" t="s">
        <v>447</v>
      </c>
      <c r="C332" s="21" t="s">
        <v>463</v>
      </c>
      <c r="D332" s="15"/>
      <c r="E332" s="15"/>
      <c r="F332" s="9"/>
      <c r="G332" s="1" t="s">
        <v>657</v>
      </c>
      <c r="H332" s="25" t="str">
        <f t="shared" si="7"/>
        <v>bugs_pi_habitat_brac</v>
      </c>
      <c r="I332" s="7">
        <f>COUNTIF($H$6:$H$1065,H332)</f>
        <v>1</v>
      </c>
      <c r="J332" s="8" t="s">
        <v>170</v>
      </c>
      <c r="K332" s="8" t="s">
        <v>1593</v>
      </c>
      <c r="L332" s="8"/>
    </row>
    <row r="333" spans="1:12" x14ac:dyDescent="0.25">
      <c r="A333" s="7" t="s">
        <v>432</v>
      </c>
      <c r="B333" s="9" t="s">
        <v>449</v>
      </c>
      <c r="C333" s="21" t="s">
        <v>463</v>
      </c>
      <c r="D333" s="15"/>
      <c r="E333" s="15"/>
      <c r="F333" s="9"/>
      <c r="G333" s="1" t="s">
        <v>657</v>
      </c>
      <c r="H333" s="25" t="str">
        <f t="shared" si="7"/>
        <v>bugs_pi_habitat_depo</v>
      </c>
      <c r="I333" s="7">
        <f>COUNTIF($H$6:$H$1065,H333)</f>
        <v>1</v>
      </c>
      <c r="J333" s="8" t="s">
        <v>170</v>
      </c>
      <c r="K333" s="8" t="s">
        <v>1593</v>
      </c>
      <c r="L333" s="8"/>
    </row>
    <row r="334" spans="1:12" x14ac:dyDescent="0.25">
      <c r="A334" s="7" t="s">
        <v>433</v>
      </c>
      <c r="B334" s="9" t="s">
        <v>448</v>
      </c>
      <c r="C334" s="21" t="s">
        <v>463</v>
      </c>
      <c r="D334" s="15"/>
      <c r="E334" s="15"/>
      <c r="F334" s="9"/>
      <c r="G334" s="1" t="s">
        <v>657</v>
      </c>
      <c r="H334" s="25" t="str">
        <f t="shared" si="7"/>
        <v>bugs_pi_habitat_gene</v>
      </c>
      <c r="I334" s="7">
        <f>COUNTIF($H$6:$H$1065,H334)</f>
        <v>1</v>
      </c>
      <c r="J334" s="8" t="s">
        <v>170</v>
      </c>
      <c r="K334" s="8" t="s">
        <v>1593</v>
      </c>
      <c r="L334" s="8"/>
    </row>
    <row r="335" spans="1:12" x14ac:dyDescent="0.25">
      <c r="A335" s="7" t="s">
        <v>434</v>
      </c>
      <c r="B335" s="9" t="s">
        <v>450</v>
      </c>
      <c r="C335" s="21" t="s">
        <v>463</v>
      </c>
      <c r="D335" s="15"/>
      <c r="E335" s="15"/>
      <c r="F335" s="9"/>
      <c r="G335" s="1" t="s">
        <v>657</v>
      </c>
      <c r="H335" s="25" t="str">
        <f t="shared" si="7"/>
        <v>bugs_pi_habitat_head</v>
      </c>
      <c r="I335" s="7">
        <f>COUNTIF($H$6:$H$1065,H335)</f>
        <v>1</v>
      </c>
      <c r="J335" s="8" t="s">
        <v>170</v>
      </c>
      <c r="K335" s="8" t="s">
        <v>1593</v>
      </c>
      <c r="L335" s="8"/>
    </row>
    <row r="336" spans="1:12" x14ac:dyDescent="0.25">
      <c r="A336" s="7" t="s">
        <v>435</v>
      </c>
      <c r="B336" s="9" t="s">
        <v>451</v>
      </c>
      <c r="C336" s="21" t="s">
        <v>463</v>
      </c>
      <c r="D336" s="15"/>
      <c r="E336" s="15"/>
      <c r="F336" s="9"/>
      <c r="G336" s="1" t="s">
        <v>657</v>
      </c>
      <c r="H336" s="25" t="str">
        <f t="shared" si="7"/>
        <v>bugs_pi_habitat_rheo</v>
      </c>
      <c r="I336" s="7">
        <f>COUNTIF($H$6:$H$1065,H336)</f>
        <v>1</v>
      </c>
      <c r="J336" s="8" t="s">
        <v>170</v>
      </c>
      <c r="K336" s="8" t="s">
        <v>1593</v>
      </c>
      <c r="L336" s="8"/>
    </row>
    <row r="337" spans="1:12" x14ac:dyDescent="0.25">
      <c r="A337" s="7" t="s">
        <v>436</v>
      </c>
      <c r="B337" s="9" t="s">
        <v>452</v>
      </c>
      <c r="C337" s="21" t="s">
        <v>463</v>
      </c>
      <c r="D337" s="15"/>
      <c r="E337" s="15"/>
      <c r="F337" s="9"/>
      <c r="G337" s="1" t="s">
        <v>657</v>
      </c>
      <c r="H337" s="25" t="str">
        <f t="shared" si="7"/>
        <v>bugs_pi_habitat_rive</v>
      </c>
      <c r="I337" s="7">
        <f>COUNTIF($H$6:$H$1065,H337)</f>
        <v>1</v>
      </c>
      <c r="J337" s="8" t="s">
        <v>170</v>
      </c>
      <c r="K337" s="8" t="s">
        <v>1593</v>
      </c>
      <c r="L337" s="8"/>
    </row>
    <row r="338" spans="1:12" x14ac:dyDescent="0.25">
      <c r="A338" s="7" t="s">
        <v>437</v>
      </c>
      <c r="B338" s="9" t="s">
        <v>453</v>
      </c>
      <c r="C338" s="21" t="s">
        <v>463</v>
      </c>
      <c r="D338" s="15"/>
      <c r="E338" s="15"/>
      <c r="F338" s="9"/>
      <c r="G338" s="1" t="s">
        <v>657</v>
      </c>
      <c r="H338" s="25" t="str">
        <f t="shared" si="7"/>
        <v>bugs_pi_habitat_spec</v>
      </c>
      <c r="I338" s="7">
        <f>COUNTIF($H$6:$H$1065,H338)</f>
        <v>1</v>
      </c>
      <c r="J338" s="8" t="s">
        <v>170</v>
      </c>
      <c r="K338" s="8" t="s">
        <v>1593</v>
      </c>
      <c r="L338" s="8"/>
    </row>
    <row r="339" spans="1:12" x14ac:dyDescent="0.25">
      <c r="A339" s="7" t="s">
        <v>438</v>
      </c>
      <c r="B339" s="9" t="s">
        <v>454</v>
      </c>
      <c r="C339" s="21" t="s">
        <v>463</v>
      </c>
      <c r="D339" s="15"/>
      <c r="E339" s="15"/>
      <c r="F339" s="9"/>
      <c r="G339" s="1" t="s">
        <v>657</v>
      </c>
      <c r="H339" s="25" t="str">
        <f t="shared" si="7"/>
        <v>bugs_pi_habitat_unkn</v>
      </c>
      <c r="I339" s="7">
        <f>COUNTIF($H$6:$H$1065,H339)</f>
        <v>1</v>
      </c>
      <c r="J339" s="8" t="s">
        <v>170</v>
      </c>
      <c r="K339" s="8" t="s">
        <v>1593</v>
      </c>
      <c r="L339" s="8"/>
    </row>
    <row r="340" spans="1:12" x14ac:dyDescent="0.25">
      <c r="A340" s="7" t="s">
        <v>439</v>
      </c>
      <c r="B340" s="9" t="s">
        <v>455</v>
      </c>
      <c r="C340" s="21" t="s">
        <v>463</v>
      </c>
      <c r="D340" s="15"/>
      <c r="E340" s="15"/>
      <c r="F340" s="9"/>
      <c r="G340" s="1" t="s">
        <v>657</v>
      </c>
      <c r="H340" s="25" t="str">
        <f t="shared" si="7"/>
        <v>bugs_pt_habitat_brac</v>
      </c>
      <c r="I340" s="7">
        <f>COUNTIF($H$6:$H$1065,H340)</f>
        <v>1</v>
      </c>
      <c r="J340" s="8" t="s">
        <v>170</v>
      </c>
      <c r="K340" s="8" t="s">
        <v>1593</v>
      </c>
      <c r="L340" s="8"/>
    </row>
    <row r="341" spans="1:12" x14ac:dyDescent="0.25">
      <c r="A341" s="7" t="s">
        <v>440</v>
      </c>
      <c r="B341" s="9" t="s">
        <v>456</v>
      </c>
      <c r="C341" s="21" t="s">
        <v>463</v>
      </c>
      <c r="D341" s="15"/>
      <c r="E341" s="15"/>
      <c r="F341" s="9"/>
      <c r="G341" s="1" t="s">
        <v>657</v>
      </c>
      <c r="H341" s="25" t="str">
        <f t="shared" si="7"/>
        <v>bugs_pt_habitat_depo</v>
      </c>
      <c r="I341" s="7">
        <f>COUNTIF($H$6:$H$1065,H341)</f>
        <v>1</v>
      </c>
      <c r="J341" s="8" t="s">
        <v>170</v>
      </c>
      <c r="K341" s="8" t="s">
        <v>1593</v>
      </c>
      <c r="L341" s="8"/>
    </row>
    <row r="342" spans="1:12" x14ac:dyDescent="0.25">
      <c r="A342" s="7" t="s">
        <v>441</v>
      </c>
      <c r="B342" s="9" t="s">
        <v>457</v>
      </c>
      <c r="C342" s="21" t="s">
        <v>463</v>
      </c>
      <c r="D342" s="15"/>
      <c r="E342" s="15"/>
      <c r="F342" s="9"/>
      <c r="G342" s="1" t="s">
        <v>657</v>
      </c>
      <c r="H342" s="25" t="str">
        <f t="shared" si="7"/>
        <v>bugs_pt_habitat_gene</v>
      </c>
      <c r="I342" s="7">
        <f>COUNTIF($H$6:$H$1065,H342)</f>
        <v>1</v>
      </c>
      <c r="J342" s="8" t="s">
        <v>170</v>
      </c>
      <c r="K342" s="8" t="s">
        <v>1593</v>
      </c>
      <c r="L342" s="8"/>
    </row>
    <row r="343" spans="1:12" x14ac:dyDescent="0.25">
      <c r="A343" s="7" t="s">
        <v>442</v>
      </c>
      <c r="B343" s="9" t="s">
        <v>458</v>
      </c>
      <c r="C343" s="21" t="s">
        <v>463</v>
      </c>
      <c r="D343" s="15"/>
      <c r="E343" s="15"/>
      <c r="F343" s="9"/>
      <c r="G343" s="1" t="s">
        <v>657</v>
      </c>
      <c r="H343" s="25" t="str">
        <f t="shared" si="7"/>
        <v>bugs_pt_habitat_head</v>
      </c>
      <c r="I343" s="7">
        <f>COUNTIF($H$6:$H$1065,H343)</f>
        <v>1</v>
      </c>
      <c r="J343" s="8" t="s">
        <v>170</v>
      </c>
      <c r="K343" s="8" t="s">
        <v>1593</v>
      </c>
      <c r="L343" s="8"/>
    </row>
    <row r="344" spans="1:12" x14ac:dyDescent="0.25">
      <c r="A344" s="7" t="s">
        <v>443</v>
      </c>
      <c r="B344" s="9" t="s">
        <v>459</v>
      </c>
      <c r="C344" s="21" t="s">
        <v>463</v>
      </c>
      <c r="D344" s="15"/>
      <c r="E344" s="15"/>
      <c r="F344" s="9"/>
      <c r="G344" s="1" t="s">
        <v>657</v>
      </c>
      <c r="H344" s="25" t="str">
        <f t="shared" si="7"/>
        <v>bugs_pt_habitat_rheo</v>
      </c>
      <c r="I344" s="7">
        <f>COUNTIF($H$6:$H$1065,H344)</f>
        <v>1</v>
      </c>
      <c r="J344" s="8" t="s">
        <v>170</v>
      </c>
      <c r="K344" s="8" t="s">
        <v>1593</v>
      </c>
      <c r="L344" s="8"/>
    </row>
    <row r="345" spans="1:12" x14ac:dyDescent="0.25">
      <c r="A345" s="7" t="s">
        <v>444</v>
      </c>
      <c r="B345" s="9" t="s">
        <v>460</v>
      </c>
      <c r="C345" s="21" t="s">
        <v>463</v>
      </c>
      <c r="D345" s="15"/>
      <c r="E345" s="15"/>
      <c r="F345" s="9"/>
      <c r="G345" s="1" t="s">
        <v>657</v>
      </c>
      <c r="H345" s="25" t="str">
        <f t="shared" si="7"/>
        <v>bugs_pt_habitat_rive</v>
      </c>
      <c r="I345" s="7">
        <f>COUNTIF($H$6:$H$1065,H345)</f>
        <v>1</v>
      </c>
      <c r="J345" s="8" t="s">
        <v>170</v>
      </c>
      <c r="K345" s="8" t="s">
        <v>1593</v>
      </c>
      <c r="L345" s="8"/>
    </row>
    <row r="346" spans="1:12" x14ac:dyDescent="0.25">
      <c r="A346" s="7" t="s">
        <v>445</v>
      </c>
      <c r="B346" s="9" t="s">
        <v>461</v>
      </c>
      <c r="C346" s="21" t="s">
        <v>463</v>
      </c>
      <c r="D346" s="15"/>
      <c r="E346" s="15"/>
      <c r="F346" s="9"/>
      <c r="G346" s="1" t="s">
        <v>657</v>
      </c>
      <c r="H346" s="25" t="str">
        <f t="shared" si="7"/>
        <v>bugs_pt_habitat_spec</v>
      </c>
      <c r="I346" s="7">
        <f>COUNTIF($H$6:$H$1065,H346)</f>
        <v>1</v>
      </c>
      <c r="J346" s="8" t="s">
        <v>170</v>
      </c>
      <c r="K346" s="8" t="s">
        <v>1593</v>
      </c>
      <c r="L346" s="8"/>
    </row>
    <row r="347" spans="1:12" x14ac:dyDescent="0.25">
      <c r="A347" s="7" t="s">
        <v>446</v>
      </c>
      <c r="B347" s="9" t="s">
        <v>462</v>
      </c>
      <c r="C347" s="21" t="s">
        <v>463</v>
      </c>
      <c r="D347" s="15"/>
      <c r="E347" s="15"/>
      <c r="F347" s="9"/>
      <c r="G347" s="1" t="s">
        <v>657</v>
      </c>
      <c r="H347" s="25" t="str">
        <f t="shared" si="7"/>
        <v>bugs_pt_habitat_unkn</v>
      </c>
      <c r="I347" s="7">
        <f>COUNTIF($H$6:$H$1065,H347)</f>
        <v>1</v>
      </c>
      <c r="J347" s="8" t="s">
        <v>170</v>
      </c>
      <c r="K347" s="8" t="s">
        <v>1593</v>
      </c>
      <c r="L347" s="8"/>
    </row>
    <row r="348" spans="1:12" x14ac:dyDescent="0.25">
      <c r="A348" s="7" t="s">
        <v>640</v>
      </c>
      <c r="B348" s="7" t="s">
        <v>641</v>
      </c>
      <c r="C348" s="21" t="s">
        <v>181</v>
      </c>
      <c r="D348" s="15"/>
      <c r="E348" s="15"/>
      <c r="F348" s="9"/>
      <c r="G348" s="1" t="s">
        <v>657</v>
      </c>
      <c r="H348" s="25" t="str">
        <f t="shared" si="7"/>
        <v>bugs_nt_BCG_att1</v>
      </c>
      <c r="I348" s="7">
        <f>COUNTIF($H$6:$H$1065,H348)</f>
        <v>1</v>
      </c>
      <c r="J348" s="8" t="s">
        <v>1575</v>
      </c>
      <c r="K348" s="8" t="s">
        <v>1575</v>
      </c>
      <c r="L348" s="8"/>
    </row>
    <row r="349" spans="1:12" x14ac:dyDescent="0.25">
      <c r="A349" s="7" t="s">
        <v>154</v>
      </c>
      <c r="B349" s="7" t="s">
        <v>1707</v>
      </c>
      <c r="C349" s="21" t="s">
        <v>181</v>
      </c>
      <c r="D349" s="15"/>
      <c r="E349" s="15"/>
      <c r="F349" s="9"/>
      <c r="G349" s="1" t="s">
        <v>657</v>
      </c>
      <c r="H349" s="25" t="str">
        <f t="shared" si="7"/>
        <v>bugs_nt_BCG_att1i</v>
      </c>
      <c r="I349" s="7">
        <f>COUNTIF($H$6:$H$1065,H349)</f>
        <v>1</v>
      </c>
      <c r="J349" s="8" t="s">
        <v>1575</v>
      </c>
      <c r="K349" s="8" t="s">
        <v>1575</v>
      </c>
      <c r="L349" s="8"/>
    </row>
    <row r="350" spans="1:12" x14ac:dyDescent="0.25">
      <c r="A350" s="7" t="s">
        <v>155</v>
      </c>
      <c r="B350" s="7" t="s">
        <v>1711</v>
      </c>
      <c r="C350" s="21" t="s">
        <v>181</v>
      </c>
      <c r="D350" s="15"/>
      <c r="E350" s="15"/>
      <c r="F350" s="9"/>
      <c r="G350" s="1" t="s">
        <v>657</v>
      </c>
      <c r="H350" s="25" t="str">
        <f t="shared" si="7"/>
        <v>bugs_nt_BCG_att1m</v>
      </c>
      <c r="I350" s="7">
        <f>COUNTIF($H$6:$H$1065,H350)</f>
        <v>1</v>
      </c>
      <c r="J350" s="8" t="s">
        <v>1575</v>
      </c>
      <c r="K350" s="8" t="s">
        <v>1575</v>
      </c>
      <c r="L350" s="8"/>
    </row>
    <row r="351" spans="1:12" x14ac:dyDescent="0.25">
      <c r="A351" s="7" t="s">
        <v>93</v>
      </c>
      <c r="B351" s="7" t="s">
        <v>576</v>
      </c>
      <c r="C351" s="21" t="s">
        <v>181</v>
      </c>
      <c r="D351" s="15"/>
      <c r="E351" s="15"/>
      <c r="F351" s="9"/>
      <c r="G351" s="1" t="s">
        <v>657</v>
      </c>
      <c r="H351" s="25" t="str">
        <f t="shared" si="7"/>
        <v>bugs_nt_BCG_att12</v>
      </c>
      <c r="I351" s="7">
        <f>COUNTIF($H$6:$H$1065,H351)</f>
        <v>1</v>
      </c>
      <c r="J351" s="8" t="s">
        <v>1575</v>
      </c>
      <c r="K351" s="8" t="s">
        <v>1575</v>
      </c>
      <c r="L351" s="8"/>
    </row>
    <row r="352" spans="1:12" x14ac:dyDescent="0.25">
      <c r="A352" s="7" t="s">
        <v>94</v>
      </c>
      <c r="B352" s="7" t="s">
        <v>577</v>
      </c>
      <c r="C352" s="21" t="s">
        <v>181</v>
      </c>
      <c r="D352" s="15" t="s">
        <v>188</v>
      </c>
      <c r="E352" s="15"/>
      <c r="F352" s="9"/>
      <c r="G352" s="1" t="s">
        <v>657</v>
      </c>
      <c r="H352" s="25" t="str">
        <f t="shared" si="7"/>
        <v>bugs_nt_BCG_att1i2</v>
      </c>
      <c r="I352" s="7">
        <f>COUNTIF($H$6:$H$1065,H352)</f>
        <v>1</v>
      </c>
      <c r="J352" s="8" t="s">
        <v>1575</v>
      </c>
      <c r="K352" s="8" t="s">
        <v>1575</v>
      </c>
      <c r="L352" s="8"/>
    </row>
    <row r="353" spans="1:12" x14ac:dyDescent="0.25">
      <c r="A353" s="7" t="s">
        <v>95</v>
      </c>
      <c r="B353" s="7" t="s">
        <v>578</v>
      </c>
      <c r="C353" s="21" t="s">
        <v>181</v>
      </c>
      <c r="D353" s="15"/>
      <c r="E353" s="15"/>
      <c r="F353" s="9"/>
      <c r="G353" s="1" t="s">
        <v>657</v>
      </c>
      <c r="H353" s="25" t="str">
        <f t="shared" si="7"/>
        <v>bugs_nt_BCG_att123</v>
      </c>
      <c r="I353" s="7">
        <f>COUNTIF($H$6:$H$1065,H353)</f>
        <v>1</v>
      </c>
      <c r="J353" s="8" t="s">
        <v>1575</v>
      </c>
      <c r="K353" s="8" t="s">
        <v>1575</v>
      </c>
      <c r="L353" s="8"/>
    </row>
    <row r="354" spans="1:12" x14ac:dyDescent="0.25">
      <c r="A354" s="7" t="s">
        <v>96</v>
      </c>
      <c r="B354" s="7" t="s">
        <v>579</v>
      </c>
      <c r="C354" s="21" t="s">
        <v>181</v>
      </c>
      <c r="D354" s="15" t="s">
        <v>188</v>
      </c>
      <c r="E354" s="15"/>
      <c r="F354" s="9"/>
      <c r="G354" s="1" t="s">
        <v>657</v>
      </c>
      <c r="H354" s="25" t="str">
        <f t="shared" si="7"/>
        <v>bugs_nt_BCG_att1i23</v>
      </c>
      <c r="I354" s="7">
        <f>COUNTIF($H$6:$H$1065,H354)</f>
        <v>1</v>
      </c>
      <c r="J354" s="8" t="s">
        <v>1575</v>
      </c>
      <c r="K354" s="8" t="s">
        <v>1575</v>
      </c>
      <c r="L354" s="8"/>
    </row>
    <row r="355" spans="1:12" x14ac:dyDescent="0.25">
      <c r="A355" s="7" t="s">
        <v>1713</v>
      </c>
      <c r="B355" s="7" t="s">
        <v>1740</v>
      </c>
      <c r="C355" s="21" t="s">
        <v>181</v>
      </c>
      <c r="D355" s="15"/>
      <c r="E355" s="15"/>
      <c r="F355" s="9"/>
      <c r="G355" s="1" t="s">
        <v>657</v>
      </c>
      <c r="H355" s="25" t="str">
        <f t="shared" si="7"/>
        <v>bugs_nt_BCG_att1i236i</v>
      </c>
      <c r="I355" s="7">
        <f>COUNTIF($H$6:$H$1065,H355)</f>
        <v>1</v>
      </c>
      <c r="J355" s="8" t="s">
        <v>1575</v>
      </c>
      <c r="K355" s="8" t="s">
        <v>1575</v>
      </c>
      <c r="L355" s="8"/>
    </row>
    <row r="356" spans="1:12" x14ac:dyDescent="0.25">
      <c r="A356" s="7" t="s">
        <v>97</v>
      </c>
      <c r="B356" s="7" t="s">
        <v>580</v>
      </c>
      <c r="C356" s="21" t="s">
        <v>181</v>
      </c>
      <c r="D356" s="16"/>
      <c r="E356" s="15"/>
      <c r="F356" s="9"/>
      <c r="G356" s="1" t="s">
        <v>657</v>
      </c>
      <c r="H356" s="25" t="str">
        <f t="shared" si="7"/>
        <v>bugs_nt_BCG_att2</v>
      </c>
      <c r="I356" s="7">
        <f>COUNTIF($H$6:$H$1065,H356)</f>
        <v>1</v>
      </c>
      <c r="J356" s="8" t="s">
        <v>1575</v>
      </c>
      <c r="K356" s="8" t="s">
        <v>1575</v>
      </c>
      <c r="L356" s="8"/>
    </row>
    <row r="357" spans="1:12" x14ac:dyDescent="0.25">
      <c r="A357" s="7" t="s">
        <v>98</v>
      </c>
      <c r="B357" s="7" t="s">
        <v>581</v>
      </c>
      <c r="C357" s="21" t="s">
        <v>181</v>
      </c>
      <c r="D357" s="15"/>
      <c r="E357" s="15"/>
      <c r="F357" s="9"/>
      <c r="G357" s="1" t="s">
        <v>657</v>
      </c>
      <c r="H357" s="25" t="str">
        <f t="shared" si="7"/>
        <v>bugs_nt_BCG_att23</v>
      </c>
      <c r="I357" s="7">
        <f>COUNTIF($H$6:$H$1065,H357)</f>
        <v>1</v>
      </c>
      <c r="J357" s="8" t="s">
        <v>1575</v>
      </c>
      <c r="K357" s="8" t="s">
        <v>1575</v>
      </c>
      <c r="L357" s="8"/>
    </row>
    <row r="358" spans="1:12" x14ac:dyDescent="0.25">
      <c r="A358" s="7" t="s">
        <v>99</v>
      </c>
      <c r="B358" s="9" t="s">
        <v>582</v>
      </c>
      <c r="C358" s="21" t="s">
        <v>181</v>
      </c>
      <c r="D358" s="15"/>
      <c r="E358" s="15"/>
      <c r="F358" s="9"/>
      <c r="G358" s="1" t="s">
        <v>657</v>
      </c>
      <c r="H358" s="25" t="str">
        <f t="shared" si="7"/>
        <v>bugs_nt_BCG_att234</v>
      </c>
      <c r="I358" s="7">
        <f>COUNTIF($H$6:$H$1065,H358)</f>
        <v>1</v>
      </c>
      <c r="J358" s="8" t="s">
        <v>1575</v>
      </c>
      <c r="K358" s="8" t="s">
        <v>1575</v>
      </c>
      <c r="L358" s="8"/>
    </row>
    <row r="359" spans="1:12" x14ac:dyDescent="0.25">
      <c r="A359" s="7" t="s">
        <v>156</v>
      </c>
      <c r="B359" s="9" t="s">
        <v>583</v>
      </c>
      <c r="C359" s="21" t="s">
        <v>181</v>
      </c>
      <c r="D359" s="15"/>
      <c r="E359" s="15"/>
      <c r="F359" s="9"/>
      <c r="G359" s="1" t="s">
        <v>657</v>
      </c>
      <c r="H359" s="25" t="str">
        <f t="shared" si="7"/>
        <v>bugs_nt_BCG_att3</v>
      </c>
      <c r="I359" s="7">
        <f>COUNTIF($H$6:$H$1065,H359)</f>
        <v>1</v>
      </c>
      <c r="J359" s="8" t="s">
        <v>1575</v>
      </c>
      <c r="K359" s="8" t="s">
        <v>1575</v>
      </c>
      <c r="L359" s="8"/>
    </row>
    <row r="360" spans="1:12" x14ac:dyDescent="0.25">
      <c r="A360" s="7" t="s">
        <v>100</v>
      </c>
      <c r="B360" s="9" t="s">
        <v>584</v>
      </c>
      <c r="C360" s="21" t="s">
        <v>181</v>
      </c>
      <c r="D360" s="15"/>
      <c r="E360" s="15"/>
      <c r="F360" s="9"/>
      <c r="G360" s="1" t="s">
        <v>657</v>
      </c>
      <c r="H360" s="25" t="str">
        <f t="shared" si="7"/>
        <v>bugs_nt_BCG_att4</v>
      </c>
      <c r="I360" s="7">
        <f>COUNTIF($H$6:$H$1065,H360)</f>
        <v>1</v>
      </c>
      <c r="J360" s="8" t="s">
        <v>1575</v>
      </c>
      <c r="K360" s="8" t="s">
        <v>1575</v>
      </c>
      <c r="L360" s="8"/>
    </row>
    <row r="361" spans="1:12" x14ac:dyDescent="0.25">
      <c r="A361" s="7" t="s">
        <v>101</v>
      </c>
      <c r="B361" s="9" t="s">
        <v>585</v>
      </c>
      <c r="C361" s="21" t="s">
        <v>181</v>
      </c>
      <c r="D361" s="15"/>
      <c r="E361" s="15"/>
      <c r="F361" s="9"/>
      <c r="G361" s="1" t="s">
        <v>657</v>
      </c>
      <c r="H361" s="25" t="str">
        <f t="shared" si="7"/>
        <v>bugs_nt_BCG_att45</v>
      </c>
      <c r="I361" s="7">
        <f>COUNTIF($H$6:$H$1065,H361)</f>
        <v>1</v>
      </c>
      <c r="J361" s="8" t="s">
        <v>1575</v>
      </c>
      <c r="K361" s="8" t="s">
        <v>1575</v>
      </c>
      <c r="L361" s="8"/>
    </row>
    <row r="362" spans="1:12" x14ac:dyDescent="0.25">
      <c r="A362" s="7" t="s">
        <v>1379</v>
      </c>
      <c r="B362" s="9" t="s">
        <v>1384</v>
      </c>
      <c r="C362" s="21" t="s">
        <v>181</v>
      </c>
      <c r="D362" s="15"/>
      <c r="E362" s="15"/>
      <c r="F362" s="9"/>
      <c r="G362" s="1" t="s">
        <v>657</v>
      </c>
      <c r="H362" s="25" t="str">
        <f t="shared" si="7"/>
        <v>bugs_nt_BCG_att456</v>
      </c>
      <c r="I362" s="7">
        <f>COUNTIF($H$6:$H$1065,H362)</f>
        <v>1</v>
      </c>
      <c r="J362" s="8" t="s">
        <v>1575</v>
      </c>
      <c r="K362" s="8" t="s">
        <v>1593</v>
      </c>
      <c r="L362" s="8"/>
    </row>
    <row r="363" spans="1:12" x14ac:dyDescent="0.25">
      <c r="A363" s="7" t="s">
        <v>102</v>
      </c>
      <c r="B363" s="9" t="s">
        <v>586</v>
      </c>
      <c r="C363" s="21" t="s">
        <v>181</v>
      </c>
      <c r="D363" s="15"/>
      <c r="E363" s="15"/>
      <c r="F363" s="9"/>
      <c r="G363" s="1" t="s">
        <v>657</v>
      </c>
      <c r="H363" s="25" t="str">
        <f t="shared" si="7"/>
        <v>bugs_nt_BCG_att5</v>
      </c>
      <c r="I363" s="7">
        <f>COUNTIF($H$6:$H$1065,H363)</f>
        <v>1</v>
      </c>
      <c r="J363" s="8" t="s">
        <v>1575</v>
      </c>
      <c r="K363" s="8" t="s">
        <v>1575</v>
      </c>
      <c r="L363" s="8"/>
    </row>
    <row r="364" spans="1:12" x14ac:dyDescent="0.25">
      <c r="A364" s="7" t="s">
        <v>103</v>
      </c>
      <c r="B364" s="9" t="s">
        <v>587</v>
      </c>
      <c r="C364" s="21" t="s">
        <v>181</v>
      </c>
      <c r="D364" s="15"/>
      <c r="E364" s="15"/>
      <c r="F364" s="9"/>
      <c r="G364" s="1" t="s">
        <v>657</v>
      </c>
      <c r="H364" s="25" t="str">
        <f t="shared" si="7"/>
        <v>bugs_nt_BCG_att56</v>
      </c>
      <c r="I364" s="7">
        <f>COUNTIF($H$6:$H$1065,H364)</f>
        <v>1</v>
      </c>
      <c r="J364" s="8" t="s">
        <v>1575</v>
      </c>
      <c r="K364" s="8" t="s">
        <v>1575</v>
      </c>
      <c r="L364" s="8"/>
    </row>
    <row r="365" spans="1:12" x14ac:dyDescent="0.25">
      <c r="A365" s="7" t="s">
        <v>1714</v>
      </c>
      <c r="B365" s="9" t="s">
        <v>1741</v>
      </c>
      <c r="C365" s="21" t="s">
        <v>181</v>
      </c>
      <c r="D365" s="15"/>
      <c r="E365" s="15"/>
      <c r="F365" s="9"/>
      <c r="G365" s="1" t="s">
        <v>657</v>
      </c>
      <c r="H365" s="25" t="str">
        <f t="shared" si="7"/>
        <v>bugs_nt_BCG_att56t</v>
      </c>
      <c r="I365" s="7">
        <f>COUNTIF($H$6:$H$1065,H365)</f>
        <v>1</v>
      </c>
      <c r="J365" s="8" t="s">
        <v>1575</v>
      </c>
      <c r="K365" s="8" t="s">
        <v>1575</v>
      </c>
      <c r="L365" s="8"/>
    </row>
    <row r="366" spans="1:12" x14ac:dyDescent="0.25">
      <c r="A366" s="7" t="s">
        <v>104</v>
      </c>
      <c r="B366" s="9" t="s">
        <v>588</v>
      </c>
      <c r="C366" s="21" t="s">
        <v>181</v>
      </c>
      <c r="D366" s="15"/>
      <c r="E366" s="15"/>
      <c r="F366" s="9"/>
      <c r="G366" s="1" t="s">
        <v>657</v>
      </c>
      <c r="H366" s="25" t="str">
        <f t="shared" si="7"/>
        <v>bugs_nt_BCG_att6</v>
      </c>
      <c r="I366" s="7">
        <f>COUNTIF($H$6:$H$1065,H366)</f>
        <v>1</v>
      </c>
      <c r="J366" s="8" t="s">
        <v>1575</v>
      </c>
      <c r="K366" s="8" t="s">
        <v>1575</v>
      </c>
      <c r="L366" s="8"/>
    </row>
    <row r="367" spans="1:12" x14ac:dyDescent="0.25">
      <c r="A367" s="7" t="s">
        <v>1715</v>
      </c>
      <c r="B367" s="9" t="s">
        <v>1742</v>
      </c>
      <c r="C367" s="21" t="s">
        <v>181</v>
      </c>
      <c r="D367" s="15"/>
      <c r="E367" s="15"/>
      <c r="F367" s="9"/>
      <c r="G367" s="1" t="s">
        <v>657</v>
      </c>
      <c r="H367" s="25" t="str">
        <f t="shared" si="7"/>
        <v>bugs_nt_BCG_att6i</v>
      </c>
      <c r="I367" s="7">
        <f>COUNTIF($H$6:$H$1065,H367)</f>
        <v>1</v>
      </c>
      <c r="J367" s="8" t="s">
        <v>1575</v>
      </c>
      <c r="K367" s="8" t="s">
        <v>1575</v>
      </c>
      <c r="L367" s="8"/>
    </row>
    <row r="368" spans="1:12" x14ac:dyDescent="0.25">
      <c r="A368" s="7" t="s">
        <v>1716</v>
      </c>
      <c r="B368" s="9" t="s">
        <v>1743</v>
      </c>
      <c r="C368" s="21" t="s">
        <v>181</v>
      </c>
      <c r="D368" s="15"/>
      <c r="E368" s="15"/>
      <c r="F368" s="9"/>
      <c r="G368" s="1" t="s">
        <v>657</v>
      </c>
      <c r="H368" s="25" t="str">
        <f t="shared" si="7"/>
        <v>bugs_nt_BCG_att6m</v>
      </c>
      <c r="I368" s="7">
        <f>COUNTIF($H$6:$H$1065,H368)</f>
        <v>1</v>
      </c>
      <c r="J368" s="8" t="s">
        <v>1575</v>
      </c>
      <c r="K368" s="8" t="s">
        <v>1575</v>
      </c>
      <c r="L368" s="8"/>
    </row>
    <row r="369" spans="1:12" x14ac:dyDescent="0.25">
      <c r="A369" s="7" t="s">
        <v>1717</v>
      </c>
      <c r="B369" s="9" t="s">
        <v>1744</v>
      </c>
      <c r="C369" s="21" t="s">
        <v>181</v>
      </c>
      <c r="D369" s="15"/>
      <c r="E369" s="15"/>
      <c r="F369" s="9"/>
      <c r="G369" s="1" t="s">
        <v>657</v>
      </c>
      <c r="H369" s="25" t="str">
        <f t="shared" si="7"/>
        <v>bugs_nt_BCG_att6t</v>
      </c>
      <c r="I369" s="7">
        <f>COUNTIF($H$6:$H$1065,H369)</f>
        <v>1</v>
      </c>
      <c r="J369" s="8" t="s">
        <v>1575</v>
      </c>
      <c r="K369" s="8" t="s">
        <v>1575</v>
      </c>
      <c r="L369" s="8"/>
    </row>
    <row r="370" spans="1:12" x14ac:dyDescent="0.25">
      <c r="A370" s="7" t="s">
        <v>420</v>
      </c>
      <c r="B370" s="9" t="s">
        <v>589</v>
      </c>
      <c r="C370" s="21" t="s">
        <v>181</v>
      </c>
      <c r="D370" s="15"/>
      <c r="E370" s="15"/>
      <c r="F370" s="9"/>
      <c r="G370" s="1" t="s">
        <v>657</v>
      </c>
      <c r="H370" s="25" t="str">
        <f t="shared" si="7"/>
        <v>bugs_nt_BCG_attNA</v>
      </c>
      <c r="I370" s="7">
        <f>COUNTIF($H$6:$H$1065,H370)</f>
        <v>1</v>
      </c>
      <c r="J370" s="8" t="s">
        <v>1575</v>
      </c>
      <c r="K370" s="8" t="s">
        <v>1575</v>
      </c>
      <c r="L370" s="8"/>
    </row>
    <row r="371" spans="1:12" x14ac:dyDescent="0.25">
      <c r="A371" s="7" t="s">
        <v>1387</v>
      </c>
      <c r="B371" s="9" t="s">
        <v>1388</v>
      </c>
      <c r="C371" s="21" t="s">
        <v>182</v>
      </c>
      <c r="D371" s="15"/>
      <c r="E371" s="15"/>
      <c r="F371" s="9"/>
      <c r="G371" s="1" t="s">
        <v>657</v>
      </c>
      <c r="H371" s="25" t="str">
        <f t="shared" si="7"/>
        <v>bugs_nt_Ephem_BCG_att1i2</v>
      </c>
      <c r="I371" s="7">
        <f>COUNTIF($H$6:$H$1065,H371)</f>
        <v>1</v>
      </c>
      <c r="J371" s="8" t="s">
        <v>1575</v>
      </c>
      <c r="K371" s="8" t="s">
        <v>1593</v>
      </c>
      <c r="L371" s="8"/>
    </row>
    <row r="372" spans="1:12" x14ac:dyDescent="0.25">
      <c r="A372" s="7" t="s">
        <v>105</v>
      </c>
      <c r="B372" s="9" t="s">
        <v>590</v>
      </c>
      <c r="C372" s="21" t="s">
        <v>182</v>
      </c>
      <c r="D372" s="15"/>
      <c r="E372" s="15"/>
      <c r="F372" s="9"/>
      <c r="G372" s="1" t="s">
        <v>657</v>
      </c>
      <c r="H372" s="25" t="str">
        <f t="shared" si="7"/>
        <v>bugs_nt_EPT_BCG_att123</v>
      </c>
      <c r="I372" s="7">
        <f>COUNTIF($H$6:$H$1065,H372)</f>
        <v>1</v>
      </c>
      <c r="J372" s="8" t="s">
        <v>1575</v>
      </c>
      <c r="K372" s="8" t="s">
        <v>1575</v>
      </c>
      <c r="L372" s="8"/>
    </row>
    <row r="373" spans="1:12" x14ac:dyDescent="0.25">
      <c r="A373" s="7" t="s">
        <v>106</v>
      </c>
      <c r="B373" s="9" t="s">
        <v>591</v>
      </c>
      <c r="C373" s="21" t="s">
        <v>182</v>
      </c>
      <c r="D373" s="15" t="s">
        <v>188</v>
      </c>
      <c r="E373" s="15"/>
      <c r="F373" s="9"/>
      <c r="G373" s="1" t="s">
        <v>657</v>
      </c>
      <c r="H373" s="25" t="str">
        <f t="shared" si="7"/>
        <v>bugs_nt_EPT_BCG_att1i23</v>
      </c>
      <c r="I373" s="7">
        <f>COUNTIF($H$6:$H$1065,H373)</f>
        <v>1</v>
      </c>
      <c r="J373" s="8" t="s">
        <v>1575</v>
      </c>
      <c r="K373" s="8" t="s">
        <v>1575</v>
      </c>
      <c r="L373" s="8"/>
    </row>
    <row r="374" spans="1:12" x14ac:dyDescent="0.25">
      <c r="A374" s="7" t="s">
        <v>1385</v>
      </c>
      <c r="B374" s="9" t="s">
        <v>1389</v>
      </c>
      <c r="C374" s="21" t="s">
        <v>182</v>
      </c>
      <c r="D374" s="15"/>
      <c r="E374" s="15"/>
      <c r="F374" s="9"/>
      <c r="G374" s="1" t="s">
        <v>657</v>
      </c>
      <c r="H374" s="25" t="str">
        <f t="shared" si="7"/>
        <v>bugs_nt_Trich_BCG_att1i2</v>
      </c>
      <c r="I374" s="7">
        <f>COUNTIF($H$6:$H$1065,H374)</f>
        <v>1</v>
      </c>
      <c r="J374" s="8" t="s">
        <v>1575</v>
      </c>
      <c r="K374" s="8" t="s">
        <v>1593</v>
      </c>
      <c r="L374" s="8"/>
    </row>
    <row r="375" spans="1:12" x14ac:dyDescent="0.25">
      <c r="A375" s="7" t="s">
        <v>1386</v>
      </c>
      <c r="B375" s="9" t="s">
        <v>1390</v>
      </c>
      <c r="C375" s="21" t="s">
        <v>182</v>
      </c>
      <c r="D375" s="15"/>
      <c r="E375" s="15"/>
      <c r="F375" s="9"/>
      <c r="G375" s="1" t="s">
        <v>657</v>
      </c>
      <c r="H375" s="25" t="str">
        <f t="shared" si="7"/>
        <v>bugs_nt_Pleco_BCG_att1i2</v>
      </c>
      <c r="I375" s="7">
        <f>COUNTIF($H$6:$H$1065,H375)</f>
        <v>1</v>
      </c>
      <c r="J375" s="8" t="s">
        <v>1575</v>
      </c>
      <c r="K375" s="8" t="s">
        <v>1593</v>
      </c>
      <c r="L375" s="8"/>
    </row>
    <row r="376" spans="1:12" x14ac:dyDescent="0.25">
      <c r="A376" s="7" t="s">
        <v>639</v>
      </c>
      <c r="B376" s="9" t="s">
        <v>638</v>
      </c>
      <c r="C376" s="21" t="s">
        <v>181</v>
      </c>
      <c r="D376" s="15"/>
      <c r="E376" s="15"/>
      <c r="F376" s="9"/>
      <c r="G376" s="1" t="s">
        <v>657</v>
      </c>
      <c r="H376" s="25" t="str">
        <f t="shared" si="7"/>
        <v>bugs_pi_BCG_att1</v>
      </c>
      <c r="I376" s="7">
        <f>COUNTIF($H$6:$H$1065,H376)</f>
        <v>1</v>
      </c>
      <c r="J376" s="8" t="s">
        <v>1575</v>
      </c>
      <c r="K376" s="8" t="s">
        <v>1575</v>
      </c>
      <c r="L376" s="8"/>
    </row>
    <row r="377" spans="1:12" x14ac:dyDescent="0.25">
      <c r="A377" s="7" t="s">
        <v>157</v>
      </c>
      <c r="B377" s="9" t="s">
        <v>1709</v>
      </c>
      <c r="C377" s="21" t="s">
        <v>181</v>
      </c>
      <c r="D377" s="15"/>
      <c r="E377" s="15"/>
      <c r="F377" s="9"/>
      <c r="G377" s="1" t="s">
        <v>657</v>
      </c>
      <c r="H377" s="25" t="str">
        <f t="shared" si="7"/>
        <v>bugs_pi_BCG_att1i</v>
      </c>
      <c r="I377" s="7">
        <f>COUNTIF($H$6:$H$1065,H377)</f>
        <v>1</v>
      </c>
      <c r="J377" s="8" t="s">
        <v>1575</v>
      </c>
      <c r="K377" s="8" t="s">
        <v>1575</v>
      </c>
      <c r="L377" s="8"/>
    </row>
    <row r="378" spans="1:12" x14ac:dyDescent="0.25">
      <c r="A378" s="7" t="s">
        <v>158</v>
      </c>
      <c r="B378" s="9" t="s">
        <v>1708</v>
      </c>
      <c r="C378" s="21" t="s">
        <v>181</v>
      </c>
      <c r="D378" s="15"/>
      <c r="E378" s="15"/>
      <c r="F378" s="9"/>
      <c r="G378" s="1" t="s">
        <v>657</v>
      </c>
      <c r="H378" s="25" t="str">
        <f t="shared" si="7"/>
        <v>bugs_pi_BCG_att1m</v>
      </c>
      <c r="I378" s="7">
        <f>COUNTIF($H$6:$H$1065,H378)</f>
        <v>1</v>
      </c>
      <c r="J378" s="8" t="s">
        <v>1575</v>
      </c>
      <c r="K378" s="8" t="s">
        <v>1575</v>
      </c>
      <c r="L378" s="8"/>
    </row>
    <row r="379" spans="1:12" x14ac:dyDescent="0.25">
      <c r="A379" s="7" t="s">
        <v>107</v>
      </c>
      <c r="B379" s="9" t="s">
        <v>340</v>
      </c>
      <c r="C379" s="21" t="s">
        <v>181</v>
      </c>
      <c r="D379" s="15"/>
      <c r="E379" s="15"/>
      <c r="F379" s="9"/>
      <c r="G379" s="1" t="s">
        <v>657</v>
      </c>
      <c r="H379" s="25" t="str">
        <f t="shared" si="7"/>
        <v>bugs_pi_BCG_att12</v>
      </c>
      <c r="I379" s="7">
        <f>COUNTIF($H$6:$H$1065,H379)</f>
        <v>1</v>
      </c>
      <c r="J379" s="8" t="s">
        <v>1575</v>
      </c>
      <c r="K379" s="8" t="s">
        <v>1575</v>
      </c>
      <c r="L379" s="8"/>
    </row>
    <row r="380" spans="1:12" x14ac:dyDescent="0.25">
      <c r="A380" s="7" t="s">
        <v>108</v>
      </c>
      <c r="B380" s="9" t="s">
        <v>341</v>
      </c>
      <c r="C380" s="21" t="s">
        <v>181</v>
      </c>
      <c r="D380" s="15"/>
      <c r="E380" s="15"/>
      <c r="F380" s="9"/>
      <c r="G380" s="1" t="s">
        <v>657</v>
      </c>
      <c r="H380" s="25" t="str">
        <f t="shared" si="7"/>
        <v>bugs_pi_BCG_att1i2</v>
      </c>
      <c r="I380" s="7">
        <f>COUNTIF($H$6:$H$1065,H380)</f>
        <v>1</v>
      </c>
      <c r="J380" s="8" t="s">
        <v>1575</v>
      </c>
      <c r="K380" s="8" t="s">
        <v>1575</v>
      </c>
      <c r="L380" s="8"/>
    </row>
    <row r="381" spans="1:12" x14ac:dyDescent="0.25">
      <c r="A381" s="7" t="s">
        <v>109</v>
      </c>
      <c r="B381" s="9" t="s">
        <v>342</v>
      </c>
      <c r="C381" s="21" t="s">
        <v>181</v>
      </c>
      <c r="D381" s="15"/>
      <c r="E381" s="15"/>
      <c r="F381" s="9"/>
      <c r="G381" s="1" t="s">
        <v>657</v>
      </c>
      <c r="H381" s="25" t="str">
        <f t="shared" si="7"/>
        <v>bugs_pi_BCG_att123</v>
      </c>
      <c r="I381" s="7">
        <f>COUNTIF($H$6:$H$1065,H381)</f>
        <v>1</v>
      </c>
      <c r="J381" s="8" t="s">
        <v>1575</v>
      </c>
      <c r="K381" s="8" t="s">
        <v>1575</v>
      </c>
      <c r="L381" s="8"/>
    </row>
    <row r="382" spans="1:12" x14ac:dyDescent="0.25">
      <c r="A382" s="7" t="s">
        <v>110</v>
      </c>
      <c r="B382" s="9" t="s">
        <v>343</v>
      </c>
      <c r="C382" s="21" t="s">
        <v>181</v>
      </c>
      <c r="D382" s="15" t="s">
        <v>188</v>
      </c>
      <c r="E382" s="15"/>
      <c r="F382" s="9"/>
      <c r="G382" s="1" t="s">
        <v>657</v>
      </c>
      <c r="H382" s="25" t="str">
        <f t="shared" si="7"/>
        <v>bugs_pi_BCG_att1i23</v>
      </c>
      <c r="I382" s="7">
        <f>COUNTIF($H$6:$H$1065,H382)</f>
        <v>1</v>
      </c>
      <c r="J382" s="8" t="s">
        <v>1575</v>
      </c>
      <c r="K382" s="8" t="s">
        <v>1575</v>
      </c>
      <c r="L382" s="8"/>
    </row>
    <row r="383" spans="1:12" x14ac:dyDescent="0.25">
      <c r="A383" s="7" t="s">
        <v>1718</v>
      </c>
      <c r="B383" s="9" t="s">
        <v>1745</v>
      </c>
      <c r="C383" s="21" t="s">
        <v>181</v>
      </c>
      <c r="D383" s="15"/>
      <c r="E383" s="15"/>
      <c r="F383" s="9"/>
      <c r="G383" s="1" t="s">
        <v>657</v>
      </c>
      <c r="H383" s="25" t="str">
        <f t="shared" si="7"/>
        <v>bugs_pi_BCG_att1i236i</v>
      </c>
      <c r="I383" s="7">
        <f>COUNTIF($H$6:$H$1065,H383)</f>
        <v>1</v>
      </c>
      <c r="J383" s="8" t="s">
        <v>1575</v>
      </c>
      <c r="K383" s="8" t="s">
        <v>1575</v>
      </c>
      <c r="L383" s="8"/>
    </row>
    <row r="384" spans="1:12" x14ac:dyDescent="0.25">
      <c r="A384" s="7" t="s">
        <v>159</v>
      </c>
      <c r="B384" s="9" t="s">
        <v>344</v>
      </c>
      <c r="C384" s="21" t="s">
        <v>181</v>
      </c>
      <c r="D384" s="15"/>
      <c r="E384" s="15"/>
      <c r="F384" s="9"/>
      <c r="G384" s="1" t="s">
        <v>657</v>
      </c>
      <c r="H384" s="25" t="str">
        <f t="shared" si="7"/>
        <v>bugs_pi_BCG_att2</v>
      </c>
      <c r="I384" s="7">
        <f>COUNTIF($H$6:$H$1065,H384)</f>
        <v>1</v>
      </c>
      <c r="J384" s="8" t="s">
        <v>1575</v>
      </c>
      <c r="K384" s="8" t="s">
        <v>1575</v>
      </c>
      <c r="L384" s="8"/>
    </row>
    <row r="385" spans="1:12" x14ac:dyDescent="0.25">
      <c r="A385" s="7" t="s">
        <v>111</v>
      </c>
      <c r="B385" s="9" t="s">
        <v>345</v>
      </c>
      <c r="C385" s="21" t="s">
        <v>181</v>
      </c>
      <c r="D385" s="15"/>
      <c r="E385" s="15"/>
      <c r="F385" s="9"/>
      <c r="G385" s="1" t="s">
        <v>657</v>
      </c>
      <c r="H385" s="25" t="str">
        <f t="shared" si="7"/>
        <v>bugs_pi_BCG_att23</v>
      </c>
      <c r="I385" s="7">
        <f>COUNTIF($H$6:$H$1065,H385)</f>
        <v>1</v>
      </c>
      <c r="J385" s="8" t="s">
        <v>1575</v>
      </c>
      <c r="K385" s="8" t="s">
        <v>1575</v>
      </c>
      <c r="L385" s="8"/>
    </row>
    <row r="386" spans="1:12" x14ac:dyDescent="0.25">
      <c r="A386" s="7" t="s">
        <v>112</v>
      </c>
      <c r="B386" s="9" t="s">
        <v>346</v>
      </c>
      <c r="C386" s="21" t="s">
        <v>181</v>
      </c>
      <c r="D386" s="15"/>
      <c r="E386" s="15"/>
      <c r="F386" s="9"/>
      <c r="G386" s="1" t="s">
        <v>657</v>
      </c>
      <c r="H386" s="25" t="str">
        <f t="shared" si="7"/>
        <v>bugs_pi_BCG_att234</v>
      </c>
      <c r="I386" s="7">
        <f>COUNTIF($H$6:$H$1065,H386)</f>
        <v>1</v>
      </c>
      <c r="J386" s="8" t="s">
        <v>1575</v>
      </c>
      <c r="K386" s="8" t="s">
        <v>1575</v>
      </c>
      <c r="L386" s="8"/>
    </row>
    <row r="387" spans="1:12" x14ac:dyDescent="0.25">
      <c r="A387" s="7" t="s">
        <v>160</v>
      </c>
      <c r="B387" s="9" t="s">
        <v>347</v>
      </c>
      <c r="C387" s="21" t="s">
        <v>181</v>
      </c>
      <c r="D387" s="15"/>
      <c r="E387" s="15"/>
      <c r="F387" s="9"/>
      <c r="G387" s="1" t="s">
        <v>657</v>
      </c>
      <c r="H387" s="25" t="str">
        <f t="shared" si="7"/>
        <v>bugs_pi_BCG_att3</v>
      </c>
      <c r="I387" s="7">
        <f>COUNTIF($H$6:$H$1065,H387)</f>
        <v>1</v>
      </c>
      <c r="J387" s="8" t="s">
        <v>1575</v>
      </c>
      <c r="K387" s="8" t="s">
        <v>1575</v>
      </c>
      <c r="L387" s="8"/>
    </row>
    <row r="388" spans="1:12" x14ac:dyDescent="0.25">
      <c r="A388" s="7" t="s">
        <v>113</v>
      </c>
      <c r="B388" s="9" t="s">
        <v>348</v>
      </c>
      <c r="C388" s="21" t="s">
        <v>181</v>
      </c>
      <c r="D388" s="15"/>
      <c r="E388" s="15"/>
      <c r="F388" s="9"/>
      <c r="G388" s="1" t="s">
        <v>657</v>
      </c>
      <c r="H388" s="25" t="str">
        <f t="shared" si="7"/>
        <v>bugs_pi_BCG_att4</v>
      </c>
      <c r="I388" s="7">
        <f>COUNTIF($H$6:$H$1065,H388)</f>
        <v>1</v>
      </c>
      <c r="J388" s="8" t="s">
        <v>1575</v>
      </c>
      <c r="K388" s="8" t="s">
        <v>1575</v>
      </c>
      <c r="L388" s="8"/>
    </row>
    <row r="389" spans="1:12" x14ac:dyDescent="0.25">
      <c r="A389" s="7" t="s">
        <v>114</v>
      </c>
      <c r="B389" s="9" t="s">
        <v>349</v>
      </c>
      <c r="C389" s="21" t="s">
        <v>181</v>
      </c>
      <c r="D389" s="15"/>
      <c r="E389" s="15"/>
      <c r="F389" s="9"/>
      <c r="G389" s="1" t="s">
        <v>657</v>
      </c>
      <c r="H389" s="25" t="str">
        <f t="shared" si="7"/>
        <v>bugs_pi_BCG_att45</v>
      </c>
      <c r="I389" s="7">
        <f>COUNTIF($H$6:$H$1065,H389)</f>
        <v>1</v>
      </c>
      <c r="J389" s="8" t="s">
        <v>1575</v>
      </c>
      <c r="K389" s="8" t="s">
        <v>1575</v>
      </c>
      <c r="L389" s="8"/>
    </row>
    <row r="390" spans="1:12" x14ac:dyDescent="0.25">
      <c r="A390" s="7" t="s">
        <v>1380</v>
      </c>
      <c r="B390" s="9" t="s">
        <v>1383</v>
      </c>
      <c r="C390" s="21" t="s">
        <v>181</v>
      </c>
      <c r="D390" s="15"/>
      <c r="E390" s="15"/>
      <c r="F390" s="9"/>
      <c r="G390" s="1" t="s">
        <v>657</v>
      </c>
      <c r="H390" s="25" t="str">
        <f t="shared" si="7"/>
        <v>bugs_pi_BCG_att456</v>
      </c>
      <c r="I390" s="7">
        <f>COUNTIF($H$6:$H$1065,H390)</f>
        <v>1</v>
      </c>
      <c r="J390" s="8" t="s">
        <v>1575</v>
      </c>
      <c r="K390" s="8" t="s">
        <v>1593</v>
      </c>
      <c r="L390" s="8"/>
    </row>
    <row r="391" spans="1:12" x14ac:dyDescent="0.25">
      <c r="A391" s="7" t="s">
        <v>115</v>
      </c>
      <c r="B391" s="9" t="s">
        <v>350</v>
      </c>
      <c r="C391" s="21" t="s">
        <v>181</v>
      </c>
      <c r="D391" s="15"/>
      <c r="E391" s="15"/>
      <c r="F391" s="9"/>
      <c r="G391" s="1" t="s">
        <v>657</v>
      </c>
      <c r="H391" s="25" t="str">
        <f t="shared" si="7"/>
        <v>bugs_pi_BCG_att5</v>
      </c>
      <c r="I391" s="7">
        <f>COUNTIF($H$6:$H$1065,H391)</f>
        <v>1</v>
      </c>
      <c r="J391" s="8" t="s">
        <v>1575</v>
      </c>
      <c r="K391" s="8" t="s">
        <v>1575</v>
      </c>
      <c r="L391" s="8"/>
    </row>
    <row r="392" spans="1:12" x14ac:dyDescent="0.25">
      <c r="A392" s="7" t="s">
        <v>116</v>
      </c>
      <c r="B392" s="9" t="s">
        <v>351</v>
      </c>
      <c r="C392" s="21" t="s">
        <v>181</v>
      </c>
      <c r="D392" s="15" t="s">
        <v>188</v>
      </c>
      <c r="E392" s="15"/>
      <c r="F392" s="9"/>
      <c r="G392" s="1" t="s">
        <v>657</v>
      </c>
      <c r="H392" s="25" t="str">
        <f t="shared" si="7"/>
        <v>bugs_pi_BCG_att56</v>
      </c>
      <c r="I392" s="7">
        <f>COUNTIF($H$6:$H$1065,H392)</f>
        <v>1</v>
      </c>
      <c r="J392" s="8" t="s">
        <v>1575</v>
      </c>
      <c r="K392" s="8" t="s">
        <v>1575</v>
      </c>
      <c r="L392" s="8"/>
    </row>
    <row r="393" spans="1:12" x14ac:dyDescent="0.25">
      <c r="A393" s="7" t="s">
        <v>1719</v>
      </c>
      <c r="B393" s="9" t="s">
        <v>1736</v>
      </c>
      <c r="C393" s="21" t="s">
        <v>181</v>
      </c>
      <c r="D393" s="15"/>
      <c r="E393" s="15"/>
      <c r="F393" s="9"/>
      <c r="G393" s="1" t="s">
        <v>657</v>
      </c>
      <c r="H393" s="25" t="str">
        <f t="shared" si="7"/>
        <v>bugs_pi_BCG_att56t</v>
      </c>
      <c r="I393" s="7">
        <f>COUNTIF($H$6:$H$1065,H393)</f>
        <v>1</v>
      </c>
      <c r="J393" s="8" t="s">
        <v>1575</v>
      </c>
      <c r="K393" s="8" t="s">
        <v>1575</v>
      </c>
      <c r="L393" s="8"/>
    </row>
    <row r="394" spans="1:12" x14ac:dyDescent="0.25">
      <c r="A394" s="7" t="s">
        <v>117</v>
      </c>
      <c r="B394" s="9" t="s">
        <v>352</v>
      </c>
      <c r="C394" s="21" t="s">
        <v>181</v>
      </c>
      <c r="D394" s="15"/>
      <c r="E394" s="15"/>
      <c r="F394" s="9"/>
      <c r="G394" s="1" t="s">
        <v>657</v>
      </c>
      <c r="H394" s="25" t="str">
        <f t="shared" ref="H394:H457" si="8">G394&amp;"_"&amp;TRIM(A394)</f>
        <v>bugs_pi_BCG_att6</v>
      </c>
      <c r="I394" s="7">
        <f>COUNTIF($H$6:$H$1065,H394)</f>
        <v>1</v>
      </c>
      <c r="J394" s="8" t="s">
        <v>1575</v>
      </c>
      <c r="K394" s="8" t="s">
        <v>1575</v>
      </c>
      <c r="L394" s="8"/>
    </row>
    <row r="395" spans="1:12" x14ac:dyDescent="0.25">
      <c r="A395" s="7" t="s">
        <v>1720</v>
      </c>
      <c r="B395" s="9" t="s">
        <v>1735</v>
      </c>
      <c r="C395" s="21" t="s">
        <v>181</v>
      </c>
      <c r="D395" s="15"/>
      <c r="E395" s="15"/>
      <c r="F395" s="9"/>
      <c r="G395" s="1" t="s">
        <v>657</v>
      </c>
      <c r="H395" s="25" t="str">
        <f t="shared" si="8"/>
        <v>bugs_pi_BCG_att6i</v>
      </c>
      <c r="I395" s="7">
        <f>COUNTIF($H$6:$H$1065,H395)</f>
        <v>1</v>
      </c>
      <c r="J395" s="8" t="s">
        <v>1575</v>
      </c>
      <c r="K395" s="8" t="s">
        <v>1575</v>
      </c>
      <c r="L395" s="8"/>
    </row>
    <row r="396" spans="1:12" x14ac:dyDescent="0.25">
      <c r="A396" s="7" t="s">
        <v>1721</v>
      </c>
      <c r="B396" s="9" t="s">
        <v>1734</v>
      </c>
      <c r="C396" s="21" t="s">
        <v>181</v>
      </c>
      <c r="D396" s="15"/>
      <c r="E396" s="15"/>
      <c r="F396" s="9"/>
      <c r="G396" s="1" t="s">
        <v>657</v>
      </c>
      <c r="H396" s="25" t="str">
        <f t="shared" si="8"/>
        <v>bugs_pi_BCG_att6m</v>
      </c>
      <c r="I396" s="7">
        <f>COUNTIF($H$6:$H$1065,H396)</f>
        <v>1</v>
      </c>
      <c r="J396" s="8" t="s">
        <v>1575</v>
      </c>
      <c r="K396" s="8" t="s">
        <v>1575</v>
      </c>
      <c r="L396" s="8"/>
    </row>
    <row r="397" spans="1:12" x14ac:dyDescent="0.25">
      <c r="A397" s="7" t="s">
        <v>1722</v>
      </c>
      <c r="B397" s="9" t="s">
        <v>1733</v>
      </c>
      <c r="C397" s="21" t="s">
        <v>181</v>
      </c>
      <c r="D397" s="15"/>
      <c r="E397" s="15"/>
      <c r="F397" s="9"/>
      <c r="G397" s="1" t="s">
        <v>657</v>
      </c>
      <c r="H397" s="25" t="str">
        <f t="shared" si="8"/>
        <v>bugs_pi_BCG_att6t</v>
      </c>
      <c r="I397" s="7">
        <f>COUNTIF($H$6:$H$1065,H397)</f>
        <v>1</v>
      </c>
      <c r="J397" s="8" t="s">
        <v>1575</v>
      </c>
      <c r="K397" s="8" t="s">
        <v>1575</v>
      </c>
      <c r="L397" s="8"/>
    </row>
    <row r="398" spans="1:12" x14ac:dyDescent="0.25">
      <c r="A398" s="7" t="s">
        <v>419</v>
      </c>
      <c r="B398" s="9" t="s">
        <v>418</v>
      </c>
      <c r="C398" s="21" t="s">
        <v>181</v>
      </c>
      <c r="D398" s="15"/>
      <c r="E398" s="15"/>
      <c r="F398" s="9"/>
      <c r="G398" s="1" t="s">
        <v>657</v>
      </c>
      <c r="H398" s="25" t="str">
        <f t="shared" si="8"/>
        <v>bugs_pi_BCG_attNA</v>
      </c>
      <c r="I398" s="7">
        <f>COUNTIF($H$6:$H$1065,H398)</f>
        <v>1</v>
      </c>
      <c r="J398" s="8" t="s">
        <v>1575</v>
      </c>
      <c r="K398" s="8" t="s">
        <v>1575</v>
      </c>
      <c r="L398" s="8"/>
    </row>
    <row r="399" spans="1:12" x14ac:dyDescent="0.25">
      <c r="A399" s="7" t="s">
        <v>118</v>
      </c>
      <c r="B399" s="9" t="s">
        <v>353</v>
      </c>
      <c r="C399" s="21" t="s">
        <v>182</v>
      </c>
      <c r="D399" s="15"/>
      <c r="E399" s="15"/>
      <c r="F399" s="9"/>
      <c r="G399" s="1" t="s">
        <v>657</v>
      </c>
      <c r="H399" s="25" t="str">
        <f t="shared" si="8"/>
        <v>bugs_pi_EPT_BCG_att123</v>
      </c>
      <c r="I399" s="7">
        <f>COUNTIF($H$6:$H$1065,H399)</f>
        <v>1</v>
      </c>
      <c r="J399" s="8" t="s">
        <v>1575</v>
      </c>
      <c r="K399" s="8" t="s">
        <v>1575</v>
      </c>
      <c r="L399" s="8"/>
    </row>
    <row r="400" spans="1:12" x14ac:dyDescent="0.25">
      <c r="A400" s="7" t="s">
        <v>1375</v>
      </c>
      <c r="B400" s="9" t="s">
        <v>1378</v>
      </c>
      <c r="C400" s="21" t="s">
        <v>182</v>
      </c>
      <c r="D400" s="15"/>
      <c r="E400" s="15"/>
      <c r="F400" s="9"/>
      <c r="G400" s="1" t="s">
        <v>657</v>
      </c>
      <c r="H400" s="25" t="str">
        <f t="shared" si="8"/>
        <v>bugs_pi_EPT_BCG_att1i23</v>
      </c>
      <c r="I400" s="7">
        <f>COUNTIF($H$6:$H$1065,H400)</f>
        <v>1</v>
      </c>
      <c r="J400" s="8" t="s">
        <v>1575</v>
      </c>
      <c r="K400" s="8" t="s">
        <v>1593</v>
      </c>
      <c r="L400" s="8"/>
    </row>
    <row r="401" spans="1:12" x14ac:dyDescent="0.25">
      <c r="A401" s="7" t="s">
        <v>636</v>
      </c>
      <c r="B401" s="9" t="s">
        <v>637</v>
      </c>
      <c r="C401" s="21" t="s">
        <v>181</v>
      </c>
      <c r="D401" s="15"/>
      <c r="E401" s="15"/>
      <c r="F401" s="9"/>
      <c r="G401" s="1" t="s">
        <v>657</v>
      </c>
      <c r="H401" s="25" t="str">
        <f t="shared" si="8"/>
        <v>bugs_pt_BCG_att1</v>
      </c>
      <c r="I401" s="7">
        <f>COUNTIF($H$6:$H$1065,H401)</f>
        <v>1</v>
      </c>
      <c r="J401" s="8" t="s">
        <v>1575</v>
      </c>
      <c r="K401" s="8" t="s">
        <v>1575</v>
      </c>
      <c r="L401" s="8"/>
    </row>
    <row r="402" spans="1:12" x14ac:dyDescent="0.25">
      <c r="A402" s="7" t="s">
        <v>161</v>
      </c>
      <c r="B402" s="9" t="s">
        <v>1710</v>
      </c>
      <c r="C402" s="21" t="s">
        <v>181</v>
      </c>
      <c r="D402" s="15"/>
      <c r="E402" s="15"/>
      <c r="F402" s="9"/>
      <c r="G402" s="1" t="s">
        <v>657</v>
      </c>
      <c r="H402" s="25" t="str">
        <f t="shared" si="8"/>
        <v>bugs_pt_BCG_att1i</v>
      </c>
      <c r="I402" s="7">
        <f>COUNTIF($H$6:$H$1065,H402)</f>
        <v>1</v>
      </c>
      <c r="J402" s="8" t="s">
        <v>1575</v>
      </c>
      <c r="K402" s="8" t="s">
        <v>1575</v>
      </c>
      <c r="L402" s="8"/>
    </row>
    <row r="403" spans="1:12" x14ac:dyDescent="0.25">
      <c r="A403" s="7" t="s">
        <v>162</v>
      </c>
      <c r="B403" s="9" t="s">
        <v>1712</v>
      </c>
      <c r="C403" s="21" t="s">
        <v>181</v>
      </c>
      <c r="D403" s="15"/>
      <c r="E403" s="15"/>
      <c r="F403" s="9"/>
      <c r="G403" s="1" t="s">
        <v>657</v>
      </c>
      <c r="H403" s="25" t="str">
        <f t="shared" si="8"/>
        <v>bugs_pt_BCG_att1m</v>
      </c>
      <c r="I403" s="7">
        <f>COUNTIF($H$6:$H$1065,H403)</f>
        <v>1</v>
      </c>
      <c r="J403" s="8" t="s">
        <v>1575</v>
      </c>
      <c r="K403" s="8" t="s">
        <v>1575</v>
      </c>
      <c r="L403" s="8"/>
    </row>
    <row r="404" spans="1:12" x14ac:dyDescent="0.25">
      <c r="A404" s="7" t="s">
        <v>119</v>
      </c>
      <c r="B404" s="9" t="s">
        <v>354</v>
      </c>
      <c r="C404" s="21" t="s">
        <v>181</v>
      </c>
      <c r="D404" s="15"/>
      <c r="E404" s="15"/>
      <c r="F404" s="9"/>
      <c r="G404" s="1" t="s">
        <v>657</v>
      </c>
      <c r="H404" s="25" t="str">
        <f t="shared" si="8"/>
        <v>bugs_pt_BCG_att12</v>
      </c>
      <c r="I404" s="7">
        <f>COUNTIF($H$6:$H$1065,H404)</f>
        <v>1</v>
      </c>
      <c r="J404" s="8" t="s">
        <v>1575</v>
      </c>
      <c r="K404" s="8" t="s">
        <v>1575</v>
      </c>
      <c r="L404" s="8"/>
    </row>
    <row r="405" spans="1:12" x14ac:dyDescent="0.25">
      <c r="A405" s="7" t="s">
        <v>120</v>
      </c>
      <c r="B405" s="9" t="s">
        <v>355</v>
      </c>
      <c r="C405" s="21" t="s">
        <v>181</v>
      </c>
      <c r="D405" s="15"/>
      <c r="E405" s="15"/>
      <c r="F405" s="9"/>
      <c r="G405" s="1" t="s">
        <v>657</v>
      </c>
      <c r="H405" s="25" t="str">
        <f t="shared" si="8"/>
        <v>bugs_pt_BCG_att1i2</v>
      </c>
      <c r="I405" s="7">
        <f>COUNTIF($H$6:$H$1065,H405)</f>
        <v>1</v>
      </c>
      <c r="J405" s="8" t="s">
        <v>1575</v>
      </c>
      <c r="K405" s="8" t="s">
        <v>1575</v>
      </c>
      <c r="L405" s="8"/>
    </row>
    <row r="406" spans="1:12" x14ac:dyDescent="0.25">
      <c r="A406" s="7" t="s">
        <v>121</v>
      </c>
      <c r="B406" s="9" t="s">
        <v>356</v>
      </c>
      <c r="C406" s="21" t="s">
        <v>181</v>
      </c>
      <c r="D406" s="15"/>
      <c r="E406" s="15"/>
      <c r="F406" s="9"/>
      <c r="G406" s="1" t="s">
        <v>657</v>
      </c>
      <c r="H406" s="25" t="str">
        <f t="shared" si="8"/>
        <v>bugs_pt_BCG_att123</v>
      </c>
      <c r="I406" s="7">
        <f>COUNTIF($H$6:$H$1065,H406)</f>
        <v>1</v>
      </c>
      <c r="J406" s="8" t="s">
        <v>1575</v>
      </c>
      <c r="K406" s="8" t="s">
        <v>1575</v>
      </c>
      <c r="L406" s="8"/>
    </row>
    <row r="407" spans="1:12" x14ac:dyDescent="0.25">
      <c r="A407" s="7" t="s">
        <v>122</v>
      </c>
      <c r="B407" s="9" t="s">
        <v>357</v>
      </c>
      <c r="C407" s="21" t="s">
        <v>181</v>
      </c>
      <c r="D407" s="15"/>
      <c r="E407" s="15"/>
      <c r="F407" s="9"/>
      <c r="G407" s="1" t="s">
        <v>657</v>
      </c>
      <c r="H407" s="25" t="str">
        <f t="shared" si="8"/>
        <v>bugs_pt_BCG_att1i23</v>
      </c>
      <c r="I407" s="7">
        <f>COUNTIF($H$6:$H$1065,H407)</f>
        <v>1</v>
      </c>
      <c r="J407" s="8" t="s">
        <v>1575</v>
      </c>
      <c r="K407" s="8" t="s">
        <v>1575</v>
      </c>
      <c r="L407" s="8"/>
    </row>
    <row r="408" spans="1:12" x14ac:dyDescent="0.25">
      <c r="A408" s="7" t="s">
        <v>1723</v>
      </c>
      <c r="B408" s="9" t="s">
        <v>1732</v>
      </c>
      <c r="C408" s="21" t="s">
        <v>181</v>
      </c>
      <c r="D408" s="15"/>
      <c r="E408" s="15"/>
      <c r="F408" s="9"/>
      <c r="G408" s="1" t="s">
        <v>657</v>
      </c>
      <c r="H408" s="25" t="str">
        <f t="shared" si="8"/>
        <v>bugs_pt_BCG_att1i236i</v>
      </c>
      <c r="I408" s="7">
        <f>COUNTIF($H$6:$H$1065,H408)</f>
        <v>1</v>
      </c>
      <c r="J408" s="8" t="s">
        <v>1575</v>
      </c>
      <c r="K408" s="8" t="s">
        <v>1575</v>
      </c>
      <c r="L408" s="8"/>
    </row>
    <row r="409" spans="1:12" x14ac:dyDescent="0.25">
      <c r="A409" s="7" t="s">
        <v>123</v>
      </c>
      <c r="B409" s="9" t="s">
        <v>358</v>
      </c>
      <c r="C409" s="21" t="s">
        <v>181</v>
      </c>
      <c r="D409" s="15"/>
      <c r="E409" s="15"/>
      <c r="F409" s="9"/>
      <c r="G409" s="1" t="s">
        <v>657</v>
      </c>
      <c r="H409" s="25" t="str">
        <f t="shared" si="8"/>
        <v>bugs_pt_BCG_att2</v>
      </c>
      <c r="I409" s="7">
        <f>COUNTIF($H$6:$H$1065,H409)</f>
        <v>1</v>
      </c>
      <c r="J409" s="8" t="s">
        <v>1575</v>
      </c>
      <c r="K409" s="8" t="s">
        <v>1575</v>
      </c>
      <c r="L409" s="8"/>
    </row>
    <row r="410" spans="1:12" x14ac:dyDescent="0.25">
      <c r="A410" s="7" t="s">
        <v>124</v>
      </c>
      <c r="B410" s="9" t="s">
        <v>359</v>
      </c>
      <c r="C410" s="21" t="s">
        <v>181</v>
      </c>
      <c r="D410" s="15"/>
      <c r="E410" s="15"/>
      <c r="F410" s="9"/>
      <c r="G410" s="1" t="s">
        <v>657</v>
      </c>
      <c r="H410" s="25" t="str">
        <f t="shared" si="8"/>
        <v>bugs_pt_BCG_att23</v>
      </c>
      <c r="I410" s="7">
        <f>COUNTIF($H$6:$H$1065,H410)</f>
        <v>1</v>
      </c>
      <c r="J410" s="8" t="s">
        <v>1575</v>
      </c>
      <c r="K410" s="8" t="s">
        <v>1575</v>
      </c>
      <c r="L410" s="8"/>
    </row>
    <row r="411" spans="1:12" x14ac:dyDescent="0.25">
      <c r="A411" s="7" t="s">
        <v>125</v>
      </c>
      <c r="B411" s="9" t="s">
        <v>360</v>
      </c>
      <c r="C411" s="21" t="s">
        <v>181</v>
      </c>
      <c r="D411" s="15"/>
      <c r="E411" s="15"/>
      <c r="F411" s="9"/>
      <c r="G411" s="1" t="s">
        <v>657</v>
      </c>
      <c r="H411" s="25" t="str">
        <f t="shared" si="8"/>
        <v>bugs_pt_BCG_att234</v>
      </c>
      <c r="I411" s="7">
        <f>COUNTIF($H$6:$H$1065,H411)</f>
        <v>1</v>
      </c>
      <c r="J411" s="8" t="s">
        <v>1575</v>
      </c>
      <c r="K411" s="8" t="s">
        <v>1575</v>
      </c>
      <c r="L411" s="8"/>
    </row>
    <row r="412" spans="1:12" x14ac:dyDescent="0.25">
      <c r="A412" s="7" t="s">
        <v>163</v>
      </c>
      <c r="B412" s="9" t="s">
        <v>361</v>
      </c>
      <c r="C412" s="21" t="s">
        <v>181</v>
      </c>
      <c r="D412" s="15"/>
      <c r="E412" s="15"/>
      <c r="F412" s="9"/>
      <c r="G412" s="1" t="s">
        <v>657</v>
      </c>
      <c r="H412" s="25" t="str">
        <f t="shared" si="8"/>
        <v>bugs_pt_BCG_att3</v>
      </c>
      <c r="I412" s="7">
        <f>COUNTIF($H$6:$H$1065,H412)</f>
        <v>1</v>
      </c>
      <c r="J412" s="8" t="s">
        <v>1575</v>
      </c>
      <c r="K412" s="8" t="s">
        <v>1575</v>
      </c>
      <c r="L412" s="8"/>
    </row>
    <row r="413" spans="1:12" x14ac:dyDescent="0.25">
      <c r="A413" s="7" t="s">
        <v>126</v>
      </c>
      <c r="B413" s="9" t="s">
        <v>362</v>
      </c>
      <c r="C413" s="21" t="s">
        <v>181</v>
      </c>
      <c r="D413" s="15"/>
      <c r="E413" s="15"/>
      <c r="F413" s="9"/>
      <c r="G413" s="1" t="s">
        <v>657</v>
      </c>
      <c r="H413" s="25" t="str">
        <f t="shared" si="8"/>
        <v>bugs_pt_BCG_att4</v>
      </c>
      <c r="I413" s="7">
        <f>COUNTIF($H$6:$H$1065,H413)</f>
        <v>1</v>
      </c>
      <c r="J413" s="8" t="s">
        <v>1575</v>
      </c>
      <c r="K413" s="8" t="s">
        <v>1575</v>
      </c>
      <c r="L413" s="8"/>
    </row>
    <row r="414" spans="1:12" x14ac:dyDescent="0.25">
      <c r="A414" s="7" t="s">
        <v>127</v>
      </c>
      <c r="B414" s="9" t="s">
        <v>363</v>
      </c>
      <c r="C414" s="21" t="s">
        <v>181</v>
      </c>
      <c r="D414" s="15"/>
      <c r="E414" s="15"/>
      <c r="F414" s="9"/>
      <c r="G414" s="1" t="s">
        <v>657</v>
      </c>
      <c r="H414" s="25" t="str">
        <f t="shared" si="8"/>
        <v>bugs_pt_BCG_att45</v>
      </c>
      <c r="I414" s="7">
        <f>COUNTIF($H$6:$H$1065,H414)</f>
        <v>1</v>
      </c>
      <c r="J414" s="8" t="s">
        <v>1575</v>
      </c>
      <c r="K414" s="8" t="s">
        <v>1575</v>
      </c>
      <c r="L414" s="8"/>
    </row>
    <row r="415" spans="1:12" x14ac:dyDescent="0.25">
      <c r="A415" s="7" t="s">
        <v>1381</v>
      </c>
      <c r="B415" s="9" t="s">
        <v>1382</v>
      </c>
      <c r="C415" s="21" t="s">
        <v>181</v>
      </c>
      <c r="D415" s="15"/>
      <c r="E415" s="15"/>
      <c r="F415" s="9"/>
      <c r="G415" s="1" t="s">
        <v>657</v>
      </c>
      <c r="H415" s="25" t="str">
        <f t="shared" si="8"/>
        <v>bugs_pt_BCG_att456</v>
      </c>
      <c r="I415" s="7">
        <f>COUNTIF($H$6:$H$1065,H415)</f>
        <v>1</v>
      </c>
      <c r="J415" s="8" t="s">
        <v>1575</v>
      </c>
      <c r="K415" s="8" t="s">
        <v>1593</v>
      </c>
      <c r="L415" s="8"/>
    </row>
    <row r="416" spans="1:12" x14ac:dyDescent="0.25">
      <c r="A416" s="7" t="s">
        <v>128</v>
      </c>
      <c r="B416" s="9" t="s">
        <v>364</v>
      </c>
      <c r="C416" s="21" t="s">
        <v>181</v>
      </c>
      <c r="D416" s="15"/>
      <c r="E416" s="15"/>
      <c r="F416" s="9"/>
      <c r="G416" s="1" t="s">
        <v>657</v>
      </c>
      <c r="H416" s="25" t="str">
        <f t="shared" si="8"/>
        <v>bugs_pt_BCG_att5</v>
      </c>
      <c r="I416" s="7">
        <f>COUNTIF($H$6:$H$1065,H416)</f>
        <v>1</v>
      </c>
      <c r="J416" s="8" t="s">
        <v>1575</v>
      </c>
      <c r="K416" s="8" t="s">
        <v>1575</v>
      </c>
      <c r="L416" s="8"/>
    </row>
    <row r="417" spans="1:12" x14ac:dyDescent="0.25">
      <c r="A417" s="7" t="s">
        <v>129</v>
      </c>
      <c r="B417" s="9" t="s">
        <v>365</v>
      </c>
      <c r="C417" s="21" t="s">
        <v>181</v>
      </c>
      <c r="D417" s="15" t="s">
        <v>188</v>
      </c>
      <c r="E417" s="15"/>
      <c r="F417" s="9"/>
      <c r="G417" s="1" t="s">
        <v>657</v>
      </c>
      <c r="H417" s="25" t="str">
        <f t="shared" si="8"/>
        <v>bugs_pt_BCG_att56</v>
      </c>
      <c r="I417" s="7">
        <f>COUNTIF($H$6:$H$1065,H417)</f>
        <v>1</v>
      </c>
      <c r="J417" s="8" t="s">
        <v>1575</v>
      </c>
      <c r="K417" s="8" t="s">
        <v>1575</v>
      </c>
      <c r="L417" s="8"/>
    </row>
    <row r="418" spans="1:12" x14ac:dyDescent="0.25">
      <c r="A418" s="7" t="s">
        <v>1724</v>
      </c>
      <c r="B418" s="9" t="s">
        <v>1731</v>
      </c>
      <c r="C418" s="21" t="s">
        <v>181</v>
      </c>
      <c r="D418" s="15"/>
      <c r="E418" s="15"/>
      <c r="F418" s="9"/>
      <c r="G418" s="1" t="s">
        <v>657</v>
      </c>
      <c r="H418" s="25" t="str">
        <f t="shared" si="8"/>
        <v>bugs_pt_BCG_att56t</v>
      </c>
      <c r="I418" s="7">
        <f>COUNTIF($H$6:$H$1065,H418)</f>
        <v>1</v>
      </c>
      <c r="J418" s="8" t="s">
        <v>1575</v>
      </c>
      <c r="K418" s="8" t="s">
        <v>1575</v>
      </c>
      <c r="L418" s="8"/>
    </row>
    <row r="419" spans="1:12" x14ac:dyDescent="0.25">
      <c r="A419" s="7" t="s">
        <v>130</v>
      </c>
      <c r="B419" s="9" t="s">
        <v>366</v>
      </c>
      <c r="C419" s="21" t="s">
        <v>181</v>
      </c>
      <c r="D419" s="15"/>
      <c r="E419" s="15"/>
      <c r="F419" s="9"/>
      <c r="G419" s="1" t="s">
        <v>657</v>
      </c>
      <c r="H419" s="25" t="str">
        <f t="shared" si="8"/>
        <v>bugs_pt_BCG_att6</v>
      </c>
      <c r="I419" s="7">
        <f>COUNTIF($H$6:$H$1065,H419)</f>
        <v>1</v>
      </c>
      <c r="J419" s="8" t="s">
        <v>1575</v>
      </c>
      <c r="K419" s="8" t="s">
        <v>1575</v>
      </c>
      <c r="L419" s="8"/>
    </row>
    <row r="420" spans="1:12" x14ac:dyDescent="0.25">
      <c r="A420" s="7" t="s">
        <v>1725</v>
      </c>
      <c r="B420" s="9" t="s">
        <v>1728</v>
      </c>
      <c r="C420" s="21" t="s">
        <v>181</v>
      </c>
      <c r="D420" s="15"/>
      <c r="E420" s="15"/>
      <c r="F420" s="9"/>
      <c r="G420" s="1" t="s">
        <v>657</v>
      </c>
      <c r="H420" s="25" t="str">
        <f t="shared" si="8"/>
        <v>bugs_pt_BCG_att6i</v>
      </c>
      <c r="I420" s="7">
        <f>COUNTIF($H$6:$H$1065,H420)</f>
        <v>1</v>
      </c>
      <c r="J420" s="8" t="s">
        <v>1575</v>
      </c>
      <c r="K420" s="8" t="s">
        <v>1575</v>
      </c>
      <c r="L420" s="8"/>
    </row>
    <row r="421" spans="1:12" x14ac:dyDescent="0.25">
      <c r="A421" s="7" t="s">
        <v>1726</v>
      </c>
      <c r="B421" s="9" t="s">
        <v>1729</v>
      </c>
      <c r="C421" s="21" t="s">
        <v>181</v>
      </c>
      <c r="D421" s="15"/>
      <c r="E421" s="15"/>
      <c r="F421" s="9"/>
      <c r="G421" s="1" t="s">
        <v>657</v>
      </c>
      <c r="H421" s="25" t="str">
        <f t="shared" si="8"/>
        <v>bugs_pt_BCG_att6m</v>
      </c>
      <c r="I421" s="7">
        <f>COUNTIF($H$6:$H$1065,H421)</f>
        <v>1</v>
      </c>
      <c r="J421" s="8" t="s">
        <v>1575</v>
      </c>
      <c r="K421" s="8" t="s">
        <v>1575</v>
      </c>
      <c r="L421" s="8"/>
    </row>
    <row r="422" spans="1:12" x14ac:dyDescent="0.25">
      <c r="A422" s="7" t="s">
        <v>1727</v>
      </c>
      <c r="B422" s="9" t="s">
        <v>1730</v>
      </c>
      <c r="C422" s="21" t="s">
        <v>181</v>
      </c>
      <c r="D422" s="15"/>
      <c r="E422" s="15"/>
      <c r="F422" s="9"/>
      <c r="G422" s="1" t="s">
        <v>657</v>
      </c>
      <c r="H422" s="25" t="str">
        <f t="shared" si="8"/>
        <v>bugs_pt_BCG_att6t</v>
      </c>
      <c r="I422" s="7">
        <f>COUNTIF($H$6:$H$1065,H422)</f>
        <v>1</v>
      </c>
      <c r="J422" s="8" t="s">
        <v>1575</v>
      </c>
      <c r="K422" s="8" t="s">
        <v>1575</v>
      </c>
      <c r="L422" s="8"/>
    </row>
    <row r="423" spans="1:12" x14ac:dyDescent="0.25">
      <c r="A423" s="7" t="s">
        <v>416</v>
      </c>
      <c r="B423" s="9" t="s">
        <v>417</v>
      </c>
      <c r="C423" s="21" t="s">
        <v>181</v>
      </c>
      <c r="D423" s="15"/>
      <c r="E423" s="15"/>
      <c r="F423" s="9"/>
      <c r="G423" s="1" t="s">
        <v>657</v>
      </c>
      <c r="H423" s="25" t="str">
        <f t="shared" si="8"/>
        <v>bugs_pt_BCG_attNA</v>
      </c>
      <c r="I423" s="7">
        <f>COUNTIF($H$6:$H$1065,H423)</f>
        <v>1</v>
      </c>
      <c r="J423" s="8" t="s">
        <v>1575</v>
      </c>
      <c r="K423" s="8" t="s">
        <v>1575</v>
      </c>
      <c r="L423" s="8"/>
    </row>
    <row r="424" spans="1:12" x14ac:dyDescent="0.25">
      <c r="A424" s="7" t="s">
        <v>131</v>
      </c>
      <c r="B424" s="9" t="s">
        <v>367</v>
      </c>
      <c r="C424" s="21" t="s">
        <v>182</v>
      </c>
      <c r="D424" s="15"/>
      <c r="E424" s="15"/>
      <c r="F424" s="9"/>
      <c r="G424" s="1" t="s">
        <v>657</v>
      </c>
      <c r="H424" s="25" t="str">
        <f t="shared" si="8"/>
        <v>bugs_pt_EPT_BCG_att123</v>
      </c>
      <c r="I424" s="7">
        <f>COUNTIF($H$6:$H$1065,H424)</f>
        <v>1</v>
      </c>
      <c r="J424" s="8" t="s">
        <v>1575</v>
      </c>
      <c r="K424" s="8" t="s">
        <v>1575</v>
      </c>
      <c r="L424" s="8"/>
    </row>
    <row r="425" spans="1:12" x14ac:dyDescent="0.25">
      <c r="A425" s="7" t="s">
        <v>1376</v>
      </c>
      <c r="B425" s="9" t="s">
        <v>1377</v>
      </c>
      <c r="C425" s="21" t="s">
        <v>182</v>
      </c>
      <c r="D425" s="15"/>
      <c r="E425" s="15"/>
      <c r="F425" s="9"/>
      <c r="G425" s="1" t="s">
        <v>657</v>
      </c>
      <c r="H425" s="25" t="str">
        <f t="shared" si="8"/>
        <v>bugs_pt_EPT_BCG_att1i23</v>
      </c>
      <c r="I425" s="7">
        <f>COUNTIF($H$6:$H$1065,H425)</f>
        <v>1</v>
      </c>
      <c r="J425" s="8" t="s">
        <v>1575</v>
      </c>
      <c r="K425" s="8" t="s">
        <v>1593</v>
      </c>
      <c r="L425" s="8"/>
    </row>
    <row r="426" spans="1:12" x14ac:dyDescent="0.25">
      <c r="A426" s="7" t="s">
        <v>1282</v>
      </c>
      <c r="B426" s="9" t="s">
        <v>1283</v>
      </c>
      <c r="C426" s="21" t="s">
        <v>181</v>
      </c>
      <c r="D426" s="15"/>
      <c r="E426" s="15"/>
      <c r="F426" s="9"/>
      <c r="G426" s="1" t="s">
        <v>657</v>
      </c>
      <c r="H426" s="25" t="str">
        <f t="shared" si="8"/>
        <v>bugs_pi_BCG_att5extra</v>
      </c>
      <c r="I426" s="7">
        <f>COUNTIF($H$6:$H$1065,H426)</f>
        <v>1</v>
      </c>
      <c r="J426" s="8" t="s">
        <v>1575</v>
      </c>
      <c r="K426" s="8" t="s">
        <v>1593</v>
      </c>
      <c r="L426" s="8"/>
    </row>
    <row r="427" spans="1:12" x14ac:dyDescent="0.25">
      <c r="A427" s="7" t="s">
        <v>1284</v>
      </c>
      <c r="B427" s="9" t="s">
        <v>1285</v>
      </c>
      <c r="C427" s="21" t="s">
        <v>1286</v>
      </c>
      <c r="D427" s="15"/>
      <c r="E427" s="15"/>
      <c r="F427" s="9"/>
      <c r="G427" s="1" t="s">
        <v>657</v>
      </c>
      <c r="H427" s="25" t="str">
        <f t="shared" si="8"/>
        <v>bugs_x_UFC</v>
      </c>
      <c r="I427" s="7">
        <f>COUNTIF($H$6:$H$1065,H427)</f>
        <v>1</v>
      </c>
      <c r="J427" s="8" t="s">
        <v>1579</v>
      </c>
      <c r="K427" s="8" t="s">
        <v>1593</v>
      </c>
      <c r="L427" s="8"/>
    </row>
    <row r="428" spans="1:12" x14ac:dyDescent="0.25">
      <c r="A428" s="7" t="s">
        <v>1364</v>
      </c>
      <c r="B428" s="9" t="s">
        <v>1366</v>
      </c>
      <c r="C428" s="21" t="s">
        <v>1361</v>
      </c>
      <c r="D428" s="15"/>
      <c r="E428" s="15"/>
      <c r="F428" s="9"/>
      <c r="G428" s="1" t="s">
        <v>657</v>
      </c>
      <c r="H428" s="25" t="str">
        <f t="shared" si="8"/>
        <v>bugs_nt_elev_low</v>
      </c>
      <c r="I428" s="7">
        <f>COUNTIF($H$6:$H$1065,H428)</f>
        <v>1</v>
      </c>
      <c r="J428" s="8" t="s">
        <v>1580</v>
      </c>
      <c r="K428" s="8" t="s">
        <v>1593</v>
      </c>
      <c r="L428" s="8"/>
    </row>
    <row r="429" spans="1:12" x14ac:dyDescent="0.25">
      <c r="A429" s="7" t="s">
        <v>1365</v>
      </c>
      <c r="B429" s="9" t="s">
        <v>1367</v>
      </c>
      <c r="C429" s="21" t="s">
        <v>1361</v>
      </c>
      <c r="D429" s="15"/>
      <c r="E429" s="15"/>
      <c r="F429" s="9"/>
      <c r="G429" s="1" t="s">
        <v>657</v>
      </c>
      <c r="H429" s="25" t="str">
        <f t="shared" si="8"/>
        <v>bugs_nt_elev_high</v>
      </c>
      <c r="I429" s="7">
        <f>COUNTIF($H$6:$H$1065,H429)</f>
        <v>1</v>
      </c>
      <c r="J429" s="8" t="s">
        <v>1580</v>
      </c>
      <c r="K429" s="8" t="s">
        <v>1593</v>
      </c>
      <c r="L429" s="8"/>
    </row>
    <row r="430" spans="1:12" x14ac:dyDescent="0.25">
      <c r="A430" s="7" t="s">
        <v>1429</v>
      </c>
      <c r="B430" s="9" t="s">
        <v>1368</v>
      </c>
      <c r="C430" s="21" t="s">
        <v>1362</v>
      </c>
      <c r="D430" s="15"/>
      <c r="E430" s="15"/>
      <c r="F430" s="9"/>
      <c r="G430" s="1" t="s">
        <v>657</v>
      </c>
      <c r="H430" s="25" t="str">
        <f t="shared" si="8"/>
        <v>bugs_nt_grad_low</v>
      </c>
      <c r="I430" s="7">
        <f>COUNTIF($H$6:$H$1065,H430)</f>
        <v>1</v>
      </c>
      <c r="J430" s="8" t="s">
        <v>1581</v>
      </c>
      <c r="K430" s="8" t="s">
        <v>1593</v>
      </c>
      <c r="L430" s="8"/>
    </row>
    <row r="431" spans="1:12" x14ac:dyDescent="0.25">
      <c r="A431" s="7" t="s">
        <v>1430</v>
      </c>
      <c r="B431" s="9" t="s">
        <v>1370</v>
      </c>
      <c r="C431" s="21" t="s">
        <v>1362</v>
      </c>
      <c r="D431" s="15"/>
      <c r="E431" s="15"/>
      <c r="F431" s="9"/>
      <c r="G431" s="1" t="s">
        <v>657</v>
      </c>
      <c r="H431" s="25" t="str">
        <f t="shared" si="8"/>
        <v>bugs_nt_grad_mod</v>
      </c>
      <c r="I431" s="7">
        <f>COUNTIF($H$6:$H$1065,H431)</f>
        <v>1</v>
      </c>
      <c r="J431" s="8" t="s">
        <v>1581</v>
      </c>
      <c r="K431" s="8" t="s">
        <v>1593</v>
      </c>
      <c r="L431" s="8"/>
    </row>
    <row r="432" spans="1:12" x14ac:dyDescent="0.25">
      <c r="A432" s="7" t="s">
        <v>1431</v>
      </c>
      <c r="B432" s="9" t="s">
        <v>1369</v>
      </c>
      <c r="C432" s="21" t="s">
        <v>1362</v>
      </c>
      <c r="D432" s="15"/>
      <c r="E432" s="15"/>
      <c r="F432" s="9"/>
      <c r="G432" s="1" t="s">
        <v>657</v>
      </c>
      <c r="H432" s="25" t="str">
        <f t="shared" si="8"/>
        <v>bugs_nt_grad_high</v>
      </c>
      <c r="I432" s="7">
        <f>COUNTIF($H$6:$H$1065,H432)</f>
        <v>1</v>
      </c>
      <c r="J432" s="8" t="s">
        <v>1581</v>
      </c>
      <c r="K432" s="8" t="s">
        <v>1593</v>
      </c>
      <c r="L432" s="8"/>
    </row>
    <row r="433" spans="1:12" x14ac:dyDescent="0.25">
      <c r="A433" s="7" t="s">
        <v>1415</v>
      </c>
      <c r="B433" s="9" t="s">
        <v>1371</v>
      </c>
      <c r="C433" s="21" t="s">
        <v>1363</v>
      </c>
      <c r="D433" s="15"/>
      <c r="E433" s="15"/>
      <c r="F433" s="9"/>
      <c r="G433" s="1" t="s">
        <v>657</v>
      </c>
      <c r="H433" s="25" t="str">
        <f t="shared" si="8"/>
        <v>bugs_nt_wsarea_small</v>
      </c>
      <c r="I433" s="7">
        <f>COUNTIF($H$6:$H$1065,H433)</f>
        <v>1</v>
      </c>
      <c r="J433" s="8" t="s">
        <v>1582</v>
      </c>
      <c r="K433" s="8" t="s">
        <v>1593</v>
      </c>
      <c r="L433" s="8"/>
    </row>
    <row r="434" spans="1:12" x14ac:dyDescent="0.25">
      <c r="A434" s="7" t="s">
        <v>1416</v>
      </c>
      <c r="B434" s="9" t="s">
        <v>1372</v>
      </c>
      <c r="C434" s="21" t="s">
        <v>1363</v>
      </c>
      <c r="D434" s="15"/>
      <c r="E434" s="15"/>
      <c r="F434" s="9"/>
      <c r="G434" s="1" t="s">
        <v>657</v>
      </c>
      <c r="H434" s="25" t="str">
        <f t="shared" si="8"/>
        <v>bugs_nt_wsarea_medium</v>
      </c>
      <c r="I434" s="7">
        <f>COUNTIF($H$6:$H$1065,H434)</f>
        <v>1</v>
      </c>
      <c r="J434" s="8" t="s">
        <v>1582</v>
      </c>
      <c r="K434" s="8" t="s">
        <v>1593</v>
      </c>
      <c r="L434" s="8"/>
    </row>
    <row r="435" spans="1:12" x14ac:dyDescent="0.25">
      <c r="A435" s="7" t="s">
        <v>1417</v>
      </c>
      <c r="B435" s="9" t="s">
        <v>1373</v>
      </c>
      <c r="C435" s="21" t="s">
        <v>1363</v>
      </c>
      <c r="D435" s="15"/>
      <c r="E435" s="15"/>
      <c r="F435" s="9"/>
      <c r="G435" s="1" t="s">
        <v>657</v>
      </c>
      <c r="H435" s="25" t="str">
        <f t="shared" si="8"/>
        <v>bugs_nt_wsarea_large</v>
      </c>
      <c r="I435" s="7">
        <f>COUNTIF($H$6:$H$1065,H435)</f>
        <v>1</v>
      </c>
      <c r="J435" s="8" t="s">
        <v>1582</v>
      </c>
      <c r="K435" s="8" t="s">
        <v>1593</v>
      </c>
      <c r="L435" s="8"/>
    </row>
    <row r="436" spans="1:12" x14ac:dyDescent="0.25">
      <c r="A436" s="7" t="s">
        <v>1418</v>
      </c>
      <c r="B436" s="9" t="s">
        <v>1374</v>
      </c>
      <c r="C436" s="21" t="s">
        <v>1363</v>
      </c>
      <c r="D436" s="15"/>
      <c r="E436" s="15"/>
      <c r="F436" s="9"/>
      <c r="G436" s="1" t="s">
        <v>657</v>
      </c>
      <c r="H436" s="25" t="str">
        <f t="shared" si="8"/>
        <v>bugs_nt_wsarea_xlarge</v>
      </c>
      <c r="I436" s="7">
        <f>COUNTIF($H$6:$H$1065,H436)</f>
        <v>1</v>
      </c>
      <c r="J436" s="8" t="s">
        <v>1582</v>
      </c>
      <c r="K436" s="8" t="s">
        <v>1593</v>
      </c>
      <c r="L436" s="8"/>
    </row>
    <row r="437" spans="1:12" x14ac:dyDescent="0.25">
      <c r="A437" s="7" t="s">
        <v>1658</v>
      </c>
      <c r="B437" s="9" t="s">
        <v>1671</v>
      </c>
      <c r="C437" s="21" t="s">
        <v>1657</v>
      </c>
      <c r="D437" s="15"/>
      <c r="E437" s="15"/>
      <c r="F437" s="9"/>
      <c r="G437" s="1" t="s">
        <v>657</v>
      </c>
      <c r="H437" s="25" t="str">
        <f t="shared" si="8"/>
        <v>bugs_nt_habstruct_coarsesub</v>
      </c>
      <c r="I437" s="7">
        <f>COUNTIF($H$6:$H$1065,H437)</f>
        <v>1</v>
      </c>
      <c r="J437" s="8" t="s">
        <v>1670</v>
      </c>
      <c r="K437" s="8" t="s">
        <v>1593</v>
      </c>
      <c r="L437" s="8"/>
    </row>
    <row r="438" spans="1:12" x14ac:dyDescent="0.25">
      <c r="A438" s="7" t="s">
        <v>1659</v>
      </c>
      <c r="B438" s="9" t="s">
        <v>1672</v>
      </c>
      <c r="C438" s="21" t="s">
        <v>1657</v>
      </c>
      <c r="D438" s="15"/>
      <c r="E438" s="15"/>
      <c r="F438" s="9"/>
      <c r="G438" s="1" t="s">
        <v>657</v>
      </c>
      <c r="H438" s="25" t="str">
        <f t="shared" si="8"/>
        <v>bugs_nt_habstruct_noflow</v>
      </c>
      <c r="I438" s="7">
        <f>COUNTIF($H$6:$H$1065,H438)</f>
        <v>1</v>
      </c>
      <c r="J438" s="8" t="s">
        <v>1670</v>
      </c>
      <c r="K438" s="8" t="s">
        <v>1593</v>
      </c>
      <c r="L438" s="8"/>
    </row>
    <row r="439" spans="1:12" x14ac:dyDescent="0.25">
      <c r="A439" s="7" t="s">
        <v>1754</v>
      </c>
      <c r="B439" s="9" t="s">
        <v>1751</v>
      </c>
      <c r="C439" s="21" t="s">
        <v>1657</v>
      </c>
      <c r="D439" s="15"/>
      <c r="E439" s="15"/>
      <c r="F439" s="9"/>
      <c r="G439" s="1" t="s">
        <v>657</v>
      </c>
      <c r="H439" s="25" t="str">
        <f t="shared" si="8"/>
        <v>bugs_nt_habstruct_rootmat</v>
      </c>
      <c r="I439" s="7">
        <f>COUNTIF($H$6:$H$1065,H439)</f>
        <v>1</v>
      </c>
      <c r="J439" s="8" t="s">
        <v>1670</v>
      </c>
      <c r="K439" s="8" t="s">
        <v>1593</v>
      </c>
      <c r="L439" s="8"/>
    </row>
    <row r="440" spans="1:12" x14ac:dyDescent="0.25">
      <c r="A440" s="7" t="s">
        <v>1660</v>
      </c>
      <c r="B440" s="9" t="s">
        <v>1673</v>
      </c>
      <c r="C440" s="21" t="s">
        <v>1657</v>
      </c>
      <c r="D440" s="15"/>
      <c r="E440" s="15"/>
      <c r="F440" s="9"/>
      <c r="G440" s="1" t="s">
        <v>657</v>
      </c>
      <c r="H440" s="25" t="str">
        <f t="shared" si="8"/>
        <v>bugs_nt_habstruct_snag</v>
      </c>
      <c r="I440" s="7">
        <f>COUNTIF($H$6:$H$1065,H440)</f>
        <v>1</v>
      </c>
      <c r="J440" s="8" t="s">
        <v>1670</v>
      </c>
      <c r="K440" s="8" t="s">
        <v>1593</v>
      </c>
      <c r="L440" s="8"/>
    </row>
    <row r="441" spans="1:12" x14ac:dyDescent="0.25">
      <c r="A441" s="7" t="s">
        <v>1661</v>
      </c>
      <c r="B441" s="9" t="s">
        <v>1674</v>
      </c>
      <c r="C441" s="21" t="s">
        <v>1657</v>
      </c>
      <c r="D441" s="15"/>
      <c r="E441" s="15"/>
      <c r="F441" s="9"/>
      <c r="G441" s="1" t="s">
        <v>657</v>
      </c>
      <c r="H441" s="25" t="str">
        <f t="shared" si="8"/>
        <v>bugs_nt_habstruct_NA</v>
      </c>
      <c r="I441" s="7">
        <f>COUNTIF($H$6:$H$1065,H441)</f>
        <v>1</v>
      </c>
      <c r="J441" s="8" t="s">
        <v>1670</v>
      </c>
      <c r="K441" s="8" t="s">
        <v>1593</v>
      </c>
      <c r="L441" s="8"/>
    </row>
    <row r="442" spans="1:12" x14ac:dyDescent="0.25">
      <c r="A442" s="7" t="s">
        <v>1662</v>
      </c>
      <c r="B442" s="9" t="s">
        <v>1675</v>
      </c>
      <c r="C442" s="21" t="s">
        <v>1657</v>
      </c>
      <c r="D442" s="15"/>
      <c r="E442" s="15"/>
      <c r="F442" s="9"/>
      <c r="G442" s="1" t="s">
        <v>657</v>
      </c>
      <c r="H442" s="25" t="str">
        <f t="shared" si="8"/>
        <v>bugs_pi_habstruct_coarsesub</v>
      </c>
      <c r="I442" s="7">
        <f>COUNTIF($H$6:$H$1065,H442)</f>
        <v>1</v>
      </c>
      <c r="J442" s="8" t="s">
        <v>1670</v>
      </c>
      <c r="K442" s="8" t="s">
        <v>1593</v>
      </c>
      <c r="L442" s="8"/>
    </row>
    <row r="443" spans="1:12" x14ac:dyDescent="0.25">
      <c r="A443" s="7" t="s">
        <v>1663</v>
      </c>
      <c r="B443" s="9" t="s">
        <v>1676</v>
      </c>
      <c r="C443" s="21" t="s">
        <v>1657</v>
      </c>
      <c r="D443" s="15"/>
      <c r="E443" s="15"/>
      <c r="F443" s="9"/>
      <c r="G443" s="1" t="s">
        <v>657</v>
      </c>
      <c r="H443" s="25" t="str">
        <f t="shared" si="8"/>
        <v>bugs_pi_habstruct_noflow</v>
      </c>
      <c r="I443" s="7">
        <f>COUNTIF($H$6:$H$1065,H443)</f>
        <v>1</v>
      </c>
      <c r="J443" s="8" t="s">
        <v>1670</v>
      </c>
      <c r="K443" s="8" t="s">
        <v>1593</v>
      </c>
      <c r="L443" s="8"/>
    </row>
    <row r="444" spans="1:12" x14ac:dyDescent="0.25">
      <c r="A444" s="7" t="s">
        <v>1755</v>
      </c>
      <c r="B444" s="9" t="s">
        <v>1752</v>
      </c>
      <c r="C444" s="21" t="s">
        <v>1657</v>
      </c>
      <c r="D444" s="15"/>
      <c r="E444" s="15"/>
      <c r="F444" s="9"/>
      <c r="G444" s="1" t="s">
        <v>657</v>
      </c>
      <c r="H444" s="25" t="str">
        <f t="shared" si="8"/>
        <v>bugs_pi_habstruct_rootmat</v>
      </c>
      <c r="I444" s="7">
        <f>COUNTIF($H$6:$H$1065,H444)</f>
        <v>1</v>
      </c>
      <c r="J444" s="8" t="s">
        <v>1670</v>
      </c>
      <c r="K444" s="8" t="s">
        <v>1593</v>
      </c>
      <c r="L444" s="8"/>
    </row>
    <row r="445" spans="1:12" x14ac:dyDescent="0.25">
      <c r="A445" s="7" t="s">
        <v>1664</v>
      </c>
      <c r="B445" s="9" t="s">
        <v>1677</v>
      </c>
      <c r="C445" s="21" t="s">
        <v>1657</v>
      </c>
      <c r="D445" s="15"/>
      <c r="E445" s="15"/>
      <c r="F445" s="9"/>
      <c r="G445" s="1" t="s">
        <v>657</v>
      </c>
      <c r="H445" s="25" t="str">
        <f t="shared" si="8"/>
        <v>bugs_pi_habstruct_snag</v>
      </c>
      <c r="I445" s="7">
        <f>COUNTIF($H$6:$H$1065,H445)</f>
        <v>1</v>
      </c>
      <c r="J445" s="8" t="s">
        <v>1670</v>
      </c>
      <c r="K445" s="8" t="s">
        <v>1593</v>
      </c>
      <c r="L445" s="8"/>
    </row>
    <row r="446" spans="1:12" x14ac:dyDescent="0.25">
      <c r="A446" s="7" t="s">
        <v>1665</v>
      </c>
      <c r="B446" s="9" t="s">
        <v>1678</v>
      </c>
      <c r="C446" s="21" t="s">
        <v>1657</v>
      </c>
      <c r="D446" s="15"/>
      <c r="E446" s="15"/>
      <c r="F446" s="9"/>
      <c r="G446" s="1" t="s">
        <v>657</v>
      </c>
      <c r="H446" s="25" t="str">
        <f t="shared" si="8"/>
        <v>bugs_pi_habstruct_NA</v>
      </c>
      <c r="I446" s="7">
        <f>COUNTIF($H$6:$H$1065,H446)</f>
        <v>1</v>
      </c>
      <c r="J446" s="8" t="s">
        <v>1670</v>
      </c>
      <c r="K446" s="8" t="s">
        <v>1593</v>
      </c>
      <c r="L446" s="8"/>
    </row>
    <row r="447" spans="1:12" x14ac:dyDescent="0.25">
      <c r="A447" s="7" t="s">
        <v>1666</v>
      </c>
      <c r="B447" s="9" t="s">
        <v>1679</v>
      </c>
      <c r="C447" s="21" t="s">
        <v>1657</v>
      </c>
      <c r="D447" s="15"/>
      <c r="E447" s="15"/>
      <c r="F447" s="9"/>
      <c r="G447" s="1" t="s">
        <v>657</v>
      </c>
      <c r="H447" s="25" t="str">
        <f t="shared" si="8"/>
        <v>bugs_pt_habstruct_coarsesub</v>
      </c>
      <c r="I447" s="7">
        <f>COUNTIF($H$6:$H$1065,H447)</f>
        <v>1</v>
      </c>
      <c r="J447" s="8" t="s">
        <v>1670</v>
      </c>
      <c r="K447" s="8" t="s">
        <v>1593</v>
      </c>
      <c r="L447" s="8"/>
    </row>
    <row r="448" spans="1:12" x14ac:dyDescent="0.25">
      <c r="A448" s="7" t="s">
        <v>1667</v>
      </c>
      <c r="B448" s="9" t="s">
        <v>1680</v>
      </c>
      <c r="C448" s="21" t="s">
        <v>1657</v>
      </c>
      <c r="D448" s="15"/>
      <c r="E448" s="15"/>
      <c r="F448" s="9"/>
      <c r="G448" s="1" t="s">
        <v>657</v>
      </c>
      <c r="H448" s="25" t="str">
        <f t="shared" si="8"/>
        <v>bugs_pt_habstruct_noflow</v>
      </c>
      <c r="I448" s="7">
        <f>COUNTIF($H$6:$H$1065,H448)</f>
        <v>1</v>
      </c>
      <c r="J448" s="8" t="s">
        <v>1670</v>
      </c>
      <c r="K448" s="8" t="s">
        <v>1593</v>
      </c>
      <c r="L448" s="8"/>
    </row>
    <row r="449" spans="1:12" x14ac:dyDescent="0.25">
      <c r="A449" s="7" t="s">
        <v>1756</v>
      </c>
      <c r="B449" s="9" t="s">
        <v>1753</v>
      </c>
      <c r="C449" s="21" t="s">
        <v>1657</v>
      </c>
      <c r="D449" s="15"/>
      <c r="E449" s="15"/>
      <c r="F449" s="9"/>
      <c r="G449" s="1" t="s">
        <v>657</v>
      </c>
      <c r="H449" s="25" t="str">
        <f t="shared" si="8"/>
        <v>bugs_pt_habstruct_rootmat</v>
      </c>
      <c r="I449" s="7">
        <f>COUNTIF($H$6:$H$1065,H449)</f>
        <v>1</v>
      </c>
      <c r="J449" s="8" t="s">
        <v>1670</v>
      </c>
      <c r="K449" s="8" t="s">
        <v>1593</v>
      </c>
      <c r="L449" s="8"/>
    </row>
    <row r="450" spans="1:12" x14ac:dyDescent="0.25">
      <c r="A450" s="7" t="s">
        <v>1668</v>
      </c>
      <c r="B450" s="9" t="s">
        <v>1681</v>
      </c>
      <c r="C450" s="21" t="s">
        <v>1657</v>
      </c>
      <c r="D450" s="15"/>
      <c r="E450" s="15"/>
      <c r="F450" s="9"/>
      <c r="G450" s="1" t="s">
        <v>657</v>
      </c>
      <c r="H450" s="25" t="str">
        <f t="shared" si="8"/>
        <v>bugs_pt_habstruct_snag</v>
      </c>
      <c r="I450" s="7">
        <f>COUNTIF($H$6:$H$1065,H450)</f>
        <v>1</v>
      </c>
      <c r="J450" s="8" t="s">
        <v>1670</v>
      </c>
      <c r="K450" s="8" t="s">
        <v>1593</v>
      </c>
      <c r="L450" s="8"/>
    </row>
    <row r="451" spans="1:12" x14ac:dyDescent="0.25">
      <c r="A451" s="7" t="s">
        <v>1669</v>
      </c>
      <c r="B451" s="9" t="s">
        <v>1682</v>
      </c>
      <c r="C451" s="21" t="s">
        <v>1657</v>
      </c>
      <c r="D451" s="15"/>
      <c r="E451" s="15"/>
      <c r="F451" s="9"/>
      <c r="G451" s="1" t="s">
        <v>657</v>
      </c>
      <c r="H451" s="25" t="str">
        <f t="shared" si="8"/>
        <v>bugs_pt_habstruct_NA</v>
      </c>
      <c r="I451" s="7">
        <f>COUNTIF($H$6:$H$1065,H451)</f>
        <v>1</v>
      </c>
      <c r="J451" s="8" t="s">
        <v>1670</v>
      </c>
      <c r="K451" s="8" t="s">
        <v>1593</v>
      </c>
      <c r="L451" s="8"/>
    </row>
    <row r="452" spans="1:12" x14ac:dyDescent="0.25">
      <c r="A452" s="7" t="s">
        <v>1706</v>
      </c>
      <c r="B452" s="9" t="s">
        <v>1704</v>
      </c>
      <c r="C452" s="21" t="s">
        <v>1657</v>
      </c>
      <c r="D452" s="15"/>
      <c r="E452" s="15"/>
      <c r="F452" s="9" t="s">
        <v>1705</v>
      </c>
      <c r="G452" s="1" t="s">
        <v>657</v>
      </c>
      <c r="H452" s="25" t="str">
        <f t="shared" si="8"/>
        <v>bugs_nval_habstruct</v>
      </c>
      <c r="I452" s="7">
        <f>COUNTIF($H$6:$H$1065,H452)</f>
        <v>1</v>
      </c>
      <c r="J452" s="8" t="s">
        <v>1670</v>
      </c>
      <c r="K452" s="8" t="s">
        <v>1593</v>
      </c>
      <c r="L452" s="8"/>
    </row>
    <row r="453" spans="1:12" x14ac:dyDescent="0.25">
      <c r="A453" s="7" t="s">
        <v>1685</v>
      </c>
      <c r="B453" s="9" t="s">
        <v>1694</v>
      </c>
      <c r="C453" s="21" t="s">
        <v>472</v>
      </c>
      <c r="D453" s="15"/>
      <c r="E453" s="15"/>
      <c r="F453" s="9"/>
      <c r="G453" s="1" t="s">
        <v>657</v>
      </c>
      <c r="H453" s="25" t="str">
        <f t="shared" si="8"/>
        <v>bugs_nfam_Coleo</v>
      </c>
      <c r="I453" s="7">
        <f>COUNTIF($H$6:$H$1065,H453)</f>
        <v>1</v>
      </c>
      <c r="J453" s="8" t="s">
        <v>1684</v>
      </c>
      <c r="K453" s="8" t="s">
        <v>1593</v>
      </c>
      <c r="L453" s="8"/>
    </row>
    <row r="454" spans="1:12" x14ac:dyDescent="0.25">
      <c r="A454" s="7" t="s">
        <v>1686</v>
      </c>
      <c r="B454" s="9" t="s">
        <v>1695</v>
      </c>
      <c r="C454" s="21" t="s">
        <v>472</v>
      </c>
      <c r="D454" s="15"/>
      <c r="E454" s="15"/>
      <c r="F454" s="9"/>
      <c r="G454" s="1" t="s">
        <v>657</v>
      </c>
      <c r="H454" s="25" t="str">
        <f t="shared" si="8"/>
        <v>bugs_nfam_Ephem</v>
      </c>
      <c r="I454" s="7">
        <f>COUNTIF($H$6:$H$1065,H454)</f>
        <v>1</v>
      </c>
      <c r="J454" s="8" t="s">
        <v>1684</v>
      </c>
      <c r="K454" s="8" t="s">
        <v>1593</v>
      </c>
      <c r="L454" s="8"/>
    </row>
    <row r="455" spans="1:12" x14ac:dyDescent="0.25">
      <c r="A455" s="7" t="s">
        <v>1687</v>
      </c>
      <c r="B455" s="9" t="s">
        <v>1696</v>
      </c>
      <c r="C455" s="21" t="s">
        <v>472</v>
      </c>
      <c r="D455" s="15"/>
      <c r="E455" s="15"/>
      <c r="F455" s="9"/>
      <c r="G455" s="1" t="s">
        <v>657</v>
      </c>
      <c r="H455" s="25" t="str">
        <f t="shared" si="8"/>
        <v>bugs_nfam_Odon</v>
      </c>
      <c r="I455" s="7">
        <f>COUNTIF($H$6:$H$1065,H455)</f>
        <v>1</v>
      </c>
      <c r="J455" s="8" t="s">
        <v>1684</v>
      </c>
      <c r="K455" s="8" t="s">
        <v>1593</v>
      </c>
      <c r="L455" s="8"/>
    </row>
    <row r="456" spans="1:12" x14ac:dyDescent="0.25">
      <c r="A456" s="7" t="s">
        <v>1688</v>
      </c>
      <c r="B456" s="9" t="s">
        <v>1697</v>
      </c>
      <c r="C456" s="21" t="s">
        <v>472</v>
      </c>
      <c r="D456" s="15"/>
      <c r="E456" s="15"/>
      <c r="F456" s="9"/>
      <c r="G456" s="1" t="s">
        <v>657</v>
      </c>
      <c r="H456" s="25" t="str">
        <f t="shared" si="8"/>
        <v>bugs_nfam_Trich</v>
      </c>
      <c r="I456" s="7">
        <f>COUNTIF($H$6:$H$1065,H456)</f>
        <v>1</v>
      </c>
      <c r="J456" s="8" t="s">
        <v>1684</v>
      </c>
      <c r="K456" s="8" t="s">
        <v>1593</v>
      </c>
      <c r="L456" s="8"/>
    </row>
    <row r="457" spans="1:12" x14ac:dyDescent="0.25">
      <c r="A457" s="7" t="s">
        <v>1689</v>
      </c>
      <c r="B457" s="9" t="s">
        <v>1698</v>
      </c>
      <c r="C457" s="21" t="s">
        <v>1683</v>
      </c>
      <c r="D457" s="15"/>
      <c r="E457" s="15"/>
      <c r="F457" s="9"/>
      <c r="G457" s="1" t="s">
        <v>657</v>
      </c>
      <c r="H457" s="25" t="str">
        <f t="shared" si="8"/>
        <v>bugs_ngen_Coleo</v>
      </c>
      <c r="I457" s="7">
        <f>COUNTIF($H$6:$H$1065,H457)</f>
        <v>1</v>
      </c>
      <c r="J457" s="8" t="s">
        <v>1684</v>
      </c>
      <c r="K457" s="8" t="s">
        <v>1593</v>
      </c>
      <c r="L457" s="8"/>
    </row>
    <row r="458" spans="1:12" x14ac:dyDescent="0.25">
      <c r="A458" s="7" t="s">
        <v>1690</v>
      </c>
      <c r="B458" s="9" t="s">
        <v>1699</v>
      </c>
      <c r="C458" s="21" t="s">
        <v>1683</v>
      </c>
      <c r="D458" s="15"/>
      <c r="E458" s="15"/>
      <c r="F458" s="9"/>
      <c r="G458" s="1" t="s">
        <v>657</v>
      </c>
      <c r="H458" s="25" t="str">
        <f t="shared" ref="H458:H521" si="9">G458&amp;"_"&amp;TRIM(A458)</f>
        <v>bugs_ngen_Ephem</v>
      </c>
      <c r="I458" s="7">
        <f>COUNTIF($H$6:$H$1065,H458)</f>
        <v>1</v>
      </c>
      <c r="J458" s="8" t="s">
        <v>1684</v>
      </c>
      <c r="K458" s="8" t="s">
        <v>1593</v>
      </c>
      <c r="L458" s="8"/>
    </row>
    <row r="459" spans="1:12" x14ac:dyDescent="0.25">
      <c r="A459" s="7" t="s">
        <v>1691</v>
      </c>
      <c r="B459" s="9" t="s">
        <v>1700</v>
      </c>
      <c r="C459" s="21" t="s">
        <v>1683</v>
      </c>
      <c r="D459" s="15"/>
      <c r="E459" s="15"/>
      <c r="F459" s="9"/>
      <c r="G459" s="1" t="s">
        <v>657</v>
      </c>
      <c r="H459" s="25" t="str">
        <f t="shared" si="9"/>
        <v>bugs_ngen_Odon</v>
      </c>
      <c r="I459" s="7">
        <f>COUNTIF($H$6:$H$1065,H459)</f>
        <v>1</v>
      </c>
      <c r="J459" s="8" t="s">
        <v>1684</v>
      </c>
      <c r="K459" s="8" t="s">
        <v>1593</v>
      </c>
      <c r="L459" s="8"/>
    </row>
    <row r="460" spans="1:12" x14ac:dyDescent="0.25">
      <c r="A460" s="7" t="s">
        <v>1692</v>
      </c>
      <c r="B460" s="9" t="s">
        <v>1701</v>
      </c>
      <c r="C460" s="21" t="s">
        <v>1683</v>
      </c>
      <c r="D460" s="15"/>
      <c r="E460" s="15"/>
      <c r="F460" s="9"/>
      <c r="G460" s="1" t="s">
        <v>657</v>
      </c>
      <c r="H460" s="25" t="str">
        <f t="shared" si="9"/>
        <v>bugs_ngen_Trich</v>
      </c>
      <c r="I460" s="7">
        <f>COUNTIF($H$6:$H$1065,H460)</f>
        <v>1</v>
      </c>
      <c r="J460" s="8" t="s">
        <v>1684</v>
      </c>
      <c r="K460" s="8" t="s">
        <v>1593</v>
      </c>
      <c r="L460" s="8"/>
    </row>
    <row r="461" spans="1:12" x14ac:dyDescent="0.25">
      <c r="A461" s="7" t="s">
        <v>1693</v>
      </c>
      <c r="B461" s="9" t="s">
        <v>1702</v>
      </c>
      <c r="C461" s="21" t="s">
        <v>473</v>
      </c>
      <c r="D461" s="15"/>
      <c r="E461" s="15"/>
      <c r="F461" s="9"/>
      <c r="G461" s="1" t="s">
        <v>657</v>
      </c>
      <c r="H461" s="25" t="str">
        <f t="shared" si="9"/>
        <v>bugs_ngen_Elmid</v>
      </c>
      <c r="I461" s="7">
        <f>COUNTIF($H$6:$H$1065,H461)</f>
        <v>1</v>
      </c>
      <c r="J461" s="8" t="s">
        <v>1684</v>
      </c>
      <c r="K461" s="8" t="s">
        <v>1593</v>
      </c>
      <c r="L461" s="8"/>
    </row>
    <row r="462" spans="1:12" x14ac:dyDescent="0.25">
      <c r="A462" s="7" t="s">
        <v>1</v>
      </c>
      <c r="B462" s="1" t="s">
        <v>497</v>
      </c>
      <c r="C462" s="16" t="s">
        <v>411</v>
      </c>
      <c r="D462" s="15"/>
      <c r="E462" s="15"/>
      <c r="F462" s="15"/>
      <c r="G462" s="1" t="s">
        <v>393</v>
      </c>
      <c r="H462" s="25" t="str">
        <f t="shared" si="9"/>
        <v>fish_ni_total</v>
      </c>
      <c r="I462" s="7">
        <f>COUNTIF($H$6:$H$1065,H462)</f>
        <v>1</v>
      </c>
      <c r="J462" s="8" t="str">
        <f>"unclassified_"&amp;G462</f>
        <v>unclassified_fish</v>
      </c>
      <c r="K462" s="8" t="s">
        <v>1587</v>
      </c>
      <c r="L462" s="8"/>
    </row>
    <row r="463" spans="1:12" x14ac:dyDescent="0.25">
      <c r="A463" s="7" t="s">
        <v>394</v>
      </c>
      <c r="B463" s="9" t="s">
        <v>399</v>
      </c>
      <c r="C463" s="16" t="s">
        <v>412</v>
      </c>
      <c r="D463" s="15"/>
      <c r="E463" s="15"/>
      <c r="F463" s="15"/>
      <c r="G463" s="1" t="s">
        <v>393</v>
      </c>
      <c r="H463" s="25" t="str">
        <f t="shared" si="9"/>
        <v>fish_pi_rbs</v>
      </c>
      <c r="I463" s="7">
        <f>COUNTIF($H$6:$H$1065,H463)</f>
        <v>1</v>
      </c>
      <c r="J463" s="8" t="str">
        <f t="shared" ref="J463:J470" si="10">"unclassified_"&amp;G463</f>
        <v>unclassified_fish</v>
      </c>
      <c r="K463" s="8" t="s">
        <v>1587</v>
      </c>
      <c r="L463" s="8"/>
    </row>
    <row r="464" spans="1:12" x14ac:dyDescent="0.25">
      <c r="A464" s="7" t="s">
        <v>395</v>
      </c>
      <c r="B464" s="9" t="s">
        <v>401</v>
      </c>
      <c r="C464" s="16" t="s">
        <v>413</v>
      </c>
      <c r="D464" s="15"/>
      <c r="E464" s="15"/>
      <c r="F464" s="15"/>
      <c r="G464" s="1" t="s">
        <v>393</v>
      </c>
      <c r="H464" s="25" t="str">
        <f t="shared" si="9"/>
        <v>fish_pi_brooktrout</v>
      </c>
      <c r="I464" s="7">
        <f>COUNTIF($H$6:$H$1065,H464)</f>
        <v>1</v>
      </c>
      <c r="J464" s="8" t="str">
        <f t="shared" si="10"/>
        <v>unclassified_fish</v>
      </c>
      <c r="K464" s="8" t="s">
        <v>1587</v>
      </c>
      <c r="L464" s="8"/>
    </row>
    <row r="465" spans="1:12" x14ac:dyDescent="0.25">
      <c r="A465" s="7" t="s">
        <v>396</v>
      </c>
      <c r="B465" s="9" t="s">
        <v>400</v>
      </c>
      <c r="C465" s="16" t="s">
        <v>412</v>
      </c>
      <c r="D465" s="15"/>
      <c r="E465" s="15"/>
      <c r="F465" s="15"/>
      <c r="G465" s="1" t="s">
        <v>393</v>
      </c>
      <c r="H465" s="25" t="str">
        <f t="shared" si="9"/>
        <v>fish_pi_sculpin</v>
      </c>
      <c r="I465" s="7">
        <f>COUNTIF($H$6:$H$1065,H465)</f>
        <v>1</v>
      </c>
      <c r="J465" s="8" t="str">
        <f t="shared" si="10"/>
        <v>unclassified_fish</v>
      </c>
      <c r="K465" s="8" t="s">
        <v>1587</v>
      </c>
      <c r="L465" s="8"/>
    </row>
    <row r="466" spans="1:12" x14ac:dyDescent="0.25">
      <c r="A466" s="9" t="s">
        <v>0</v>
      </c>
      <c r="B466" s="7" t="s">
        <v>502</v>
      </c>
      <c r="C466" s="16" t="s">
        <v>413</v>
      </c>
      <c r="D466" s="15"/>
      <c r="E466" s="15"/>
      <c r="F466" s="15"/>
      <c r="G466" s="1" t="s">
        <v>393</v>
      </c>
      <c r="H466" s="25" t="str">
        <f t="shared" si="9"/>
        <v>fish_nt_total</v>
      </c>
      <c r="I466" s="7">
        <f>COUNTIF($H$6:$H$1065,H466)</f>
        <v>1</v>
      </c>
      <c r="J466" s="8" t="str">
        <f t="shared" si="10"/>
        <v>unclassified_fish</v>
      </c>
      <c r="K466" s="8" t="s">
        <v>1587</v>
      </c>
      <c r="L466" s="8"/>
    </row>
    <row r="467" spans="1:12" x14ac:dyDescent="0.25">
      <c r="A467" s="9" t="s">
        <v>415</v>
      </c>
      <c r="B467" s="9" t="s">
        <v>592</v>
      </c>
      <c r="C467" s="16" t="s">
        <v>412</v>
      </c>
      <c r="D467" s="15"/>
      <c r="E467" s="15"/>
      <c r="F467" s="15"/>
      <c r="G467" s="1" t="s">
        <v>393</v>
      </c>
      <c r="H467" s="25" t="str">
        <f t="shared" si="9"/>
        <v>fish_nt_benthic</v>
      </c>
      <c r="I467" s="7">
        <f>COUNTIF($H$6:$H$1065,H467)</f>
        <v>1</v>
      </c>
      <c r="J467" s="8" t="str">
        <f t="shared" si="10"/>
        <v>unclassified_fish</v>
      </c>
      <c r="K467" s="8" t="s">
        <v>1587</v>
      </c>
      <c r="L467" s="8"/>
    </row>
    <row r="468" spans="1:12" x14ac:dyDescent="0.25">
      <c r="A468" s="7" t="s">
        <v>397</v>
      </c>
      <c r="B468" s="9" t="s">
        <v>402</v>
      </c>
      <c r="C468" s="16" t="s">
        <v>414</v>
      </c>
      <c r="D468" s="15"/>
      <c r="E468" s="15"/>
      <c r="F468" s="15"/>
      <c r="G468" s="1" t="s">
        <v>393</v>
      </c>
      <c r="H468" s="25" t="str">
        <f t="shared" si="9"/>
        <v>fish_pi_lithophil</v>
      </c>
      <c r="I468" s="7">
        <f>COUNTIF($H$6:$H$1065,H468)</f>
        <v>1</v>
      </c>
      <c r="J468" s="8" t="str">
        <f t="shared" si="10"/>
        <v>unclassified_fish</v>
      </c>
      <c r="K468" s="8" t="s">
        <v>1587</v>
      </c>
      <c r="L468" s="8"/>
    </row>
    <row r="469" spans="1:12" x14ac:dyDescent="0.25">
      <c r="A469" s="7" t="s">
        <v>398</v>
      </c>
      <c r="B469" s="9" t="s">
        <v>403</v>
      </c>
      <c r="C469" s="16" t="s">
        <v>410</v>
      </c>
      <c r="D469" s="15"/>
      <c r="E469" s="15"/>
      <c r="F469" s="15"/>
      <c r="G469" s="1" t="s">
        <v>393</v>
      </c>
      <c r="H469" s="25" t="str">
        <f t="shared" si="9"/>
        <v>fish_pi_genomninvrt</v>
      </c>
      <c r="I469" s="7">
        <f>COUNTIF($H$6:$H$1065,H469)</f>
        <v>1</v>
      </c>
      <c r="J469" s="8" t="str">
        <f t="shared" si="10"/>
        <v>unclassified_fish</v>
      </c>
      <c r="K469" s="8" t="s">
        <v>1587</v>
      </c>
      <c r="L469" s="8"/>
    </row>
    <row r="470" spans="1:12" x14ac:dyDescent="0.25">
      <c r="A470" s="7" t="s">
        <v>404</v>
      </c>
      <c r="B470" s="9" t="s">
        <v>407</v>
      </c>
      <c r="C470" s="16" t="s">
        <v>410</v>
      </c>
      <c r="D470" s="15"/>
      <c r="E470" s="15"/>
      <c r="F470" s="15"/>
      <c r="G470" s="1" t="s">
        <v>393</v>
      </c>
      <c r="H470" s="25" t="str">
        <f t="shared" si="9"/>
        <v>fish_pi_insectivore</v>
      </c>
      <c r="I470" s="7">
        <f>COUNTIF($H$6:$H$1065,H470)</f>
        <v>1</v>
      </c>
      <c r="J470" s="8" t="str">
        <f t="shared" si="10"/>
        <v>unclassified_fish</v>
      </c>
      <c r="K470" s="8" t="s">
        <v>1587</v>
      </c>
      <c r="L470" s="8"/>
    </row>
    <row r="471" spans="1:12" x14ac:dyDescent="0.25">
      <c r="A471" s="7" t="s">
        <v>261</v>
      </c>
      <c r="B471" s="9" t="s">
        <v>593</v>
      </c>
      <c r="C471" s="16" t="s">
        <v>410</v>
      </c>
      <c r="D471" s="15"/>
      <c r="E471" s="15"/>
      <c r="F471" s="15"/>
      <c r="G471" s="1" t="s">
        <v>393</v>
      </c>
      <c r="H471" s="25" t="str">
        <f t="shared" si="9"/>
        <v>fish_pi_tv_toler</v>
      </c>
      <c r="I471" s="7">
        <f>COUNTIF($H$6:$H$1065,H471)</f>
        <v>1</v>
      </c>
      <c r="J471" s="8" t="s">
        <v>1577</v>
      </c>
      <c r="K471" s="8" t="s">
        <v>1577</v>
      </c>
      <c r="L471" s="8"/>
    </row>
    <row r="472" spans="1:12" x14ac:dyDescent="0.25">
      <c r="A472" s="7" t="s">
        <v>405</v>
      </c>
      <c r="B472" s="9" t="s">
        <v>496</v>
      </c>
      <c r="C472" s="16" t="s">
        <v>409</v>
      </c>
      <c r="D472" s="15"/>
      <c r="E472" s="15"/>
      <c r="F472" s="15"/>
      <c r="G472" s="1" t="s">
        <v>393</v>
      </c>
      <c r="H472" s="25" t="str">
        <f t="shared" si="9"/>
        <v>fish_ni_m2</v>
      </c>
      <c r="I472" s="7">
        <f>COUNTIF($H$6:$H$1065,H472)</f>
        <v>1</v>
      </c>
      <c r="J472" s="8" t="str">
        <f t="shared" ref="J472:J486" si="11">"unclassified_"&amp;G472</f>
        <v>unclassified_fish</v>
      </c>
      <c r="K472" s="8" t="s">
        <v>1587</v>
      </c>
      <c r="L472" s="8"/>
    </row>
    <row r="473" spans="1:12" x14ac:dyDescent="0.25">
      <c r="A473" s="7" t="s">
        <v>1558</v>
      </c>
      <c r="B473" s="9" t="s">
        <v>406</v>
      </c>
      <c r="C473" s="16" t="s">
        <v>408</v>
      </c>
      <c r="D473" s="15"/>
      <c r="E473" s="15"/>
      <c r="F473" s="15"/>
      <c r="G473" s="1" t="s">
        <v>393</v>
      </c>
      <c r="H473" s="25" t="str">
        <f t="shared" si="9"/>
        <v>fish_biomass_m2</v>
      </c>
      <c r="I473" s="7">
        <f>COUNTIF($H$6:$H$1065,H473)</f>
        <v>1</v>
      </c>
      <c r="J473" s="8" t="str">
        <f t="shared" si="11"/>
        <v>unclassified_fish</v>
      </c>
      <c r="K473" s="8" t="s">
        <v>1587</v>
      </c>
      <c r="L473" s="8"/>
    </row>
    <row r="474" spans="1:12" x14ac:dyDescent="0.25">
      <c r="A474" s="7" t="s">
        <v>807</v>
      </c>
      <c r="B474" s="7" t="s">
        <v>822</v>
      </c>
      <c r="C474" s="15" t="s">
        <v>177</v>
      </c>
      <c r="D474" s="15"/>
      <c r="E474" s="15"/>
      <c r="F474" s="7"/>
      <c r="G474" s="7" t="s">
        <v>806</v>
      </c>
      <c r="H474" s="25" t="str">
        <f t="shared" si="9"/>
        <v>algae_nt_Achnan_Navic</v>
      </c>
      <c r="I474" s="7">
        <f>COUNTIF($H$6:$H$1065,H474)</f>
        <v>1</v>
      </c>
      <c r="J474" s="8" t="str">
        <f t="shared" si="11"/>
        <v>unclassified_algae</v>
      </c>
      <c r="K474" s="8" t="s">
        <v>1588</v>
      </c>
      <c r="L474" s="8"/>
    </row>
    <row r="475" spans="1:12" x14ac:dyDescent="0.25">
      <c r="A475" s="7" t="s">
        <v>899</v>
      </c>
      <c r="B475" s="7" t="s">
        <v>1032</v>
      </c>
      <c r="C475" s="15" t="s">
        <v>1014</v>
      </c>
      <c r="D475" s="15"/>
      <c r="E475" s="15"/>
      <c r="F475" s="7"/>
      <c r="G475" s="7" t="s">
        <v>806</v>
      </c>
      <c r="H475" s="25" t="str">
        <f t="shared" si="9"/>
        <v>algae_nt_ADNATE</v>
      </c>
      <c r="I475" s="7">
        <f>COUNTIF($H$6:$H$1065,H475)</f>
        <v>1</v>
      </c>
      <c r="J475" s="8" t="str">
        <f t="shared" si="11"/>
        <v>unclassified_algae</v>
      </c>
      <c r="K475" s="8" t="s">
        <v>1588</v>
      </c>
      <c r="L475" s="8"/>
    </row>
    <row r="476" spans="1:12" x14ac:dyDescent="0.25">
      <c r="A476" s="7" t="s">
        <v>902</v>
      </c>
      <c r="B476" s="7" t="s">
        <v>1033</v>
      </c>
      <c r="C476" s="15" t="s">
        <v>1015</v>
      </c>
      <c r="D476" s="15"/>
      <c r="E476" s="15"/>
      <c r="F476" s="7"/>
      <c r="G476" s="7" t="s">
        <v>806</v>
      </c>
      <c r="H476" s="25" t="str">
        <f t="shared" si="9"/>
        <v>algae_nt_ARAPHID</v>
      </c>
      <c r="I476" s="7">
        <f>COUNTIF($H$6:$H$1065,H476)</f>
        <v>1</v>
      </c>
      <c r="J476" s="8" t="str">
        <f t="shared" si="11"/>
        <v>unclassified_algae</v>
      </c>
      <c r="K476" s="8" t="s">
        <v>1588</v>
      </c>
      <c r="L476" s="8"/>
    </row>
    <row r="477" spans="1:12" x14ac:dyDescent="0.25">
      <c r="A477" s="7" t="s">
        <v>871</v>
      </c>
      <c r="B477" s="7" t="s">
        <v>1034</v>
      </c>
      <c r="C477" s="15" t="s">
        <v>844</v>
      </c>
      <c r="D477" s="15"/>
      <c r="E477" s="15"/>
      <c r="F477" s="7"/>
      <c r="G477" s="7" t="s">
        <v>806</v>
      </c>
      <c r="H477" s="25" t="str">
        <f t="shared" si="9"/>
        <v>algae_nt_BAHLS_1</v>
      </c>
      <c r="I477" s="7">
        <f>COUNTIF($H$6:$H$1065,H477)</f>
        <v>1</v>
      </c>
      <c r="J477" s="8" t="str">
        <f t="shared" si="11"/>
        <v>unclassified_algae</v>
      </c>
      <c r="K477" s="8" t="s">
        <v>1588</v>
      </c>
      <c r="L477" s="8"/>
    </row>
    <row r="478" spans="1:12" x14ac:dyDescent="0.25">
      <c r="A478" s="7" t="s">
        <v>872</v>
      </c>
      <c r="B478" s="7" t="s">
        <v>1035</v>
      </c>
      <c r="C478" s="15" t="s">
        <v>844</v>
      </c>
      <c r="D478" s="15"/>
      <c r="E478" s="15"/>
      <c r="F478" s="7"/>
      <c r="G478" s="7" t="s">
        <v>806</v>
      </c>
      <c r="H478" s="25" t="str">
        <f t="shared" si="9"/>
        <v>algae_nt_BAHLS_2</v>
      </c>
      <c r="I478" s="7">
        <f>COUNTIF($H$6:$H$1065,H478)</f>
        <v>1</v>
      </c>
      <c r="J478" s="8" t="str">
        <f t="shared" si="11"/>
        <v>unclassified_algae</v>
      </c>
      <c r="K478" s="8" t="s">
        <v>1588</v>
      </c>
      <c r="L478" s="8"/>
    </row>
    <row r="479" spans="1:12" x14ac:dyDescent="0.25">
      <c r="A479" s="7" t="s">
        <v>873</v>
      </c>
      <c r="B479" s="7" t="s">
        <v>1036</v>
      </c>
      <c r="C479" s="15" t="s">
        <v>844</v>
      </c>
      <c r="D479" s="15"/>
      <c r="E479" s="15"/>
      <c r="F479" s="7"/>
      <c r="G479" s="7" t="s">
        <v>806</v>
      </c>
      <c r="H479" s="25" t="str">
        <f t="shared" si="9"/>
        <v>algae_nt_BAHLS_3</v>
      </c>
      <c r="I479" s="7">
        <f>COUNTIF($H$6:$H$1065,H479)</f>
        <v>1</v>
      </c>
      <c r="J479" s="8" t="str">
        <f t="shared" si="11"/>
        <v>unclassified_algae</v>
      </c>
      <c r="K479" s="8" t="s">
        <v>1588</v>
      </c>
      <c r="L479" s="8"/>
    </row>
    <row r="480" spans="1:12" x14ac:dyDescent="0.25">
      <c r="A480" s="7" t="s">
        <v>849</v>
      </c>
      <c r="B480" s="7" t="s">
        <v>1037</v>
      </c>
      <c r="C480" s="15" t="s">
        <v>824</v>
      </c>
      <c r="D480" s="15"/>
      <c r="E480" s="15"/>
      <c r="F480" s="7"/>
      <c r="G480" s="7" t="s">
        <v>806</v>
      </c>
      <c r="H480" s="25" t="str">
        <f t="shared" si="9"/>
        <v>algae_nt_BC_1</v>
      </c>
      <c r="I480" s="7">
        <f>COUNTIF($H$6:$H$1065,H480)</f>
        <v>1</v>
      </c>
      <c r="J480" s="8" t="str">
        <f t="shared" si="11"/>
        <v>unclassified_algae</v>
      </c>
      <c r="K480" s="8" t="s">
        <v>1588</v>
      </c>
      <c r="L480" s="8"/>
    </row>
    <row r="481" spans="1:12" x14ac:dyDescent="0.25">
      <c r="A481" s="7" t="s">
        <v>810</v>
      </c>
      <c r="B481" s="7" t="s">
        <v>1038</v>
      </c>
      <c r="C481" s="15" t="s">
        <v>824</v>
      </c>
      <c r="D481" s="15"/>
      <c r="E481" s="15"/>
      <c r="F481" s="7"/>
      <c r="G481" s="7" t="s">
        <v>806</v>
      </c>
      <c r="H481" s="25" t="str">
        <f t="shared" si="9"/>
        <v>algae_nt_BC_12</v>
      </c>
      <c r="I481" s="7">
        <f>COUNTIF($H$6:$H$1065,H481)</f>
        <v>1</v>
      </c>
      <c r="J481" s="8" t="str">
        <f t="shared" si="11"/>
        <v>unclassified_algae</v>
      </c>
      <c r="K481" s="8" t="s">
        <v>1588</v>
      </c>
      <c r="L481" s="8"/>
    </row>
    <row r="482" spans="1:12" x14ac:dyDescent="0.25">
      <c r="A482" s="7" t="s">
        <v>850</v>
      </c>
      <c r="B482" s="7" t="s">
        <v>1039</v>
      </c>
      <c r="C482" s="15" t="s">
        <v>824</v>
      </c>
      <c r="D482" s="15"/>
      <c r="E482" s="15"/>
      <c r="F482" s="7"/>
      <c r="G482" s="7" t="s">
        <v>806</v>
      </c>
      <c r="H482" s="25" t="str">
        <f t="shared" si="9"/>
        <v>algae_nt_BC_2</v>
      </c>
      <c r="I482" s="7">
        <f>COUNTIF($H$6:$H$1065,H482)</f>
        <v>1</v>
      </c>
      <c r="J482" s="8" t="str">
        <f t="shared" si="11"/>
        <v>unclassified_algae</v>
      </c>
      <c r="K482" s="8" t="s">
        <v>1588</v>
      </c>
      <c r="L482" s="8"/>
    </row>
    <row r="483" spans="1:12" x14ac:dyDescent="0.25">
      <c r="A483" s="7" t="s">
        <v>851</v>
      </c>
      <c r="B483" s="7" t="s">
        <v>1040</v>
      </c>
      <c r="C483" s="15" t="s">
        <v>824</v>
      </c>
      <c r="D483" s="15"/>
      <c r="E483" s="15"/>
      <c r="F483" s="7"/>
      <c r="G483" s="7" t="s">
        <v>806</v>
      </c>
      <c r="H483" s="25" t="str">
        <f t="shared" si="9"/>
        <v>algae_nt_BC_3</v>
      </c>
      <c r="I483" s="7">
        <f>COUNTIF($H$6:$H$1065,H483)</f>
        <v>1</v>
      </c>
      <c r="J483" s="8" t="str">
        <f t="shared" si="11"/>
        <v>unclassified_algae</v>
      </c>
      <c r="K483" s="8" t="s">
        <v>1588</v>
      </c>
      <c r="L483" s="8"/>
    </row>
    <row r="484" spans="1:12" x14ac:dyDescent="0.25">
      <c r="A484" s="7" t="s">
        <v>852</v>
      </c>
      <c r="B484" s="7" t="s">
        <v>1041</v>
      </c>
      <c r="C484" s="15" t="s">
        <v>824</v>
      </c>
      <c r="D484" s="15"/>
      <c r="E484" s="15"/>
      <c r="F484" s="7"/>
      <c r="G484" s="7" t="s">
        <v>806</v>
      </c>
      <c r="H484" s="25" t="str">
        <f t="shared" si="9"/>
        <v>algae_nt_BC_4</v>
      </c>
      <c r="I484" s="7">
        <f>COUNTIF($H$6:$H$1065,H484)</f>
        <v>1</v>
      </c>
      <c r="J484" s="8" t="str">
        <f t="shared" si="11"/>
        <v>unclassified_algae</v>
      </c>
      <c r="K484" s="8" t="s">
        <v>1588</v>
      </c>
      <c r="L484" s="8"/>
    </row>
    <row r="485" spans="1:12" x14ac:dyDescent="0.25">
      <c r="A485" s="7" t="s">
        <v>854</v>
      </c>
      <c r="B485" s="7" t="s">
        <v>1042</v>
      </c>
      <c r="C485" s="15" t="s">
        <v>824</v>
      </c>
      <c r="D485" s="15"/>
      <c r="E485" s="15"/>
      <c r="F485" s="7"/>
      <c r="G485" s="7" t="s">
        <v>806</v>
      </c>
      <c r="H485" s="25" t="str">
        <f t="shared" si="9"/>
        <v>algae_nt_BC_45</v>
      </c>
      <c r="I485" s="7">
        <f>COUNTIF($H$6:$H$1065,H485)</f>
        <v>1</v>
      </c>
      <c r="J485" s="8" t="str">
        <f t="shared" si="11"/>
        <v>unclassified_algae</v>
      </c>
      <c r="K485" s="8" t="s">
        <v>1588</v>
      </c>
      <c r="L485" s="8"/>
    </row>
    <row r="486" spans="1:12" x14ac:dyDescent="0.25">
      <c r="A486" s="7" t="s">
        <v>853</v>
      </c>
      <c r="B486" s="7" t="s">
        <v>1043</v>
      </c>
      <c r="C486" s="15" t="s">
        <v>824</v>
      </c>
      <c r="D486" s="15"/>
      <c r="E486" s="15"/>
      <c r="F486" s="7"/>
      <c r="G486" s="7" t="s">
        <v>806</v>
      </c>
      <c r="H486" s="25" t="str">
        <f t="shared" si="9"/>
        <v>algae_nt_BC_5</v>
      </c>
      <c r="I486" s="7">
        <f>COUNTIF($H$6:$H$1065,H486)</f>
        <v>1</v>
      </c>
      <c r="J486" s="8" t="str">
        <f t="shared" si="11"/>
        <v>unclassified_algae</v>
      </c>
      <c r="K486" s="8" t="s">
        <v>1588</v>
      </c>
      <c r="L486" s="8"/>
    </row>
    <row r="487" spans="1:12" x14ac:dyDescent="0.25">
      <c r="A487" s="7" t="s">
        <v>870</v>
      </c>
      <c r="B487" s="7" t="s">
        <v>1044</v>
      </c>
      <c r="C487" s="15" t="s">
        <v>843</v>
      </c>
      <c r="D487" s="15"/>
      <c r="E487" s="15"/>
      <c r="F487" s="7"/>
      <c r="G487" s="7" t="s">
        <v>806</v>
      </c>
      <c r="H487" s="25" t="str">
        <f t="shared" si="9"/>
        <v>algae_nt_BENTHIC_HABIT</v>
      </c>
      <c r="I487" s="7">
        <f>COUNTIF($H$6:$H$1065,H487)</f>
        <v>1</v>
      </c>
      <c r="J487" s="8" t="s">
        <v>170</v>
      </c>
      <c r="K487" s="8" t="s">
        <v>170</v>
      </c>
      <c r="L487" s="8"/>
    </row>
    <row r="488" spans="1:12" x14ac:dyDescent="0.25">
      <c r="A488" s="7" t="s">
        <v>894</v>
      </c>
      <c r="B488" s="7" t="s">
        <v>1045</v>
      </c>
      <c r="C488" s="15" t="s">
        <v>1013</v>
      </c>
      <c r="D488" s="15"/>
      <c r="E488" s="15"/>
      <c r="F488" s="7"/>
      <c r="G488" s="7" t="s">
        <v>806</v>
      </c>
      <c r="H488" s="25" t="str">
        <f t="shared" si="9"/>
        <v>algae_nt_BIG</v>
      </c>
      <c r="I488" s="7">
        <f>COUNTIF($H$6:$H$1065,H488)</f>
        <v>1</v>
      </c>
      <c r="J488" s="8" t="str">
        <f t="shared" ref="J488:J524" si="12">"unclassified_"&amp;G488</f>
        <v>unclassified_algae</v>
      </c>
      <c r="K488" s="8" t="s">
        <v>1588</v>
      </c>
      <c r="L488" s="8"/>
    </row>
    <row r="489" spans="1:12" x14ac:dyDescent="0.25">
      <c r="A489" s="7" t="s">
        <v>903</v>
      </c>
      <c r="B489" s="7" t="s">
        <v>1046</v>
      </c>
      <c r="C489" s="15" t="s">
        <v>846</v>
      </c>
      <c r="D489" s="15"/>
      <c r="E489" s="15"/>
      <c r="F489" s="7"/>
      <c r="G489" s="7" t="s">
        <v>806</v>
      </c>
      <c r="H489" s="25" t="str">
        <f t="shared" si="9"/>
        <v>algae_nt_DIAT_CL_1</v>
      </c>
      <c r="I489" s="7">
        <f>COUNTIF($H$6:$H$1065,H489)</f>
        <v>1</v>
      </c>
      <c r="J489" s="8" t="str">
        <f t="shared" si="12"/>
        <v>unclassified_algae</v>
      </c>
      <c r="K489" s="8" t="s">
        <v>1588</v>
      </c>
      <c r="L489" s="8"/>
    </row>
    <row r="490" spans="1:12" x14ac:dyDescent="0.25">
      <c r="A490" s="7" t="s">
        <v>847</v>
      </c>
      <c r="B490" s="7" t="s">
        <v>1047</v>
      </c>
      <c r="C490" s="15" t="s">
        <v>825</v>
      </c>
      <c r="D490" s="15"/>
      <c r="E490" s="15"/>
      <c r="F490" s="7"/>
      <c r="G490" s="7" t="s">
        <v>806</v>
      </c>
      <c r="H490" s="25" t="str">
        <f t="shared" si="9"/>
        <v>algae_nt_HIGH_N</v>
      </c>
      <c r="I490" s="7">
        <f>COUNTIF($H$6:$H$1065,H490)</f>
        <v>1</v>
      </c>
      <c r="J490" s="8" t="str">
        <f t="shared" si="12"/>
        <v>unclassified_algae</v>
      </c>
      <c r="K490" s="8" t="s">
        <v>1588</v>
      </c>
      <c r="L490" s="8"/>
    </row>
    <row r="491" spans="1:12" x14ac:dyDescent="0.25">
      <c r="A491" s="7" t="s">
        <v>848</v>
      </c>
      <c r="B491" s="7" t="s">
        <v>1048</v>
      </c>
      <c r="C491" s="15" t="s">
        <v>826</v>
      </c>
      <c r="D491" s="15"/>
      <c r="E491" s="15"/>
      <c r="F491" s="7"/>
      <c r="G491" s="7" t="s">
        <v>806</v>
      </c>
      <c r="H491" s="25" t="str">
        <f t="shared" si="9"/>
        <v>algae_nt_HIGH_P</v>
      </c>
      <c r="I491" s="7">
        <f>COUNTIF($H$6:$H$1065,H491)</f>
        <v>1</v>
      </c>
      <c r="J491" s="8" t="str">
        <f t="shared" si="12"/>
        <v>unclassified_algae</v>
      </c>
      <c r="K491" s="8" t="s">
        <v>1588</v>
      </c>
      <c r="L491" s="8"/>
    </row>
    <row r="492" spans="1:12" x14ac:dyDescent="0.25">
      <c r="A492" s="7" t="s">
        <v>889</v>
      </c>
      <c r="B492" s="7" t="s">
        <v>1049</v>
      </c>
      <c r="C492" s="15" t="s">
        <v>1012</v>
      </c>
      <c r="D492" s="15"/>
      <c r="E492" s="15"/>
      <c r="F492" s="7"/>
      <c r="G492" s="7" t="s">
        <v>806</v>
      </c>
      <c r="H492" s="25" t="str">
        <f t="shared" si="9"/>
        <v>algae_nt_HIGHLY_MOTILE</v>
      </c>
      <c r="I492" s="7">
        <f>COUNTIF($H$6:$H$1065,H492)</f>
        <v>1</v>
      </c>
      <c r="J492" s="8" t="str">
        <f t="shared" si="12"/>
        <v>unclassified_algae</v>
      </c>
      <c r="K492" s="8" t="s">
        <v>1588</v>
      </c>
      <c r="L492" s="8"/>
    </row>
    <row r="493" spans="1:12" x14ac:dyDescent="0.25">
      <c r="A493" s="7" t="s">
        <v>901</v>
      </c>
      <c r="B493" s="7" t="s">
        <v>1050</v>
      </c>
      <c r="C493" s="15" t="s">
        <v>1015</v>
      </c>
      <c r="D493" s="15"/>
      <c r="E493" s="15"/>
      <c r="F493" s="7"/>
      <c r="G493" s="7" t="s">
        <v>806</v>
      </c>
      <c r="H493" s="25" t="str">
        <f t="shared" si="9"/>
        <v>algae_nt_HIGHLY_MOTILE.1</v>
      </c>
      <c r="I493" s="7">
        <f>COUNTIF($H$6:$H$1065,H493)</f>
        <v>1</v>
      </c>
      <c r="J493" s="8" t="str">
        <f t="shared" si="12"/>
        <v>unclassified_algae</v>
      </c>
      <c r="K493" s="8" t="s">
        <v>1588</v>
      </c>
      <c r="L493" s="8"/>
    </row>
    <row r="494" spans="1:12" x14ac:dyDescent="0.25">
      <c r="A494" s="7" t="s">
        <v>808</v>
      </c>
      <c r="B494" s="7" t="s">
        <v>1051</v>
      </c>
      <c r="C494" s="15" t="s">
        <v>825</v>
      </c>
      <c r="D494" s="15"/>
      <c r="E494" s="15"/>
      <c r="F494" s="7"/>
      <c r="G494" s="7" t="s">
        <v>806</v>
      </c>
      <c r="H494" s="25" t="str">
        <f t="shared" si="9"/>
        <v>algae_nt_LOW_N</v>
      </c>
      <c r="I494" s="7">
        <f>COUNTIF($H$6:$H$1065,H494)</f>
        <v>1</v>
      </c>
      <c r="J494" s="8" t="str">
        <f t="shared" si="12"/>
        <v>unclassified_algae</v>
      </c>
      <c r="K494" s="8" t="s">
        <v>1588</v>
      </c>
      <c r="L494" s="8"/>
    </row>
    <row r="495" spans="1:12" x14ac:dyDescent="0.25">
      <c r="A495" s="7" t="s">
        <v>809</v>
      </c>
      <c r="B495" s="7" t="s">
        <v>1052</v>
      </c>
      <c r="C495" s="15" t="s">
        <v>826</v>
      </c>
      <c r="D495" s="15"/>
      <c r="E495" s="15"/>
      <c r="F495" s="7"/>
      <c r="G495" s="7" t="s">
        <v>806</v>
      </c>
      <c r="H495" s="25" t="str">
        <f t="shared" si="9"/>
        <v>algae_nt_LOW_P</v>
      </c>
      <c r="I495" s="7">
        <f>COUNTIF($H$6:$H$1065,H495)</f>
        <v>1</v>
      </c>
      <c r="J495" s="8" t="str">
        <f t="shared" si="12"/>
        <v>unclassified_algae</v>
      </c>
      <c r="K495" s="8" t="s">
        <v>1588</v>
      </c>
      <c r="L495" s="8"/>
    </row>
    <row r="496" spans="1:12" x14ac:dyDescent="0.25">
      <c r="A496" s="7" t="s">
        <v>896</v>
      </c>
      <c r="B496" s="7" t="s">
        <v>1053</v>
      </c>
      <c r="C496" s="15" t="s">
        <v>1013</v>
      </c>
      <c r="D496" s="15"/>
      <c r="E496" s="15"/>
      <c r="F496" s="7"/>
      <c r="G496" s="7" t="s">
        <v>806</v>
      </c>
      <c r="H496" s="25" t="str">
        <f t="shared" si="9"/>
        <v>algae_nt_MEDIUM</v>
      </c>
      <c r="I496" s="7">
        <f>COUNTIF($H$6:$H$1065,H496)</f>
        <v>1</v>
      </c>
      <c r="J496" s="8" t="str">
        <f t="shared" si="12"/>
        <v>unclassified_algae</v>
      </c>
      <c r="K496" s="8" t="s">
        <v>1588</v>
      </c>
      <c r="L496" s="8"/>
    </row>
    <row r="497" spans="1:12" x14ac:dyDescent="0.25">
      <c r="A497" s="7" t="s">
        <v>890</v>
      </c>
      <c r="B497" s="7" t="s">
        <v>1054</v>
      </c>
      <c r="C497" s="15" t="s">
        <v>1012</v>
      </c>
      <c r="D497" s="15"/>
      <c r="E497" s="15"/>
      <c r="F497" s="7"/>
      <c r="G497" s="7" t="s">
        <v>806</v>
      </c>
      <c r="H497" s="25" t="str">
        <f t="shared" si="9"/>
        <v>algae_nt_MODERATELY_MOTILE</v>
      </c>
      <c r="I497" s="7">
        <f>COUNTIF($H$6:$H$1065,H497)</f>
        <v>1</v>
      </c>
      <c r="J497" s="8" t="str">
        <f t="shared" si="12"/>
        <v>unclassified_algae</v>
      </c>
      <c r="K497" s="8" t="s">
        <v>1588</v>
      </c>
      <c r="L497" s="8"/>
    </row>
    <row r="498" spans="1:12" x14ac:dyDescent="0.25">
      <c r="A498" s="7" t="s">
        <v>888</v>
      </c>
      <c r="B498" s="7" t="s">
        <v>1055</v>
      </c>
      <c r="C498" s="15" t="s">
        <v>1011</v>
      </c>
      <c r="D498" s="15"/>
      <c r="E498" s="15"/>
      <c r="F498" s="7"/>
      <c r="G498" s="7" t="s">
        <v>806</v>
      </c>
      <c r="H498" s="25" t="str">
        <f t="shared" si="9"/>
        <v>algae_nt_N_FIXER</v>
      </c>
      <c r="I498" s="7">
        <f>COUNTIF($H$6:$H$1065,H498)</f>
        <v>1</v>
      </c>
      <c r="J498" s="8" t="str">
        <f t="shared" si="12"/>
        <v>unclassified_algae</v>
      </c>
      <c r="K498" s="8" t="s">
        <v>1588</v>
      </c>
      <c r="L498" s="8"/>
    </row>
    <row r="499" spans="1:12" x14ac:dyDescent="0.25">
      <c r="A499" s="7" t="s">
        <v>891</v>
      </c>
      <c r="B499" s="7" t="s">
        <v>1056</v>
      </c>
      <c r="C499" s="15" t="s">
        <v>1012</v>
      </c>
      <c r="D499" s="15"/>
      <c r="E499" s="15"/>
      <c r="F499" s="7"/>
      <c r="G499" s="7" t="s">
        <v>806</v>
      </c>
      <c r="H499" s="25" t="str">
        <f t="shared" si="9"/>
        <v>algae_nt_NON_MOTILE</v>
      </c>
      <c r="I499" s="7">
        <f>COUNTIF($H$6:$H$1065,H499)</f>
        <v>1</v>
      </c>
      <c r="J499" s="8" t="str">
        <f t="shared" si="12"/>
        <v>unclassified_algae</v>
      </c>
      <c r="K499" s="8" t="s">
        <v>1588</v>
      </c>
      <c r="L499" s="8"/>
    </row>
    <row r="500" spans="1:12" x14ac:dyDescent="0.25">
      <c r="A500" s="7" t="s">
        <v>887</v>
      </c>
      <c r="B500" s="7" t="s">
        <v>1057</v>
      </c>
      <c r="C500" s="15" t="s">
        <v>1011</v>
      </c>
      <c r="D500" s="15"/>
      <c r="E500" s="15"/>
      <c r="F500" s="7"/>
      <c r="G500" s="7" t="s">
        <v>806</v>
      </c>
      <c r="H500" s="25" t="str">
        <f t="shared" si="9"/>
        <v>algae_nt_NON_N_FIXER</v>
      </c>
      <c r="I500" s="7">
        <f>COUNTIF($H$6:$H$1065,H500)</f>
        <v>1</v>
      </c>
      <c r="J500" s="8" t="str">
        <f t="shared" si="12"/>
        <v>unclassified_algae</v>
      </c>
      <c r="K500" s="8" t="s">
        <v>1588</v>
      </c>
      <c r="L500" s="8"/>
    </row>
    <row r="501" spans="1:12" x14ac:dyDescent="0.25">
      <c r="A501" s="7" t="s">
        <v>864</v>
      </c>
      <c r="B501" s="7" t="s">
        <v>1058</v>
      </c>
      <c r="C501" s="15" t="s">
        <v>828</v>
      </c>
      <c r="D501" s="15"/>
      <c r="E501" s="15"/>
      <c r="F501" s="7"/>
      <c r="G501" s="7" t="s">
        <v>806</v>
      </c>
      <c r="H501" s="25" t="str">
        <f t="shared" si="9"/>
        <v>algae_nt_O_1</v>
      </c>
      <c r="I501" s="7">
        <f>COUNTIF($H$6:$H$1065,H501)</f>
        <v>1</v>
      </c>
      <c r="J501" s="8" t="str">
        <f t="shared" si="12"/>
        <v>unclassified_algae</v>
      </c>
      <c r="K501" s="8" t="s">
        <v>1588</v>
      </c>
      <c r="L501" s="8"/>
    </row>
    <row r="502" spans="1:12" x14ac:dyDescent="0.25">
      <c r="A502" s="7" t="s">
        <v>865</v>
      </c>
      <c r="B502" s="7" t="s">
        <v>1059</v>
      </c>
      <c r="C502" s="15" t="s">
        <v>828</v>
      </c>
      <c r="D502" s="15"/>
      <c r="E502" s="15"/>
      <c r="F502" s="7"/>
      <c r="G502" s="7" t="s">
        <v>806</v>
      </c>
      <c r="H502" s="25" t="str">
        <f t="shared" si="9"/>
        <v>algae_nt_O_2</v>
      </c>
      <c r="I502" s="7">
        <f>COUNTIF($H$6:$H$1065,H502)</f>
        <v>1</v>
      </c>
      <c r="J502" s="8" t="str">
        <f t="shared" si="12"/>
        <v>unclassified_algae</v>
      </c>
      <c r="K502" s="8" t="s">
        <v>1588</v>
      </c>
      <c r="L502" s="8"/>
    </row>
    <row r="503" spans="1:12" x14ac:dyDescent="0.25">
      <c r="A503" s="7" t="s">
        <v>866</v>
      </c>
      <c r="B503" s="7" t="s">
        <v>1060</v>
      </c>
      <c r="C503" s="15" t="s">
        <v>828</v>
      </c>
      <c r="D503" s="15"/>
      <c r="E503" s="15"/>
      <c r="F503" s="7"/>
      <c r="G503" s="7" t="s">
        <v>806</v>
      </c>
      <c r="H503" s="25" t="str">
        <f t="shared" si="9"/>
        <v>algae_nt_O_3</v>
      </c>
      <c r="I503" s="7">
        <f>COUNTIF($H$6:$H$1065,H503)</f>
        <v>1</v>
      </c>
      <c r="J503" s="8" t="str">
        <f t="shared" si="12"/>
        <v>unclassified_algae</v>
      </c>
      <c r="K503" s="8" t="s">
        <v>1588</v>
      </c>
      <c r="L503" s="8"/>
    </row>
    <row r="504" spans="1:12" x14ac:dyDescent="0.25">
      <c r="A504" s="7" t="s">
        <v>813</v>
      </c>
      <c r="B504" s="7" t="s">
        <v>1061</v>
      </c>
      <c r="C504" s="15" t="s">
        <v>828</v>
      </c>
      <c r="D504" s="15"/>
      <c r="E504" s="15"/>
      <c r="F504" s="7"/>
      <c r="G504" s="7" t="s">
        <v>806</v>
      </c>
      <c r="H504" s="25" t="str">
        <f t="shared" si="9"/>
        <v>algae_nt_O_345</v>
      </c>
      <c r="I504" s="7">
        <f>COUNTIF($H$6:$H$1065,H504)</f>
        <v>1</v>
      </c>
      <c r="J504" s="8" t="str">
        <f t="shared" si="12"/>
        <v>unclassified_algae</v>
      </c>
      <c r="K504" s="8" t="s">
        <v>1588</v>
      </c>
      <c r="L504" s="8"/>
    </row>
    <row r="505" spans="1:12" x14ac:dyDescent="0.25">
      <c r="A505" s="7" t="s">
        <v>867</v>
      </c>
      <c r="B505" s="7" t="s">
        <v>1062</v>
      </c>
      <c r="C505" s="15" t="s">
        <v>828</v>
      </c>
      <c r="D505" s="15"/>
      <c r="E505" s="15"/>
      <c r="F505" s="7"/>
      <c r="G505" s="7" t="s">
        <v>806</v>
      </c>
      <c r="H505" s="25" t="str">
        <f t="shared" si="9"/>
        <v>algae_nt_O_4</v>
      </c>
      <c r="I505" s="7">
        <f>COUNTIF($H$6:$H$1065,H505)</f>
        <v>1</v>
      </c>
      <c r="J505" s="8" t="str">
        <f t="shared" si="12"/>
        <v>unclassified_algae</v>
      </c>
      <c r="K505" s="8" t="s">
        <v>1588</v>
      </c>
      <c r="L505" s="8"/>
    </row>
    <row r="506" spans="1:12" x14ac:dyDescent="0.25">
      <c r="A506" s="7" t="s">
        <v>868</v>
      </c>
      <c r="B506" s="7" t="s">
        <v>1063</v>
      </c>
      <c r="C506" s="15" t="s">
        <v>828</v>
      </c>
      <c r="D506" s="15"/>
      <c r="E506" s="15"/>
      <c r="F506" s="7"/>
      <c r="G506" s="7" t="s">
        <v>806</v>
      </c>
      <c r="H506" s="25" t="str">
        <f t="shared" si="9"/>
        <v>algae_nt_O_5</v>
      </c>
      <c r="I506" s="7">
        <f>COUNTIF($H$6:$H$1065,H506)</f>
        <v>1</v>
      </c>
      <c r="J506" s="8" t="str">
        <f t="shared" si="12"/>
        <v>unclassified_algae</v>
      </c>
      <c r="K506" s="8" t="s">
        <v>1588</v>
      </c>
      <c r="L506" s="8"/>
    </row>
    <row r="507" spans="1:12" x14ac:dyDescent="0.25">
      <c r="A507" s="7" t="s">
        <v>855</v>
      </c>
      <c r="B507" s="7" t="s">
        <v>1064</v>
      </c>
      <c r="C507" s="15" t="s">
        <v>827</v>
      </c>
      <c r="D507" s="15"/>
      <c r="E507" s="15"/>
      <c r="F507" s="7"/>
      <c r="G507" s="7" t="s">
        <v>806</v>
      </c>
      <c r="H507" s="25" t="str">
        <f t="shared" si="9"/>
        <v>algae_nt_PT_1</v>
      </c>
      <c r="I507" s="7">
        <f>COUNTIF($H$6:$H$1065,H507)</f>
        <v>1</v>
      </c>
      <c r="J507" s="8" t="str">
        <f t="shared" si="12"/>
        <v>unclassified_algae</v>
      </c>
      <c r="K507" s="8" t="s">
        <v>1588</v>
      </c>
      <c r="L507" s="8"/>
    </row>
    <row r="508" spans="1:12" x14ac:dyDescent="0.25">
      <c r="A508" s="7" t="s">
        <v>811</v>
      </c>
      <c r="B508" s="7" t="s">
        <v>1065</v>
      </c>
      <c r="C508" s="15" t="s">
        <v>827</v>
      </c>
      <c r="D508" s="15"/>
      <c r="E508" s="15"/>
      <c r="F508" s="7"/>
      <c r="G508" s="7" t="s">
        <v>806</v>
      </c>
      <c r="H508" s="25" t="str">
        <f t="shared" si="9"/>
        <v>algae_nt_PT_12</v>
      </c>
      <c r="I508" s="7">
        <f>COUNTIF($H$6:$H$1065,H508)</f>
        <v>1</v>
      </c>
      <c r="J508" s="8" t="str">
        <f t="shared" si="12"/>
        <v>unclassified_algae</v>
      </c>
      <c r="K508" s="8" t="s">
        <v>1588</v>
      </c>
      <c r="L508" s="8"/>
    </row>
    <row r="509" spans="1:12" x14ac:dyDescent="0.25">
      <c r="A509" s="7" t="s">
        <v>856</v>
      </c>
      <c r="B509" s="7" t="s">
        <v>1066</v>
      </c>
      <c r="C509" s="15" t="s">
        <v>827</v>
      </c>
      <c r="D509" s="15"/>
      <c r="E509" s="15"/>
      <c r="F509" s="7"/>
      <c r="G509" s="7" t="s">
        <v>806</v>
      </c>
      <c r="H509" s="25" t="str">
        <f t="shared" si="9"/>
        <v>algae_nt_PT_2</v>
      </c>
      <c r="I509" s="7">
        <f>COUNTIF($H$6:$H$1065,H509)</f>
        <v>1</v>
      </c>
      <c r="J509" s="8" t="str">
        <f t="shared" si="12"/>
        <v>unclassified_algae</v>
      </c>
      <c r="K509" s="8" t="s">
        <v>1588</v>
      </c>
      <c r="L509" s="8"/>
    </row>
    <row r="510" spans="1:12" x14ac:dyDescent="0.25">
      <c r="A510" s="7" t="s">
        <v>857</v>
      </c>
      <c r="B510" s="7" t="s">
        <v>1067</v>
      </c>
      <c r="C510" s="15" t="s">
        <v>827</v>
      </c>
      <c r="D510" s="15"/>
      <c r="E510" s="15"/>
      <c r="F510" s="7"/>
      <c r="G510" s="7" t="s">
        <v>806</v>
      </c>
      <c r="H510" s="25" t="str">
        <f t="shared" si="9"/>
        <v>algae_nt_PT_3</v>
      </c>
      <c r="I510" s="7">
        <f>COUNTIF($H$6:$H$1065,H510)</f>
        <v>1</v>
      </c>
      <c r="J510" s="8" t="str">
        <f t="shared" si="12"/>
        <v>unclassified_algae</v>
      </c>
      <c r="K510" s="8" t="s">
        <v>1588</v>
      </c>
      <c r="L510" s="8"/>
    </row>
    <row r="511" spans="1:12" x14ac:dyDescent="0.25">
      <c r="A511" s="7" t="s">
        <v>858</v>
      </c>
      <c r="B511" s="7" t="s">
        <v>1068</v>
      </c>
      <c r="C511" s="15" t="s">
        <v>827</v>
      </c>
      <c r="D511" s="15"/>
      <c r="E511" s="15"/>
      <c r="F511" s="7"/>
      <c r="G511" s="7" t="s">
        <v>806</v>
      </c>
      <c r="H511" s="25" t="str">
        <f t="shared" si="9"/>
        <v>algae_nt_PT_4</v>
      </c>
      <c r="I511" s="7">
        <f>COUNTIF($H$6:$H$1065,H511)</f>
        <v>1</v>
      </c>
      <c r="J511" s="8" t="str">
        <f t="shared" si="12"/>
        <v>unclassified_algae</v>
      </c>
      <c r="K511" s="8" t="s">
        <v>1588</v>
      </c>
      <c r="L511" s="8"/>
    </row>
    <row r="512" spans="1:12" x14ac:dyDescent="0.25">
      <c r="A512" s="7" t="s">
        <v>859</v>
      </c>
      <c r="B512" s="7" t="s">
        <v>1069</v>
      </c>
      <c r="C512" s="15" t="s">
        <v>827</v>
      </c>
      <c r="D512" s="15"/>
      <c r="E512" s="15"/>
      <c r="F512" s="7"/>
      <c r="G512" s="7" t="s">
        <v>806</v>
      </c>
      <c r="H512" s="25" t="str">
        <f t="shared" si="9"/>
        <v>algae_nt_PT_5</v>
      </c>
      <c r="I512" s="7">
        <f>COUNTIF($H$6:$H$1065,H512)</f>
        <v>1</v>
      </c>
      <c r="J512" s="8" t="str">
        <f t="shared" si="12"/>
        <v>unclassified_algae</v>
      </c>
      <c r="K512" s="8" t="s">
        <v>1588</v>
      </c>
      <c r="L512" s="8"/>
    </row>
    <row r="513" spans="1:12" x14ac:dyDescent="0.25">
      <c r="A513" s="7" t="s">
        <v>860</v>
      </c>
      <c r="B513" s="7" t="s">
        <v>1070</v>
      </c>
      <c r="C513" s="15" t="s">
        <v>829</v>
      </c>
      <c r="D513" s="15"/>
      <c r="E513" s="15"/>
      <c r="F513" s="7"/>
      <c r="G513" s="7" t="s">
        <v>806</v>
      </c>
      <c r="H513" s="25" t="str">
        <f t="shared" si="9"/>
        <v>algae_nt_SALINITY_1</v>
      </c>
      <c r="I513" s="7">
        <f>COUNTIF($H$6:$H$1065,H513)</f>
        <v>1</v>
      </c>
      <c r="J513" s="8" t="str">
        <f t="shared" si="12"/>
        <v>unclassified_algae</v>
      </c>
      <c r="K513" s="8" t="s">
        <v>1588</v>
      </c>
      <c r="L513" s="8"/>
    </row>
    <row r="514" spans="1:12" x14ac:dyDescent="0.25">
      <c r="A514" s="7" t="s">
        <v>838</v>
      </c>
      <c r="B514" s="7" t="s">
        <v>1071</v>
      </c>
      <c r="C514" s="15" t="s">
        <v>829</v>
      </c>
      <c r="D514" s="15"/>
      <c r="E514" s="15"/>
      <c r="F514" s="7"/>
      <c r="G514" s="7" t="s">
        <v>806</v>
      </c>
      <c r="H514" s="25" t="str">
        <f t="shared" si="9"/>
        <v>algae_nt_SALINITY_12</v>
      </c>
      <c r="I514" s="7">
        <f>COUNTIF($H$6:$H$1065,H514)</f>
        <v>1</v>
      </c>
      <c r="J514" s="8" t="str">
        <f t="shared" si="12"/>
        <v>unclassified_algae</v>
      </c>
      <c r="K514" s="8" t="s">
        <v>1588</v>
      </c>
      <c r="L514" s="8"/>
    </row>
    <row r="515" spans="1:12" x14ac:dyDescent="0.25">
      <c r="A515" s="7" t="s">
        <v>861</v>
      </c>
      <c r="B515" s="7" t="s">
        <v>1072</v>
      </c>
      <c r="C515" s="15" t="s">
        <v>829</v>
      </c>
      <c r="D515" s="15"/>
      <c r="E515" s="15"/>
      <c r="F515" s="7"/>
      <c r="G515" s="7" t="s">
        <v>806</v>
      </c>
      <c r="H515" s="25" t="str">
        <f t="shared" si="9"/>
        <v>algae_nt_SALINITY_2</v>
      </c>
      <c r="I515" s="7">
        <f>COUNTIF($H$6:$H$1065,H515)</f>
        <v>1</v>
      </c>
      <c r="J515" s="8" t="str">
        <f t="shared" si="12"/>
        <v>unclassified_algae</v>
      </c>
      <c r="K515" s="8" t="s">
        <v>1588</v>
      </c>
      <c r="L515" s="8"/>
    </row>
    <row r="516" spans="1:12" x14ac:dyDescent="0.25">
      <c r="A516" s="7" t="s">
        <v>862</v>
      </c>
      <c r="B516" s="7" t="s">
        <v>1073</v>
      </c>
      <c r="C516" s="15" t="s">
        <v>829</v>
      </c>
      <c r="D516" s="15"/>
      <c r="E516" s="15"/>
      <c r="F516" s="7"/>
      <c r="G516" s="7" t="s">
        <v>806</v>
      </c>
      <c r="H516" s="25" t="str">
        <f t="shared" si="9"/>
        <v>algae_nt_SALINITY_3</v>
      </c>
      <c r="I516" s="7">
        <f>COUNTIF($H$6:$H$1065,H516)</f>
        <v>1</v>
      </c>
      <c r="J516" s="8" t="str">
        <f t="shared" si="12"/>
        <v>unclassified_algae</v>
      </c>
      <c r="K516" s="8" t="s">
        <v>1588</v>
      </c>
      <c r="L516" s="8"/>
    </row>
    <row r="517" spans="1:12" x14ac:dyDescent="0.25">
      <c r="A517" s="7" t="s">
        <v>812</v>
      </c>
      <c r="B517" s="7" t="s">
        <v>1074</v>
      </c>
      <c r="C517" s="15" t="s">
        <v>829</v>
      </c>
      <c r="D517" s="15"/>
      <c r="E517" s="15"/>
      <c r="F517" s="7"/>
      <c r="G517" s="7" t="s">
        <v>806</v>
      </c>
      <c r="H517" s="25" t="str">
        <f t="shared" si="9"/>
        <v>algae_nt_SALINITY_34</v>
      </c>
      <c r="I517" s="7">
        <f>COUNTIF($H$6:$H$1065,H517)</f>
        <v>1</v>
      </c>
      <c r="J517" s="8" t="str">
        <f t="shared" si="12"/>
        <v>unclassified_algae</v>
      </c>
      <c r="K517" s="8" t="s">
        <v>1588</v>
      </c>
      <c r="L517" s="8"/>
    </row>
    <row r="518" spans="1:12" x14ac:dyDescent="0.25">
      <c r="A518" s="7" t="s">
        <v>863</v>
      </c>
      <c r="B518" s="7" t="s">
        <v>1075</v>
      </c>
      <c r="C518" s="15" t="s">
        <v>829</v>
      </c>
      <c r="D518" s="15"/>
      <c r="E518" s="15"/>
      <c r="F518" s="7"/>
      <c r="G518" s="7" t="s">
        <v>806</v>
      </c>
      <c r="H518" s="25" t="str">
        <f t="shared" si="9"/>
        <v>algae_nt_SALINITY_4</v>
      </c>
      <c r="I518" s="7">
        <f>COUNTIF($H$6:$H$1065,H518)</f>
        <v>1</v>
      </c>
      <c r="J518" s="8" t="str">
        <f t="shared" si="12"/>
        <v>unclassified_algae</v>
      </c>
      <c r="K518" s="8" t="s">
        <v>1588</v>
      </c>
      <c r="L518" s="8"/>
    </row>
    <row r="519" spans="1:12" x14ac:dyDescent="0.25">
      <c r="A519" s="7" t="s">
        <v>882</v>
      </c>
      <c r="B519" s="7" t="s">
        <v>1076</v>
      </c>
      <c r="C519" s="15" t="s">
        <v>1010</v>
      </c>
      <c r="D519" s="15"/>
      <c r="E519" s="15"/>
      <c r="F519" s="7"/>
      <c r="G519" s="7" t="s">
        <v>806</v>
      </c>
      <c r="H519" s="25" t="str">
        <f t="shared" si="9"/>
        <v>algae_nt_SAP_1</v>
      </c>
      <c r="I519" s="7">
        <f>COUNTIF($H$6:$H$1065,H519)</f>
        <v>1</v>
      </c>
      <c r="J519" s="8" t="str">
        <f t="shared" si="12"/>
        <v>unclassified_algae</v>
      </c>
      <c r="K519" s="8" t="s">
        <v>1588</v>
      </c>
      <c r="L519" s="8"/>
    </row>
    <row r="520" spans="1:12" x14ac:dyDescent="0.25">
      <c r="A520" s="7" t="s">
        <v>883</v>
      </c>
      <c r="B520" s="7" t="s">
        <v>1077</v>
      </c>
      <c r="C520" s="15" t="s">
        <v>1010</v>
      </c>
      <c r="D520" s="15"/>
      <c r="E520" s="15"/>
      <c r="F520" s="7"/>
      <c r="G520" s="7" t="s">
        <v>806</v>
      </c>
      <c r="H520" s="25" t="str">
        <f t="shared" si="9"/>
        <v>algae_nt_SAP_2</v>
      </c>
      <c r="I520" s="7">
        <f>COUNTIF($H$6:$H$1065,H520)</f>
        <v>1</v>
      </c>
      <c r="J520" s="8" t="str">
        <f t="shared" si="12"/>
        <v>unclassified_algae</v>
      </c>
      <c r="K520" s="8" t="s">
        <v>1588</v>
      </c>
      <c r="L520" s="8"/>
    </row>
    <row r="521" spans="1:12" x14ac:dyDescent="0.25">
      <c r="A521" s="7" t="s">
        <v>884</v>
      </c>
      <c r="B521" s="7" t="s">
        <v>1078</v>
      </c>
      <c r="C521" s="15" t="s">
        <v>1010</v>
      </c>
      <c r="D521" s="15"/>
      <c r="E521" s="15"/>
      <c r="F521" s="7"/>
      <c r="G521" s="7" t="s">
        <v>806</v>
      </c>
      <c r="H521" s="25" t="str">
        <f t="shared" si="9"/>
        <v>algae_nt_SAP_3</v>
      </c>
      <c r="I521" s="7">
        <f>COUNTIF($H$6:$H$1065,H521)</f>
        <v>1</v>
      </c>
      <c r="J521" s="8" t="str">
        <f t="shared" si="12"/>
        <v>unclassified_algae</v>
      </c>
      <c r="K521" s="8" t="s">
        <v>1588</v>
      </c>
      <c r="L521" s="8"/>
    </row>
    <row r="522" spans="1:12" x14ac:dyDescent="0.25">
      <c r="A522" s="7" t="s">
        <v>885</v>
      </c>
      <c r="B522" s="7" t="s">
        <v>1079</v>
      </c>
      <c r="C522" s="15" t="s">
        <v>1010</v>
      </c>
      <c r="D522" s="15"/>
      <c r="E522" s="15"/>
      <c r="F522" s="7"/>
      <c r="G522" s="7" t="s">
        <v>806</v>
      </c>
      <c r="H522" s="25" t="str">
        <f t="shared" ref="H522:H588" si="13">G522&amp;"_"&amp;TRIM(A522)</f>
        <v>algae_nt_SAP_4</v>
      </c>
      <c r="I522" s="7">
        <f>COUNTIF($H$6:$H$1065,H522)</f>
        <v>1</v>
      </c>
      <c r="J522" s="8" t="str">
        <f t="shared" si="12"/>
        <v>unclassified_algae</v>
      </c>
      <c r="K522" s="8" t="s">
        <v>1588</v>
      </c>
      <c r="L522" s="8"/>
    </row>
    <row r="523" spans="1:12" x14ac:dyDescent="0.25">
      <c r="A523" s="7" t="s">
        <v>886</v>
      </c>
      <c r="B523" s="7" t="s">
        <v>1080</v>
      </c>
      <c r="C523" s="15" t="s">
        <v>1010</v>
      </c>
      <c r="D523" s="15"/>
      <c r="E523" s="15"/>
      <c r="F523" s="7"/>
      <c r="G523" s="7" t="s">
        <v>806</v>
      </c>
      <c r="H523" s="25" t="str">
        <f t="shared" si="13"/>
        <v>algae_nt_SAP_5</v>
      </c>
      <c r="I523" s="7">
        <f>COUNTIF($H$6:$H$1065,H523)</f>
        <v>1</v>
      </c>
      <c r="J523" s="8" t="str">
        <f t="shared" si="12"/>
        <v>unclassified_algae</v>
      </c>
      <c r="K523" s="8" t="s">
        <v>1588</v>
      </c>
      <c r="L523" s="8"/>
    </row>
    <row r="524" spans="1:12" x14ac:dyDescent="0.25">
      <c r="A524" s="7" t="s">
        <v>819</v>
      </c>
      <c r="B524" s="7" t="s">
        <v>1081</v>
      </c>
      <c r="C524" s="15" t="s">
        <v>168</v>
      </c>
      <c r="D524" s="15"/>
      <c r="E524" s="15"/>
      <c r="F524" s="7"/>
      <c r="G524" s="7" t="s">
        <v>806</v>
      </c>
      <c r="H524" s="25" t="str">
        <f t="shared" si="13"/>
        <v>algae_nt_Sens_810</v>
      </c>
      <c r="I524" s="7">
        <f>COUNTIF($H$6:$H$1065,H524)</f>
        <v>1</v>
      </c>
      <c r="J524" s="8" t="str">
        <f t="shared" si="12"/>
        <v>unclassified_algae</v>
      </c>
      <c r="K524" s="8" t="s">
        <v>1588</v>
      </c>
      <c r="L524" s="8"/>
    </row>
    <row r="525" spans="1:12" x14ac:dyDescent="0.25">
      <c r="A525" s="7" t="s">
        <v>869</v>
      </c>
      <c r="B525" s="7" t="s">
        <v>1082</v>
      </c>
      <c r="C525" s="15" t="s">
        <v>843</v>
      </c>
      <c r="D525" s="15"/>
      <c r="E525" s="15"/>
      <c r="F525" s="7"/>
      <c r="G525" s="7" t="s">
        <v>806</v>
      </c>
      <c r="H525" s="25" t="str">
        <f t="shared" si="13"/>
        <v>algae_nt_SESTONIC_HABIT</v>
      </c>
      <c r="I525" s="7">
        <f>COUNTIF($H$6:$H$1065,H525)</f>
        <v>1</v>
      </c>
      <c r="J525" s="8" t="s">
        <v>170</v>
      </c>
      <c r="K525" s="8" t="s">
        <v>170</v>
      </c>
      <c r="L525" s="8"/>
    </row>
    <row r="526" spans="1:12" x14ac:dyDescent="0.25">
      <c r="A526" s="7" t="s">
        <v>892</v>
      </c>
      <c r="B526" s="7" t="s">
        <v>1083</v>
      </c>
      <c r="C526" s="15" t="s">
        <v>1012</v>
      </c>
      <c r="D526" s="15"/>
      <c r="E526" s="15"/>
      <c r="F526" s="7"/>
      <c r="G526" s="7" t="s">
        <v>806</v>
      </c>
      <c r="H526" s="25" t="str">
        <f t="shared" si="13"/>
        <v>algae_nt_SLIGHTLY_MOTILE</v>
      </c>
      <c r="I526" s="7">
        <f>COUNTIF($H$6:$H$1065,H526)</f>
        <v>1</v>
      </c>
      <c r="J526" s="8" t="str">
        <f t="shared" ref="J526:J553" si="14">"unclassified_"&amp;G526</f>
        <v>unclassified_algae</v>
      </c>
      <c r="K526" s="8" t="s">
        <v>1588</v>
      </c>
      <c r="L526" s="8"/>
    </row>
    <row r="527" spans="1:12" x14ac:dyDescent="0.25">
      <c r="A527" s="7" t="s">
        <v>895</v>
      </c>
      <c r="B527" s="7" t="s">
        <v>1084</v>
      </c>
      <c r="C527" s="15" t="s">
        <v>1013</v>
      </c>
      <c r="D527" s="15"/>
      <c r="E527" s="15"/>
      <c r="F527" s="7"/>
      <c r="G527" s="7" t="s">
        <v>806</v>
      </c>
      <c r="H527" s="25" t="str">
        <f t="shared" si="13"/>
        <v>algae_nt_SMALL</v>
      </c>
      <c r="I527" s="7">
        <f>COUNTIF($H$6:$H$1065,H527)</f>
        <v>1</v>
      </c>
      <c r="J527" s="8" t="str">
        <f t="shared" si="14"/>
        <v>unclassified_algae</v>
      </c>
      <c r="K527" s="8" t="s">
        <v>1588</v>
      </c>
      <c r="L527" s="8"/>
    </row>
    <row r="528" spans="1:12" x14ac:dyDescent="0.25">
      <c r="A528" s="7" t="s">
        <v>900</v>
      </c>
      <c r="B528" s="7" t="s">
        <v>1085</v>
      </c>
      <c r="C528" s="15" t="s">
        <v>1014</v>
      </c>
      <c r="D528" s="15"/>
      <c r="E528" s="15"/>
      <c r="F528" s="7"/>
      <c r="G528" s="7" t="s">
        <v>806</v>
      </c>
      <c r="H528" s="25" t="str">
        <f t="shared" si="13"/>
        <v>algae_nt_STALKED</v>
      </c>
      <c r="I528" s="7">
        <f>COUNTIF($H$6:$H$1065,H528)</f>
        <v>1</v>
      </c>
      <c r="J528" s="8" t="str">
        <f t="shared" si="14"/>
        <v>unclassified_algae</v>
      </c>
      <c r="K528" s="8" t="s">
        <v>1588</v>
      </c>
      <c r="L528" s="8"/>
    </row>
    <row r="529" spans="1:12" x14ac:dyDescent="0.25">
      <c r="A529" s="7" t="s">
        <v>874</v>
      </c>
      <c r="B529" s="7" t="s">
        <v>1086</v>
      </c>
      <c r="C529" s="15" t="s">
        <v>845</v>
      </c>
      <c r="D529" s="15"/>
      <c r="E529" s="15"/>
      <c r="F529" s="7"/>
      <c r="G529" s="7" t="s">
        <v>806</v>
      </c>
      <c r="H529" s="25" t="str">
        <f t="shared" si="13"/>
        <v>algae_nt_TROPHIC_1</v>
      </c>
      <c r="I529" s="7">
        <f>COUNTIF($H$6:$H$1065,H529)</f>
        <v>1</v>
      </c>
      <c r="J529" s="8" t="str">
        <f t="shared" si="14"/>
        <v>unclassified_algae</v>
      </c>
      <c r="K529" s="8" t="s">
        <v>1588</v>
      </c>
      <c r="L529" s="8"/>
    </row>
    <row r="530" spans="1:12" x14ac:dyDescent="0.25">
      <c r="A530" s="7" t="s">
        <v>875</v>
      </c>
      <c r="B530" s="7" t="s">
        <v>1087</v>
      </c>
      <c r="C530" s="15" t="s">
        <v>845</v>
      </c>
      <c r="D530" s="15"/>
      <c r="E530" s="15"/>
      <c r="F530" s="7"/>
      <c r="G530" s="7" t="s">
        <v>806</v>
      </c>
      <c r="H530" s="25" t="str">
        <f t="shared" si="13"/>
        <v>algae_nt_TROPHIC_2</v>
      </c>
      <c r="I530" s="7">
        <f>COUNTIF($H$6:$H$1065,H530)</f>
        <v>1</v>
      </c>
      <c r="J530" s="8" t="str">
        <f t="shared" si="14"/>
        <v>unclassified_algae</v>
      </c>
      <c r="K530" s="8" t="s">
        <v>1588</v>
      </c>
      <c r="L530" s="8"/>
    </row>
    <row r="531" spans="1:12" x14ac:dyDescent="0.25">
      <c r="A531" s="7" t="s">
        <v>876</v>
      </c>
      <c r="B531" s="7" t="s">
        <v>1088</v>
      </c>
      <c r="C531" s="15" t="s">
        <v>845</v>
      </c>
      <c r="D531" s="15"/>
      <c r="E531" s="15"/>
      <c r="F531" s="7"/>
      <c r="G531" s="7" t="s">
        <v>806</v>
      </c>
      <c r="H531" s="25" t="str">
        <f t="shared" si="13"/>
        <v>algae_nt_TROPHIC_3</v>
      </c>
      <c r="I531" s="7">
        <f>COUNTIF($H$6:$H$1065,H531)</f>
        <v>1</v>
      </c>
      <c r="J531" s="8" t="str">
        <f t="shared" si="14"/>
        <v>unclassified_algae</v>
      </c>
      <c r="K531" s="8" t="s">
        <v>1588</v>
      </c>
      <c r="L531" s="8"/>
    </row>
    <row r="532" spans="1:12" x14ac:dyDescent="0.25">
      <c r="A532" s="7" t="s">
        <v>877</v>
      </c>
      <c r="B532" s="7" t="s">
        <v>1089</v>
      </c>
      <c r="C532" s="15" t="s">
        <v>845</v>
      </c>
      <c r="D532" s="15"/>
      <c r="E532" s="15"/>
      <c r="F532" s="7"/>
      <c r="G532" s="7" t="s">
        <v>806</v>
      </c>
      <c r="H532" s="25" t="str">
        <f t="shared" si="13"/>
        <v>algae_nt_TROPHIC_4</v>
      </c>
      <c r="I532" s="7">
        <f>COUNTIF($H$6:$H$1065,H532)</f>
        <v>1</v>
      </c>
      <c r="J532" s="8" t="str">
        <f t="shared" si="14"/>
        <v>unclassified_algae</v>
      </c>
      <c r="K532" s="8" t="s">
        <v>1588</v>
      </c>
      <c r="L532" s="8"/>
    </row>
    <row r="533" spans="1:12" x14ac:dyDescent="0.25">
      <c r="A533" s="7" t="s">
        <v>878</v>
      </c>
      <c r="B533" s="7" t="s">
        <v>1091</v>
      </c>
      <c r="C533" s="15" t="s">
        <v>845</v>
      </c>
      <c r="D533" s="15"/>
      <c r="E533" s="15"/>
      <c r="F533" s="7"/>
      <c r="G533" s="7" t="s">
        <v>806</v>
      </c>
      <c r="H533" s="25" t="str">
        <f t="shared" si="13"/>
        <v>algae_nt_TROPHIC_5</v>
      </c>
      <c r="I533" s="7">
        <f>COUNTIF($H$6:$H$1065,H533)</f>
        <v>1</v>
      </c>
      <c r="J533" s="8" t="str">
        <f t="shared" si="14"/>
        <v>unclassified_algae</v>
      </c>
      <c r="K533" s="8" t="s">
        <v>1588</v>
      </c>
      <c r="L533" s="8"/>
    </row>
    <row r="534" spans="1:12" x14ac:dyDescent="0.25">
      <c r="A534" s="7" t="s">
        <v>879</v>
      </c>
      <c r="B534" s="7" t="s">
        <v>1092</v>
      </c>
      <c r="C534" s="15" t="s">
        <v>845</v>
      </c>
      <c r="D534" s="15"/>
      <c r="E534" s="15"/>
      <c r="F534" s="7"/>
      <c r="G534" s="7" t="s">
        <v>806</v>
      </c>
      <c r="H534" s="25" t="str">
        <f t="shared" si="13"/>
        <v>algae_nt_TROPHIC_6</v>
      </c>
      <c r="I534" s="7">
        <f>COUNTIF($H$6:$H$1065,H534)</f>
        <v>1</v>
      </c>
      <c r="J534" s="8" t="str">
        <f t="shared" si="14"/>
        <v>unclassified_algae</v>
      </c>
      <c r="K534" s="8" t="s">
        <v>1588</v>
      </c>
      <c r="L534" s="8"/>
    </row>
    <row r="535" spans="1:12" x14ac:dyDescent="0.25">
      <c r="A535" s="7" t="s">
        <v>880</v>
      </c>
      <c r="B535" s="7" t="s">
        <v>1093</v>
      </c>
      <c r="C535" s="15" t="s">
        <v>845</v>
      </c>
      <c r="D535" s="15"/>
      <c r="E535" s="15"/>
      <c r="F535" s="7"/>
      <c r="G535" s="7" t="s">
        <v>806</v>
      </c>
      <c r="H535" s="25" t="str">
        <f>G535&amp;"_"&amp;TRIM(A535)</f>
        <v>algae_nt_TROPHIC_7</v>
      </c>
      <c r="I535" s="7">
        <f>COUNTIF($H$6:$H$1065,H535)</f>
        <v>1</v>
      </c>
      <c r="J535" s="8" t="str">
        <f>"unclassified_"&amp;G535</f>
        <v>unclassified_algae</v>
      </c>
      <c r="K535" s="8" t="s">
        <v>1588</v>
      </c>
      <c r="L535" s="8"/>
    </row>
    <row r="536" spans="1:12" x14ac:dyDescent="0.25">
      <c r="A536" s="7" t="s">
        <v>1770</v>
      </c>
      <c r="B536" s="7" t="s">
        <v>1771</v>
      </c>
      <c r="C536" s="15" t="s">
        <v>845</v>
      </c>
      <c r="D536" s="15"/>
      <c r="E536" s="15"/>
      <c r="F536" s="7"/>
      <c r="G536" s="7" t="s">
        <v>806</v>
      </c>
      <c r="H536" s="25" t="str">
        <f>G536&amp;"_"&amp;TRIM(A536)</f>
        <v>algae_nt_TROPHIC_12</v>
      </c>
      <c r="I536" s="7">
        <f>COUNTIF($H$6:$H$1065,H536)</f>
        <v>1</v>
      </c>
      <c r="J536" s="8" t="str">
        <f t="shared" ref="J536:J538" si="15">"unclassified_"&amp;G536</f>
        <v>unclassified_algae</v>
      </c>
      <c r="K536" s="8" t="s">
        <v>1588</v>
      </c>
      <c r="L536" s="8"/>
    </row>
    <row r="537" spans="1:12" x14ac:dyDescent="0.25">
      <c r="A537" s="7" t="s">
        <v>881</v>
      </c>
      <c r="B537" s="7" t="s">
        <v>1090</v>
      </c>
      <c r="C537" s="15" t="s">
        <v>845</v>
      </c>
      <c r="D537" s="15"/>
      <c r="E537" s="15"/>
      <c r="F537" s="7"/>
      <c r="G537" s="7" t="s">
        <v>806</v>
      </c>
      <c r="H537" s="25" t="str">
        <f>G537&amp;"_"&amp;TRIM(A537)</f>
        <v>algae_nt_TROPHIC_456</v>
      </c>
      <c r="I537" s="7">
        <f>COUNTIF($H$6:$H$1065,H537)</f>
        <v>1</v>
      </c>
      <c r="J537" s="8" t="str">
        <f t="shared" si="15"/>
        <v>unclassified_algae</v>
      </c>
      <c r="K537" s="8" t="s">
        <v>1588</v>
      </c>
      <c r="L537" s="8"/>
    </row>
    <row r="538" spans="1:12" x14ac:dyDescent="0.25">
      <c r="A538" s="7" t="s">
        <v>1772</v>
      </c>
      <c r="B538" s="7" t="s">
        <v>1773</v>
      </c>
      <c r="C538" s="15" t="s">
        <v>845</v>
      </c>
      <c r="D538" s="15"/>
      <c r="E538" s="15"/>
      <c r="F538" s="7"/>
      <c r="G538" s="7" t="s">
        <v>806</v>
      </c>
      <c r="H538" s="25" t="str">
        <f>G538&amp;"_"&amp;TRIM(A538)</f>
        <v>algae_nt_TROPHIC_56</v>
      </c>
      <c r="I538" s="7">
        <f>COUNTIF($H$6:$H$1065,H538)</f>
        <v>1</v>
      </c>
      <c r="J538" s="8" t="str">
        <f t="shared" si="15"/>
        <v>unclassified_algae</v>
      </c>
      <c r="K538" s="8" t="s">
        <v>1588</v>
      </c>
      <c r="L538" s="8"/>
    </row>
    <row r="539" spans="1:12" x14ac:dyDescent="0.25">
      <c r="A539" s="7" t="s">
        <v>897</v>
      </c>
      <c r="B539" s="7" t="s">
        <v>1094</v>
      </c>
      <c r="C539" s="15" t="s">
        <v>1013</v>
      </c>
      <c r="D539" s="15"/>
      <c r="E539" s="15"/>
      <c r="F539" s="7"/>
      <c r="G539" s="7" t="s">
        <v>806</v>
      </c>
      <c r="H539" s="25" t="str">
        <f t="shared" si="13"/>
        <v>algae_nt_VERY_BIG</v>
      </c>
      <c r="I539" s="7">
        <f>COUNTIF($H$6:$H$1065,H539)</f>
        <v>1</v>
      </c>
      <c r="J539" s="8" t="str">
        <f t="shared" si="14"/>
        <v>unclassified_algae</v>
      </c>
      <c r="K539" s="8" t="s">
        <v>1588</v>
      </c>
      <c r="L539" s="8"/>
    </row>
    <row r="540" spans="1:12" x14ac:dyDescent="0.25">
      <c r="A540" s="7" t="s">
        <v>898</v>
      </c>
      <c r="B540" s="7" t="s">
        <v>1095</v>
      </c>
      <c r="C540" s="15" t="s">
        <v>1013</v>
      </c>
      <c r="D540" s="15"/>
      <c r="E540" s="15"/>
      <c r="F540" s="7"/>
      <c r="G540" s="7" t="s">
        <v>806</v>
      </c>
      <c r="H540" s="25" t="str">
        <f t="shared" si="13"/>
        <v>algae_nt_VERY_SMALL</v>
      </c>
      <c r="I540" s="7">
        <f>COUNTIF($H$6:$H$1065,H540)</f>
        <v>1</v>
      </c>
      <c r="J540" s="8" t="str">
        <f t="shared" si="14"/>
        <v>unclassified_algae</v>
      </c>
      <c r="K540" s="8" t="s">
        <v>1588</v>
      </c>
      <c r="L540" s="8"/>
    </row>
    <row r="541" spans="1:12" x14ac:dyDescent="0.25">
      <c r="A541" s="7" t="s">
        <v>893</v>
      </c>
      <c r="B541" s="7" t="s">
        <v>1096</v>
      </c>
      <c r="C541" s="15" t="s">
        <v>1012</v>
      </c>
      <c r="D541" s="15"/>
      <c r="E541" s="15"/>
      <c r="F541" s="7"/>
      <c r="G541" s="7" t="s">
        <v>806</v>
      </c>
      <c r="H541" s="25" t="str">
        <f t="shared" si="13"/>
        <v>algae_nt_WEAKLY_MOTILE</v>
      </c>
      <c r="I541" s="7">
        <f>COUNTIF($H$6:$H$1065,H541)</f>
        <v>1</v>
      </c>
      <c r="J541" s="8" t="str">
        <f t="shared" si="14"/>
        <v>unclassified_algae</v>
      </c>
      <c r="K541" s="8" t="s">
        <v>1588</v>
      </c>
      <c r="L541" s="8"/>
    </row>
    <row r="542" spans="1:12" x14ac:dyDescent="0.25">
      <c r="A542" s="7" t="s">
        <v>840</v>
      </c>
      <c r="B542" s="7" t="s">
        <v>842</v>
      </c>
      <c r="C542" s="15" t="s">
        <v>177</v>
      </c>
      <c r="D542" s="15"/>
      <c r="E542" s="15"/>
      <c r="F542" s="7"/>
      <c r="G542" s="7" t="s">
        <v>806</v>
      </c>
      <c r="H542" s="25" t="str">
        <f t="shared" si="13"/>
        <v>algae_pi_Achnan_Navic</v>
      </c>
      <c r="I542" s="7">
        <f>COUNTIF($H$6:$H$1065,H542)</f>
        <v>1</v>
      </c>
      <c r="J542" s="8" t="str">
        <f t="shared" si="14"/>
        <v>unclassified_algae</v>
      </c>
      <c r="K542" s="8" t="s">
        <v>1588</v>
      </c>
      <c r="L542" s="8"/>
    </row>
    <row r="543" spans="1:12" x14ac:dyDescent="0.25">
      <c r="A543" s="7" t="s">
        <v>952</v>
      </c>
      <c r="B543" s="7" t="s">
        <v>1097</v>
      </c>
      <c r="C543" s="15" t="s">
        <v>1014</v>
      </c>
      <c r="D543" s="15"/>
      <c r="E543" s="15"/>
      <c r="F543" s="7"/>
      <c r="G543" s="7" t="s">
        <v>806</v>
      </c>
      <c r="H543" s="25" t="str">
        <f t="shared" si="13"/>
        <v>algae_pi_ADNATE</v>
      </c>
      <c r="I543" s="7">
        <f>COUNTIF($H$6:$H$1065,H543)</f>
        <v>1</v>
      </c>
      <c r="J543" s="8" t="str">
        <f t="shared" si="14"/>
        <v>unclassified_algae</v>
      </c>
      <c r="K543" s="8" t="s">
        <v>1588</v>
      </c>
      <c r="L543" s="8"/>
    </row>
    <row r="544" spans="1:12" x14ac:dyDescent="0.25">
      <c r="A544" s="7" t="s">
        <v>955</v>
      </c>
      <c r="B544" s="7" t="s">
        <v>1098</v>
      </c>
      <c r="C544" s="15" t="s">
        <v>1015</v>
      </c>
      <c r="D544" s="15"/>
      <c r="E544" s="15"/>
      <c r="F544" s="7"/>
      <c r="G544" s="7" t="s">
        <v>806</v>
      </c>
      <c r="H544" s="25" t="str">
        <f t="shared" si="13"/>
        <v>algae_pi_ARAPHID</v>
      </c>
      <c r="I544" s="7">
        <f>COUNTIF($H$6:$H$1065,H544)</f>
        <v>1</v>
      </c>
      <c r="J544" s="8" t="str">
        <f t="shared" si="14"/>
        <v>unclassified_algae</v>
      </c>
      <c r="K544" s="8" t="s">
        <v>1588</v>
      </c>
      <c r="L544" s="8"/>
    </row>
    <row r="545" spans="1:12" x14ac:dyDescent="0.25">
      <c r="A545" s="7" t="s">
        <v>925</v>
      </c>
      <c r="B545" s="7" t="s">
        <v>1099</v>
      </c>
      <c r="C545" s="15" t="s">
        <v>844</v>
      </c>
      <c r="D545" s="15"/>
      <c r="E545" s="15"/>
      <c r="F545" s="7"/>
      <c r="G545" s="7" t="s">
        <v>806</v>
      </c>
      <c r="H545" s="25" t="str">
        <f t="shared" si="13"/>
        <v>algae_pi_BAHLS_1</v>
      </c>
      <c r="I545" s="7">
        <f>COUNTIF($H$6:$H$1065,H545)</f>
        <v>1</v>
      </c>
      <c r="J545" s="8" t="str">
        <f t="shared" si="14"/>
        <v>unclassified_algae</v>
      </c>
      <c r="K545" s="8" t="s">
        <v>1588</v>
      </c>
      <c r="L545" s="8"/>
    </row>
    <row r="546" spans="1:12" x14ac:dyDescent="0.25">
      <c r="A546" s="7" t="s">
        <v>926</v>
      </c>
      <c r="B546" s="7" t="s">
        <v>1100</v>
      </c>
      <c r="C546" s="15" t="s">
        <v>844</v>
      </c>
      <c r="D546" s="15"/>
      <c r="E546" s="15"/>
      <c r="F546" s="7"/>
      <c r="G546" s="7" t="s">
        <v>806</v>
      </c>
      <c r="H546" s="25" t="str">
        <f t="shared" si="13"/>
        <v>algae_pi_BAHLS_2</v>
      </c>
      <c r="I546" s="7">
        <f>COUNTIF($H$6:$H$1065,H546)</f>
        <v>1</v>
      </c>
      <c r="J546" s="8" t="str">
        <f t="shared" si="14"/>
        <v>unclassified_algae</v>
      </c>
      <c r="K546" s="8" t="s">
        <v>1588</v>
      </c>
      <c r="L546" s="8"/>
    </row>
    <row r="547" spans="1:12" x14ac:dyDescent="0.25">
      <c r="A547" s="7" t="s">
        <v>927</v>
      </c>
      <c r="B547" s="7" t="s">
        <v>1101</v>
      </c>
      <c r="C547" s="15" t="s">
        <v>844</v>
      </c>
      <c r="D547" s="15"/>
      <c r="E547" s="15"/>
      <c r="F547" s="7"/>
      <c r="G547" s="7" t="s">
        <v>806</v>
      </c>
      <c r="H547" s="25" t="str">
        <f t="shared" si="13"/>
        <v>algae_pi_BAHLS_3</v>
      </c>
      <c r="I547" s="7">
        <f>COUNTIF($H$6:$H$1065,H547)</f>
        <v>1</v>
      </c>
      <c r="J547" s="8" t="str">
        <f t="shared" si="14"/>
        <v>unclassified_algae</v>
      </c>
      <c r="K547" s="8" t="s">
        <v>1588</v>
      </c>
      <c r="L547" s="8"/>
    </row>
    <row r="548" spans="1:12" x14ac:dyDescent="0.25">
      <c r="A548" s="7" t="s">
        <v>905</v>
      </c>
      <c r="B548" s="7" t="s">
        <v>1102</v>
      </c>
      <c r="C548" s="15" t="s">
        <v>824</v>
      </c>
      <c r="D548" s="15"/>
      <c r="E548" s="15"/>
      <c r="F548" s="7"/>
      <c r="G548" s="7" t="s">
        <v>806</v>
      </c>
      <c r="H548" s="25" t="str">
        <f t="shared" si="13"/>
        <v>algae_pi_BC_1</v>
      </c>
      <c r="I548" s="7">
        <f>COUNTIF($H$6:$H$1065,H548)</f>
        <v>1</v>
      </c>
      <c r="J548" s="8" t="str">
        <f t="shared" si="14"/>
        <v>unclassified_algae</v>
      </c>
      <c r="K548" s="8" t="s">
        <v>1588</v>
      </c>
      <c r="L548" s="8"/>
    </row>
    <row r="549" spans="1:12" x14ac:dyDescent="0.25">
      <c r="A549" s="7" t="s">
        <v>906</v>
      </c>
      <c r="B549" s="7" t="s">
        <v>1103</v>
      </c>
      <c r="C549" s="15" t="s">
        <v>824</v>
      </c>
      <c r="D549" s="15"/>
      <c r="E549" s="15"/>
      <c r="F549" s="7"/>
      <c r="G549" s="7" t="s">
        <v>806</v>
      </c>
      <c r="H549" s="25" t="str">
        <f t="shared" si="13"/>
        <v>algae_pi_BC_2</v>
      </c>
      <c r="I549" s="7">
        <f>COUNTIF($H$6:$H$1065,H549)</f>
        <v>1</v>
      </c>
      <c r="J549" s="8" t="str">
        <f t="shared" si="14"/>
        <v>unclassified_algae</v>
      </c>
      <c r="K549" s="8" t="s">
        <v>1588</v>
      </c>
      <c r="L549" s="8"/>
    </row>
    <row r="550" spans="1:12" x14ac:dyDescent="0.25">
      <c r="A550" s="7" t="s">
        <v>907</v>
      </c>
      <c r="B550" s="7" t="s">
        <v>1104</v>
      </c>
      <c r="C550" s="15" t="s">
        <v>824</v>
      </c>
      <c r="D550" s="15"/>
      <c r="E550" s="15"/>
      <c r="F550" s="7"/>
      <c r="G550" s="7" t="s">
        <v>806</v>
      </c>
      <c r="H550" s="25" t="str">
        <f t="shared" si="13"/>
        <v>algae_pi_BC_3</v>
      </c>
      <c r="I550" s="7">
        <f>COUNTIF($H$6:$H$1065,H550)</f>
        <v>1</v>
      </c>
      <c r="J550" s="8" t="str">
        <f t="shared" si="14"/>
        <v>unclassified_algae</v>
      </c>
      <c r="K550" s="8" t="s">
        <v>1588</v>
      </c>
      <c r="L550" s="8"/>
    </row>
    <row r="551" spans="1:12" x14ac:dyDescent="0.25">
      <c r="A551" s="7" t="s">
        <v>908</v>
      </c>
      <c r="B551" s="7" t="s">
        <v>1105</v>
      </c>
      <c r="C551" s="15" t="s">
        <v>824</v>
      </c>
      <c r="D551" s="15"/>
      <c r="E551" s="15"/>
      <c r="F551" s="7"/>
      <c r="G551" s="7" t="s">
        <v>806</v>
      </c>
      <c r="H551" s="25" t="str">
        <f t="shared" si="13"/>
        <v>algae_pi_BC_4</v>
      </c>
      <c r="I551" s="7">
        <f>COUNTIF($H$6:$H$1065,H551)</f>
        <v>1</v>
      </c>
      <c r="J551" s="8" t="str">
        <f t="shared" si="14"/>
        <v>unclassified_algae</v>
      </c>
      <c r="K551" s="8" t="s">
        <v>1588</v>
      </c>
      <c r="L551" s="8"/>
    </row>
    <row r="552" spans="1:12" x14ac:dyDescent="0.25">
      <c r="A552" s="7" t="s">
        <v>909</v>
      </c>
      <c r="B552" s="7" t="s">
        <v>1106</v>
      </c>
      <c r="C552" s="15" t="s">
        <v>824</v>
      </c>
      <c r="D552" s="15"/>
      <c r="E552" s="15"/>
      <c r="F552" s="7"/>
      <c r="G552" s="7" t="s">
        <v>806</v>
      </c>
      <c r="H552" s="25" t="str">
        <f t="shared" ref="H552" si="16">G552&amp;"_"&amp;TRIM(A552)</f>
        <v>algae_pi_BC_5</v>
      </c>
      <c r="I552" s="7">
        <f>COUNTIF($H$6:$H$1065,H552)</f>
        <v>1</v>
      </c>
      <c r="J552" s="8" t="str">
        <f t="shared" ref="J552" si="17">"unclassified_"&amp;G552</f>
        <v>unclassified_algae</v>
      </c>
      <c r="K552" s="8" t="s">
        <v>1588</v>
      </c>
      <c r="L552" s="8"/>
    </row>
    <row r="553" spans="1:12" x14ac:dyDescent="0.25">
      <c r="A553" s="7" t="s">
        <v>1774</v>
      </c>
      <c r="B553" s="7" t="s">
        <v>1775</v>
      </c>
      <c r="C553" s="15" t="s">
        <v>824</v>
      </c>
      <c r="D553" s="15"/>
      <c r="E553" s="15"/>
      <c r="F553" s="7"/>
      <c r="G553" s="7" t="s">
        <v>806</v>
      </c>
      <c r="H553" s="25" t="str">
        <f t="shared" si="13"/>
        <v>algae_pi_BC_12</v>
      </c>
      <c r="I553" s="7">
        <f>COUNTIF($H$6:$H$1065,H553)</f>
        <v>1</v>
      </c>
      <c r="J553" s="8" t="str">
        <f t="shared" si="14"/>
        <v>unclassified_algae</v>
      </c>
      <c r="K553" s="8" t="s">
        <v>1588</v>
      </c>
      <c r="L553" s="8"/>
    </row>
    <row r="554" spans="1:12" x14ac:dyDescent="0.25">
      <c r="A554" s="7" t="s">
        <v>924</v>
      </c>
      <c r="B554" s="7" t="s">
        <v>1107</v>
      </c>
      <c r="C554" s="15" t="s">
        <v>843</v>
      </c>
      <c r="D554" s="15"/>
      <c r="E554" s="15"/>
      <c r="F554" s="7"/>
      <c r="G554" s="7" t="s">
        <v>806</v>
      </c>
      <c r="H554" s="25" t="str">
        <f t="shared" si="13"/>
        <v>algae_pi_BENTHIC_HABIT</v>
      </c>
      <c r="I554" s="7">
        <f>COUNTIF($H$6:$H$1065,H554)</f>
        <v>1</v>
      </c>
      <c r="J554" s="8" t="s">
        <v>170</v>
      </c>
      <c r="K554" s="8" t="s">
        <v>170</v>
      </c>
      <c r="L554" s="8"/>
    </row>
    <row r="555" spans="1:12" x14ac:dyDescent="0.25">
      <c r="A555" s="7" t="s">
        <v>947</v>
      </c>
      <c r="B555" s="7" t="s">
        <v>1108</v>
      </c>
      <c r="C555" s="15" t="s">
        <v>1013</v>
      </c>
      <c r="D555" s="15"/>
      <c r="E555" s="15"/>
      <c r="F555" s="7"/>
      <c r="G555" s="7" t="s">
        <v>806</v>
      </c>
      <c r="H555" s="25" t="str">
        <f t="shared" si="13"/>
        <v>algae_pi_BIG</v>
      </c>
      <c r="I555" s="7">
        <f>COUNTIF($H$6:$H$1065,H555)</f>
        <v>1</v>
      </c>
      <c r="J555" s="8" t="str">
        <f t="shared" ref="J555:J588" si="18">"unclassified_"&amp;G555</f>
        <v>unclassified_algae</v>
      </c>
      <c r="K555" s="8" t="s">
        <v>1588</v>
      </c>
      <c r="L555" s="8"/>
    </row>
    <row r="556" spans="1:12" x14ac:dyDescent="0.25">
      <c r="A556" s="7" t="s">
        <v>956</v>
      </c>
      <c r="B556" s="7" t="s">
        <v>1109</v>
      </c>
      <c r="C556" s="15" t="s">
        <v>846</v>
      </c>
      <c r="D556" s="15"/>
      <c r="E556" s="15"/>
      <c r="F556" s="7"/>
      <c r="G556" s="7" t="s">
        <v>806</v>
      </c>
      <c r="H556" s="25" t="str">
        <f t="shared" si="13"/>
        <v>algae_pi_DIAT_CL_1</v>
      </c>
      <c r="I556" s="7">
        <f>COUNTIF($H$6:$H$1065,H556)</f>
        <v>1</v>
      </c>
      <c r="J556" s="8" t="str">
        <f t="shared" si="18"/>
        <v>unclassified_algae</v>
      </c>
      <c r="K556" s="8" t="s">
        <v>1588</v>
      </c>
      <c r="L556" s="8"/>
    </row>
    <row r="557" spans="1:12" x14ac:dyDescent="0.25">
      <c r="A557" s="7" t="s">
        <v>1301</v>
      </c>
      <c r="B557" s="7" t="s">
        <v>1110</v>
      </c>
      <c r="C557" s="15" t="s">
        <v>846</v>
      </c>
      <c r="D557" s="15"/>
      <c r="E557" s="15"/>
      <c r="F557" s="7"/>
      <c r="G557" s="7" t="s">
        <v>806</v>
      </c>
      <c r="H557" s="25" t="str">
        <f t="shared" si="13"/>
        <v>algae_pi_DIAT_CL_1_ASSR</v>
      </c>
      <c r="I557" s="7">
        <f>COUNTIF($H$6:$H$1065,H557)</f>
        <v>1</v>
      </c>
      <c r="J557" s="8" t="str">
        <f t="shared" si="18"/>
        <v>unclassified_algae</v>
      </c>
      <c r="K557" s="8" t="s">
        <v>1588</v>
      </c>
      <c r="L557" s="8"/>
    </row>
    <row r="558" spans="1:12" x14ac:dyDescent="0.25">
      <c r="A558" s="7" t="s">
        <v>904</v>
      </c>
      <c r="B558" s="7" t="s">
        <v>1111</v>
      </c>
      <c r="C558" s="15" t="s">
        <v>825</v>
      </c>
      <c r="D558" s="15"/>
      <c r="E558" s="15"/>
      <c r="F558" s="7"/>
      <c r="G558" s="7" t="s">
        <v>806</v>
      </c>
      <c r="H558" s="25" t="str">
        <f t="shared" si="13"/>
        <v>algae_pi_HIGH_N</v>
      </c>
      <c r="I558" s="7">
        <f>COUNTIF($H$6:$H$1065,H558)</f>
        <v>1</v>
      </c>
      <c r="J558" s="8" t="str">
        <f t="shared" si="18"/>
        <v>unclassified_algae</v>
      </c>
      <c r="K558" s="8" t="s">
        <v>1588</v>
      </c>
      <c r="L558" s="8"/>
    </row>
    <row r="559" spans="1:12" x14ac:dyDescent="0.25">
      <c r="A559" s="7" t="s">
        <v>832</v>
      </c>
      <c r="B559" s="7" t="s">
        <v>1112</v>
      </c>
      <c r="C559" s="15" t="s">
        <v>826</v>
      </c>
      <c r="D559" s="15"/>
      <c r="E559" s="15"/>
      <c r="F559" s="7"/>
      <c r="G559" s="7" t="s">
        <v>806</v>
      </c>
      <c r="H559" s="25" t="str">
        <f t="shared" si="13"/>
        <v>algae_pi_HIGH_P</v>
      </c>
      <c r="I559" s="7">
        <f>COUNTIF($H$6:$H$1065,H559)</f>
        <v>1</v>
      </c>
      <c r="J559" s="8" t="str">
        <f t="shared" si="18"/>
        <v>unclassified_algae</v>
      </c>
      <c r="K559" s="8" t="s">
        <v>1588</v>
      </c>
      <c r="L559" s="8"/>
    </row>
    <row r="560" spans="1:12" x14ac:dyDescent="0.25">
      <c r="A560" s="7" t="s">
        <v>942</v>
      </c>
      <c r="B560" s="7" t="s">
        <v>1113</v>
      </c>
      <c r="C560" s="15" t="s">
        <v>1012</v>
      </c>
      <c r="D560" s="15"/>
      <c r="E560" s="15"/>
      <c r="F560" s="7"/>
      <c r="G560" s="7" t="s">
        <v>806</v>
      </c>
      <c r="H560" s="25" t="str">
        <f t="shared" si="13"/>
        <v>algae_pi_HIGHLY_MOTILE</v>
      </c>
      <c r="I560" s="7">
        <f>COUNTIF($H$6:$H$1065,H560)</f>
        <v>1</v>
      </c>
      <c r="J560" s="8" t="str">
        <f t="shared" si="18"/>
        <v>unclassified_algae</v>
      </c>
      <c r="K560" s="8" t="s">
        <v>1588</v>
      </c>
      <c r="L560" s="8"/>
    </row>
    <row r="561" spans="1:12" x14ac:dyDescent="0.25">
      <c r="A561" s="7" t="s">
        <v>954</v>
      </c>
      <c r="B561" s="7" t="s">
        <v>1114</v>
      </c>
      <c r="C561" s="15" t="s">
        <v>1015</v>
      </c>
      <c r="D561" s="15"/>
      <c r="E561" s="15"/>
      <c r="F561" s="7"/>
      <c r="G561" s="7" t="s">
        <v>806</v>
      </c>
      <c r="H561" s="25" t="str">
        <f t="shared" si="13"/>
        <v>algae_pi_HIGHLY_MOTILE.1</v>
      </c>
      <c r="I561" s="7">
        <f>COUNTIF($H$6:$H$1065,H561)</f>
        <v>1</v>
      </c>
      <c r="J561" s="8" t="str">
        <f t="shared" si="18"/>
        <v>unclassified_algae</v>
      </c>
      <c r="K561" s="8" t="s">
        <v>1588</v>
      </c>
      <c r="L561" s="8"/>
    </row>
    <row r="562" spans="1:12" x14ac:dyDescent="0.25">
      <c r="A562" s="7" t="s">
        <v>833</v>
      </c>
      <c r="B562" s="7" t="s">
        <v>1115</v>
      </c>
      <c r="C562" s="15" t="s">
        <v>825</v>
      </c>
      <c r="D562" s="15"/>
      <c r="E562" s="15"/>
      <c r="F562" s="7"/>
      <c r="G562" s="7" t="s">
        <v>806</v>
      </c>
      <c r="H562" s="25" t="str">
        <f t="shared" si="13"/>
        <v>algae_pi_LOW_N</v>
      </c>
      <c r="I562" s="7">
        <f>COUNTIF($H$6:$H$1065,H562)</f>
        <v>1</v>
      </c>
      <c r="J562" s="8" t="str">
        <f t="shared" si="18"/>
        <v>unclassified_algae</v>
      </c>
      <c r="K562" s="8" t="s">
        <v>1588</v>
      </c>
      <c r="L562" s="8"/>
    </row>
    <row r="563" spans="1:12" x14ac:dyDescent="0.25">
      <c r="A563" s="7" t="s">
        <v>834</v>
      </c>
      <c r="B563" s="7" t="s">
        <v>1116</v>
      </c>
      <c r="C563" s="15" t="s">
        <v>826</v>
      </c>
      <c r="D563" s="15"/>
      <c r="E563" s="15"/>
      <c r="F563" s="7"/>
      <c r="G563" s="7" t="s">
        <v>806</v>
      </c>
      <c r="H563" s="25" t="str">
        <f t="shared" si="13"/>
        <v>algae_pi_LOW_P</v>
      </c>
      <c r="I563" s="7">
        <f>COUNTIF($H$6:$H$1065,H563)</f>
        <v>1</v>
      </c>
      <c r="J563" s="8" t="str">
        <f t="shared" si="18"/>
        <v>unclassified_algae</v>
      </c>
      <c r="K563" s="8" t="s">
        <v>1588</v>
      </c>
      <c r="L563" s="8"/>
    </row>
    <row r="564" spans="1:12" x14ac:dyDescent="0.25">
      <c r="A564" s="7" t="s">
        <v>949</v>
      </c>
      <c r="B564" s="7" t="s">
        <v>1117</v>
      </c>
      <c r="C564" s="15" t="s">
        <v>1013</v>
      </c>
      <c r="D564" s="15"/>
      <c r="E564" s="15"/>
      <c r="F564" s="7"/>
      <c r="G564" s="7" t="s">
        <v>806</v>
      </c>
      <c r="H564" s="25" t="str">
        <f t="shared" si="13"/>
        <v>algae_pi_MEDIUM</v>
      </c>
      <c r="I564" s="7">
        <f>COUNTIF($H$6:$H$1065,H564)</f>
        <v>1</v>
      </c>
      <c r="J564" s="8" t="str">
        <f t="shared" si="18"/>
        <v>unclassified_algae</v>
      </c>
      <c r="K564" s="8" t="s">
        <v>1588</v>
      </c>
      <c r="L564" s="8"/>
    </row>
    <row r="565" spans="1:12" x14ac:dyDescent="0.25">
      <c r="A565" s="7" t="s">
        <v>943</v>
      </c>
      <c r="B565" s="7" t="s">
        <v>1118</v>
      </c>
      <c r="C565" s="15" t="s">
        <v>1012</v>
      </c>
      <c r="D565" s="15"/>
      <c r="E565" s="15"/>
      <c r="F565" s="7"/>
      <c r="G565" s="7" t="s">
        <v>806</v>
      </c>
      <c r="H565" s="25" t="str">
        <f t="shared" si="13"/>
        <v>algae_pi_MODERATELY_MOTILE</v>
      </c>
      <c r="I565" s="7">
        <f>COUNTIF($H$6:$H$1065,H565)</f>
        <v>1</v>
      </c>
      <c r="J565" s="8" t="str">
        <f t="shared" si="18"/>
        <v>unclassified_algae</v>
      </c>
      <c r="K565" s="8" t="s">
        <v>1588</v>
      </c>
      <c r="L565" s="8"/>
    </row>
    <row r="566" spans="1:12" x14ac:dyDescent="0.25">
      <c r="A566" s="7" t="s">
        <v>941</v>
      </c>
      <c r="B566" s="7" t="s">
        <v>1119</v>
      </c>
      <c r="C566" s="15" t="s">
        <v>1011</v>
      </c>
      <c r="D566" s="15"/>
      <c r="E566" s="15"/>
      <c r="F566" s="7"/>
      <c r="G566" s="7" t="s">
        <v>806</v>
      </c>
      <c r="H566" s="25" t="str">
        <f t="shared" si="13"/>
        <v>algae_pi_N_FIXER</v>
      </c>
      <c r="I566" s="7">
        <f>COUNTIF($H$6:$H$1065,H566)</f>
        <v>1</v>
      </c>
      <c r="J566" s="8" t="str">
        <f t="shared" si="18"/>
        <v>unclassified_algae</v>
      </c>
      <c r="K566" s="8" t="s">
        <v>1588</v>
      </c>
      <c r="L566" s="8"/>
    </row>
    <row r="567" spans="1:12" x14ac:dyDescent="0.25">
      <c r="A567" s="7" t="s">
        <v>944</v>
      </c>
      <c r="B567" s="7" t="s">
        <v>1120</v>
      </c>
      <c r="C567" s="15" t="s">
        <v>1012</v>
      </c>
      <c r="D567" s="15"/>
      <c r="E567" s="15"/>
      <c r="F567" s="7"/>
      <c r="G567" s="7" t="s">
        <v>806</v>
      </c>
      <c r="H567" s="25" t="str">
        <f t="shared" si="13"/>
        <v>algae_pi_NON_MOTILE</v>
      </c>
      <c r="I567" s="7">
        <f>COUNTIF($H$6:$H$1065,H567)</f>
        <v>1</v>
      </c>
      <c r="J567" s="8" t="str">
        <f t="shared" si="18"/>
        <v>unclassified_algae</v>
      </c>
      <c r="K567" s="8" t="s">
        <v>1588</v>
      </c>
      <c r="L567" s="8"/>
    </row>
    <row r="568" spans="1:12" x14ac:dyDescent="0.25">
      <c r="A568" s="7" t="s">
        <v>940</v>
      </c>
      <c r="B568" s="7" t="s">
        <v>1121</v>
      </c>
      <c r="C568" s="15" t="s">
        <v>1011</v>
      </c>
      <c r="D568" s="15"/>
      <c r="E568" s="15"/>
      <c r="F568" s="7"/>
      <c r="G568" s="7" t="s">
        <v>806</v>
      </c>
      <c r="H568" s="25" t="str">
        <f t="shared" si="13"/>
        <v>algae_pi_NON_N_FIXER</v>
      </c>
      <c r="I568" s="7">
        <f>COUNTIF($H$6:$H$1065,H568)</f>
        <v>1</v>
      </c>
      <c r="J568" s="8" t="str">
        <f t="shared" si="18"/>
        <v>unclassified_algae</v>
      </c>
      <c r="K568" s="8" t="s">
        <v>1588</v>
      </c>
      <c r="L568" s="8"/>
    </row>
    <row r="569" spans="1:12" x14ac:dyDescent="0.25">
      <c r="A569" s="7" t="s">
        <v>918</v>
      </c>
      <c r="B569" s="7" t="s">
        <v>1122</v>
      </c>
      <c r="C569" s="15" t="s">
        <v>828</v>
      </c>
      <c r="D569" s="15"/>
      <c r="E569" s="15"/>
      <c r="F569" s="7"/>
      <c r="G569" s="7" t="s">
        <v>806</v>
      </c>
      <c r="H569" s="25" t="str">
        <f t="shared" si="13"/>
        <v>algae_pi_O_1</v>
      </c>
      <c r="I569" s="7">
        <f>COUNTIF($H$6:$H$1065,H569)</f>
        <v>1</v>
      </c>
      <c r="J569" s="8" t="str">
        <f t="shared" si="18"/>
        <v>unclassified_algae</v>
      </c>
      <c r="K569" s="8" t="s">
        <v>1588</v>
      </c>
      <c r="L569" s="8"/>
    </row>
    <row r="570" spans="1:12" x14ac:dyDescent="0.25">
      <c r="A570" s="7" t="s">
        <v>919</v>
      </c>
      <c r="B570" s="7" t="s">
        <v>1123</v>
      </c>
      <c r="C570" s="15" t="s">
        <v>828</v>
      </c>
      <c r="D570" s="15"/>
      <c r="E570" s="15"/>
      <c r="F570" s="7"/>
      <c r="G570" s="7" t="s">
        <v>806</v>
      </c>
      <c r="H570" s="25" t="str">
        <f t="shared" si="13"/>
        <v>algae_pi_O_2</v>
      </c>
      <c r="I570" s="7">
        <f>COUNTIF($H$6:$H$1065,H570)</f>
        <v>1</v>
      </c>
      <c r="J570" s="8" t="str">
        <f t="shared" si="18"/>
        <v>unclassified_algae</v>
      </c>
      <c r="K570" s="8" t="s">
        <v>1588</v>
      </c>
      <c r="L570" s="8"/>
    </row>
    <row r="571" spans="1:12" x14ac:dyDescent="0.25">
      <c r="A571" s="7" t="s">
        <v>920</v>
      </c>
      <c r="B571" s="7" t="s">
        <v>1124</v>
      </c>
      <c r="C571" s="15" t="s">
        <v>828</v>
      </c>
      <c r="D571" s="15"/>
      <c r="E571" s="15"/>
      <c r="F571" s="7"/>
      <c r="G571" s="7" t="s">
        <v>806</v>
      </c>
      <c r="H571" s="25" t="str">
        <f t="shared" si="13"/>
        <v>algae_pi_O_3</v>
      </c>
      <c r="I571" s="7">
        <f>COUNTIF($H$6:$H$1065,H571)</f>
        <v>1</v>
      </c>
      <c r="J571" s="8" t="str">
        <f t="shared" si="18"/>
        <v>unclassified_algae</v>
      </c>
      <c r="K571" s="8" t="s">
        <v>1588</v>
      </c>
      <c r="L571" s="8"/>
    </row>
    <row r="572" spans="1:12" x14ac:dyDescent="0.25">
      <c r="A572" s="7" t="s">
        <v>921</v>
      </c>
      <c r="B572" s="7" t="s">
        <v>1125</v>
      </c>
      <c r="C572" s="15" t="s">
        <v>828</v>
      </c>
      <c r="D572" s="15"/>
      <c r="E572" s="15"/>
      <c r="F572" s="7"/>
      <c r="G572" s="7" t="s">
        <v>806</v>
      </c>
      <c r="H572" s="25" t="str">
        <f t="shared" si="13"/>
        <v>algae_pi_O_4</v>
      </c>
      <c r="I572" s="7">
        <f>COUNTIF($H$6:$H$1065,H572)</f>
        <v>1</v>
      </c>
      <c r="J572" s="8" t="str">
        <f t="shared" si="18"/>
        <v>unclassified_algae</v>
      </c>
      <c r="K572" s="8" t="s">
        <v>1588</v>
      </c>
      <c r="L572" s="8"/>
    </row>
    <row r="573" spans="1:12" x14ac:dyDescent="0.25">
      <c r="A573" s="7" t="s">
        <v>922</v>
      </c>
      <c r="B573" s="7" t="s">
        <v>1126</v>
      </c>
      <c r="C573" s="15" t="s">
        <v>828</v>
      </c>
      <c r="D573" s="15"/>
      <c r="E573" s="15"/>
      <c r="F573" s="7"/>
      <c r="G573" s="7" t="s">
        <v>806</v>
      </c>
      <c r="H573" s="25" t="str">
        <f t="shared" si="13"/>
        <v>algae_pi_O_5</v>
      </c>
      <c r="I573" s="7">
        <f>COUNTIF($H$6:$H$1065,H573)</f>
        <v>1</v>
      </c>
      <c r="J573" s="8" t="str">
        <f t="shared" si="18"/>
        <v>unclassified_algae</v>
      </c>
      <c r="K573" s="8" t="s">
        <v>1588</v>
      </c>
      <c r="L573" s="8"/>
    </row>
    <row r="574" spans="1:12" x14ac:dyDescent="0.25">
      <c r="A574" s="7" t="s">
        <v>910</v>
      </c>
      <c r="B574" s="7" t="s">
        <v>1127</v>
      </c>
      <c r="C574" s="15" t="s">
        <v>827</v>
      </c>
      <c r="D574" s="15"/>
      <c r="E574" s="15"/>
      <c r="F574" s="7"/>
      <c r="G574" s="7" t="s">
        <v>806</v>
      </c>
      <c r="H574" s="25" t="str">
        <f t="shared" si="13"/>
        <v>algae_pi_PT_1</v>
      </c>
      <c r="I574" s="7">
        <f>COUNTIF($H$6:$H$1065,H574)</f>
        <v>1</v>
      </c>
      <c r="J574" s="8" t="str">
        <f t="shared" si="18"/>
        <v>unclassified_algae</v>
      </c>
      <c r="K574" s="8" t="s">
        <v>1588</v>
      </c>
      <c r="L574" s="8"/>
    </row>
    <row r="575" spans="1:12" x14ac:dyDescent="0.25">
      <c r="A575" s="7" t="s">
        <v>911</v>
      </c>
      <c r="B575" s="7" t="s">
        <v>1128</v>
      </c>
      <c r="C575" s="15" t="s">
        <v>827</v>
      </c>
      <c r="D575" s="15"/>
      <c r="E575" s="15"/>
      <c r="F575" s="7"/>
      <c r="G575" s="7" t="s">
        <v>806</v>
      </c>
      <c r="H575" s="25" t="str">
        <f t="shared" si="13"/>
        <v>algae_pi_PT_2</v>
      </c>
      <c r="I575" s="7">
        <f>COUNTIF($H$6:$H$1065,H575)</f>
        <v>1</v>
      </c>
      <c r="J575" s="8" t="str">
        <f t="shared" si="18"/>
        <v>unclassified_algae</v>
      </c>
      <c r="K575" s="8" t="s">
        <v>1588</v>
      </c>
      <c r="L575" s="8"/>
    </row>
    <row r="576" spans="1:12" x14ac:dyDescent="0.25">
      <c r="A576" s="7" t="s">
        <v>912</v>
      </c>
      <c r="B576" s="7" t="s">
        <v>1129</v>
      </c>
      <c r="C576" s="15" t="s">
        <v>827</v>
      </c>
      <c r="D576" s="15"/>
      <c r="E576" s="15"/>
      <c r="F576" s="7"/>
      <c r="G576" s="7" t="s">
        <v>806</v>
      </c>
      <c r="H576" s="25" t="str">
        <f t="shared" si="13"/>
        <v>algae_pi_PT_3</v>
      </c>
      <c r="I576" s="7">
        <f>COUNTIF($H$6:$H$1065,H576)</f>
        <v>1</v>
      </c>
      <c r="J576" s="8" t="str">
        <f t="shared" si="18"/>
        <v>unclassified_algae</v>
      </c>
      <c r="K576" s="8" t="s">
        <v>1588</v>
      </c>
      <c r="L576" s="8"/>
    </row>
    <row r="577" spans="1:12" x14ac:dyDescent="0.25">
      <c r="A577" s="7" t="s">
        <v>913</v>
      </c>
      <c r="B577" s="7" t="s">
        <v>1130</v>
      </c>
      <c r="C577" s="15" t="s">
        <v>827</v>
      </c>
      <c r="D577" s="15"/>
      <c r="E577" s="15"/>
      <c r="F577" s="7"/>
      <c r="G577" s="7" t="s">
        <v>806</v>
      </c>
      <c r="H577" s="25" t="str">
        <f t="shared" si="13"/>
        <v>algae_pi_PT_4</v>
      </c>
      <c r="I577" s="7">
        <f>COUNTIF($H$6:$H$1065,H577)</f>
        <v>1</v>
      </c>
      <c r="J577" s="8" t="str">
        <f t="shared" si="18"/>
        <v>unclassified_algae</v>
      </c>
      <c r="K577" s="8" t="s">
        <v>1588</v>
      </c>
      <c r="L577" s="8"/>
    </row>
    <row r="578" spans="1:12" x14ac:dyDescent="0.25">
      <c r="A578" s="7" t="s">
        <v>837</v>
      </c>
      <c r="B578" s="7" t="s">
        <v>1131</v>
      </c>
      <c r="C578" s="15" t="s">
        <v>827</v>
      </c>
      <c r="D578" s="15"/>
      <c r="E578" s="15"/>
      <c r="F578" s="7"/>
      <c r="G578" s="7" t="s">
        <v>806</v>
      </c>
      <c r="H578" s="25" t="str">
        <f t="shared" si="13"/>
        <v>algae_pi_PT_45</v>
      </c>
      <c r="I578" s="7">
        <f>COUNTIF($H$6:$H$1065,H578)</f>
        <v>1</v>
      </c>
      <c r="J578" s="8" t="str">
        <f t="shared" si="18"/>
        <v>unclassified_algae</v>
      </c>
      <c r="K578" s="8" t="s">
        <v>1588</v>
      </c>
      <c r="L578" s="8"/>
    </row>
    <row r="579" spans="1:12" x14ac:dyDescent="0.25">
      <c r="A579" s="7" t="s">
        <v>914</v>
      </c>
      <c r="B579" s="7" t="s">
        <v>1132</v>
      </c>
      <c r="C579" s="15" t="s">
        <v>827</v>
      </c>
      <c r="D579" s="15"/>
      <c r="E579" s="15"/>
      <c r="F579" s="7"/>
      <c r="G579" s="7" t="s">
        <v>806</v>
      </c>
      <c r="H579" s="25" t="str">
        <f t="shared" si="13"/>
        <v>algae_pi_PT_5</v>
      </c>
      <c r="I579" s="7">
        <f>COUNTIF($H$6:$H$1065,H579)</f>
        <v>1</v>
      </c>
      <c r="J579" s="8" t="str">
        <f t="shared" si="18"/>
        <v>unclassified_algae</v>
      </c>
      <c r="K579" s="8" t="s">
        <v>1588</v>
      </c>
      <c r="L579" s="8"/>
    </row>
    <row r="580" spans="1:12" x14ac:dyDescent="0.25">
      <c r="A580" s="7" t="s">
        <v>915</v>
      </c>
      <c r="B580" s="7" t="s">
        <v>1133</v>
      </c>
      <c r="C580" s="15" t="s">
        <v>829</v>
      </c>
      <c r="D580" s="15"/>
      <c r="E580" s="15"/>
      <c r="F580" s="7"/>
      <c r="G580" s="7" t="s">
        <v>806</v>
      </c>
      <c r="H580" s="25" t="str">
        <f t="shared" si="13"/>
        <v>algae_pi_SALINITY_1</v>
      </c>
      <c r="I580" s="7">
        <f>COUNTIF($H$6:$H$1065,H580)</f>
        <v>1</v>
      </c>
      <c r="J580" s="8" t="str">
        <f t="shared" si="18"/>
        <v>unclassified_algae</v>
      </c>
      <c r="K580" s="8" t="s">
        <v>1588</v>
      </c>
      <c r="L580" s="8"/>
    </row>
    <row r="581" spans="1:12" x14ac:dyDescent="0.25">
      <c r="A581" s="7" t="s">
        <v>916</v>
      </c>
      <c r="B581" s="7" t="s">
        <v>1134</v>
      </c>
      <c r="C581" s="15" t="s">
        <v>829</v>
      </c>
      <c r="D581" s="15"/>
      <c r="E581" s="15"/>
      <c r="F581" s="7"/>
      <c r="G581" s="7" t="s">
        <v>806</v>
      </c>
      <c r="H581" s="25" t="str">
        <f t="shared" si="13"/>
        <v>algae_pi_SALINITY_2</v>
      </c>
      <c r="I581" s="7">
        <f>COUNTIF($H$6:$H$1065,H581)</f>
        <v>1</v>
      </c>
      <c r="J581" s="8" t="str">
        <f t="shared" si="18"/>
        <v>unclassified_algae</v>
      </c>
      <c r="K581" s="8" t="s">
        <v>1588</v>
      </c>
      <c r="L581" s="8"/>
    </row>
    <row r="582" spans="1:12" x14ac:dyDescent="0.25">
      <c r="A582" s="7" t="s">
        <v>917</v>
      </c>
      <c r="B582" s="7" t="s">
        <v>1135</v>
      </c>
      <c r="C582" s="15" t="s">
        <v>829</v>
      </c>
      <c r="D582" s="15"/>
      <c r="E582" s="15"/>
      <c r="F582" s="7"/>
      <c r="G582" s="7" t="s">
        <v>806</v>
      </c>
      <c r="H582" s="25" t="str">
        <f t="shared" si="13"/>
        <v>algae_pi_SALINITY_3</v>
      </c>
      <c r="I582" s="7">
        <f>COUNTIF($H$6:$H$1065,H582)</f>
        <v>1</v>
      </c>
      <c r="J582" s="8" t="str">
        <f t="shared" si="18"/>
        <v>unclassified_algae</v>
      </c>
      <c r="K582" s="8" t="s">
        <v>1588</v>
      </c>
      <c r="L582" s="8"/>
    </row>
    <row r="583" spans="1:12" x14ac:dyDescent="0.25">
      <c r="A583" s="7" t="s">
        <v>839</v>
      </c>
      <c r="B583" s="7" t="s">
        <v>1136</v>
      </c>
      <c r="C583" s="15" t="s">
        <v>829</v>
      </c>
      <c r="D583" s="15"/>
      <c r="E583" s="15"/>
      <c r="F583" s="7"/>
      <c r="G583" s="7" t="s">
        <v>806</v>
      </c>
      <c r="H583" s="25" t="str">
        <f t="shared" si="13"/>
        <v>algae_pi_SALINITY_4</v>
      </c>
      <c r="I583" s="7">
        <f>COUNTIF($H$6:$H$1065,H583)</f>
        <v>1</v>
      </c>
      <c r="J583" s="8" t="str">
        <f t="shared" si="18"/>
        <v>unclassified_algae</v>
      </c>
      <c r="K583" s="8" t="s">
        <v>1588</v>
      </c>
      <c r="L583" s="8"/>
    </row>
    <row r="584" spans="1:12" x14ac:dyDescent="0.25">
      <c r="A584" s="7" t="s">
        <v>935</v>
      </c>
      <c r="B584" s="7" t="s">
        <v>1137</v>
      </c>
      <c r="C584" s="15" t="s">
        <v>1010</v>
      </c>
      <c r="D584" s="15"/>
      <c r="E584" s="15"/>
      <c r="F584" s="7"/>
      <c r="G584" s="7" t="s">
        <v>806</v>
      </c>
      <c r="H584" s="25" t="str">
        <f t="shared" si="13"/>
        <v>algae_pi_SAP_1</v>
      </c>
      <c r="I584" s="7">
        <f>COUNTIF($H$6:$H$1065,H584)</f>
        <v>1</v>
      </c>
      <c r="J584" s="8" t="str">
        <f t="shared" si="18"/>
        <v>unclassified_algae</v>
      </c>
      <c r="K584" s="8" t="s">
        <v>1588</v>
      </c>
      <c r="L584" s="8"/>
    </row>
    <row r="585" spans="1:12" x14ac:dyDescent="0.25">
      <c r="A585" s="7" t="s">
        <v>936</v>
      </c>
      <c r="B585" s="7" t="s">
        <v>1138</v>
      </c>
      <c r="C585" s="15" t="s">
        <v>1010</v>
      </c>
      <c r="D585" s="15"/>
      <c r="E585" s="15"/>
      <c r="F585" s="7"/>
      <c r="G585" s="7" t="s">
        <v>806</v>
      </c>
      <c r="H585" s="25" t="str">
        <f t="shared" si="13"/>
        <v>algae_pi_SAP_2</v>
      </c>
      <c r="I585" s="7">
        <f>COUNTIF($H$6:$H$1065,H585)</f>
        <v>1</v>
      </c>
      <c r="J585" s="8" t="str">
        <f t="shared" si="18"/>
        <v>unclassified_algae</v>
      </c>
      <c r="K585" s="8" t="s">
        <v>1588</v>
      </c>
      <c r="L585" s="8"/>
    </row>
    <row r="586" spans="1:12" x14ac:dyDescent="0.25">
      <c r="A586" s="7" t="s">
        <v>937</v>
      </c>
      <c r="B586" s="7" t="s">
        <v>1139</v>
      </c>
      <c r="C586" s="15" t="s">
        <v>1010</v>
      </c>
      <c r="D586" s="15"/>
      <c r="E586" s="15"/>
      <c r="F586" s="7"/>
      <c r="G586" s="7" t="s">
        <v>806</v>
      </c>
      <c r="H586" s="25" t="str">
        <f t="shared" si="13"/>
        <v>algae_pi_SAP_3</v>
      </c>
      <c r="I586" s="7">
        <f>COUNTIF($H$6:$H$1065,H586)</f>
        <v>1</v>
      </c>
      <c r="J586" s="8" t="str">
        <f t="shared" si="18"/>
        <v>unclassified_algae</v>
      </c>
      <c r="K586" s="8" t="s">
        <v>1588</v>
      </c>
      <c r="L586" s="8"/>
    </row>
    <row r="587" spans="1:12" x14ac:dyDescent="0.25">
      <c r="A587" s="7" t="s">
        <v>938</v>
      </c>
      <c r="B587" s="7" t="s">
        <v>1140</v>
      </c>
      <c r="C587" s="15" t="s">
        <v>1010</v>
      </c>
      <c r="D587" s="15"/>
      <c r="E587" s="15"/>
      <c r="F587" s="7"/>
      <c r="G587" s="7" t="s">
        <v>806</v>
      </c>
      <c r="H587" s="25" t="str">
        <f t="shared" si="13"/>
        <v>algae_pi_SAP_4</v>
      </c>
      <c r="I587" s="7">
        <f>COUNTIF($H$6:$H$1065,H587)</f>
        <v>1</v>
      </c>
      <c r="J587" s="8" t="str">
        <f t="shared" si="18"/>
        <v>unclassified_algae</v>
      </c>
      <c r="K587" s="8" t="s">
        <v>1588</v>
      </c>
      <c r="L587" s="8"/>
    </row>
    <row r="588" spans="1:12" x14ac:dyDescent="0.25">
      <c r="A588" s="7" t="s">
        <v>939</v>
      </c>
      <c r="B588" s="7" t="s">
        <v>1141</v>
      </c>
      <c r="C588" s="15" t="s">
        <v>1010</v>
      </c>
      <c r="D588" s="15"/>
      <c r="E588" s="15"/>
      <c r="F588" s="7"/>
      <c r="G588" s="7" t="s">
        <v>806</v>
      </c>
      <c r="H588" s="25" t="str">
        <f t="shared" si="13"/>
        <v>algae_pi_SAP_5</v>
      </c>
      <c r="I588" s="7">
        <f>COUNTIF($H$6:$H$1065,H588)</f>
        <v>1</v>
      </c>
      <c r="J588" s="8" t="str">
        <f t="shared" si="18"/>
        <v>unclassified_algae</v>
      </c>
      <c r="K588" s="8" t="s">
        <v>1588</v>
      </c>
      <c r="L588" s="8"/>
    </row>
    <row r="589" spans="1:12" x14ac:dyDescent="0.25">
      <c r="A589" s="7" t="s">
        <v>923</v>
      </c>
      <c r="B589" s="7" t="s">
        <v>1142</v>
      </c>
      <c r="C589" s="15" t="s">
        <v>843</v>
      </c>
      <c r="D589" s="15"/>
      <c r="E589" s="15"/>
      <c r="F589" s="7"/>
      <c r="G589" s="7" t="s">
        <v>806</v>
      </c>
      <c r="H589" s="25" t="str">
        <f t="shared" ref="H589:H652" si="19">G589&amp;"_"&amp;TRIM(A589)</f>
        <v>algae_pi_SESTONIC_HABIT</v>
      </c>
      <c r="I589" s="7">
        <f>COUNTIF($H$6:$H$1065,H589)</f>
        <v>1</v>
      </c>
      <c r="J589" s="8" t="s">
        <v>170</v>
      </c>
      <c r="K589" s="8" t="s">
        <v>170</v>
      </c>
      <c r="L589" s="8"/>
    </row>
    <row r="590" spans="1:12" x14ac:dyDescent="0.25">
      <c r="A590" s="7" t="s">
        <v>945</v>
      </c>
      <c r="B590" s="7" t="s">
        <v>1143</v>
      </c>
      <c r="C590" s="15" t="s">
        <v>1012</v>
      </c>
      <c r="D590" s="15"/>
      <c r="E590" s="15"/>
      <c r="F590" s="7"/>
      <c r="G590" s="7" t="s">
        <v>806</v>
      </c>
      <c r="H590" s="25" t="str">
        <f t="shared" si="19"/>
        <v>algae_pi_SLIGHTLY_MOTILE</v>
      </c>
      <c r="I590" s="7">
        <f>COUNTIF($H$6:$H$1065,H590)</f>
        <v>1</v>
      </c>
      <c r="J590" s="8" t="str">
        <f t="shared" ref="J590:J592" si="20">"unclassified_"&amp;G590</f>
        <v>unclassified_algae</v>
      </c>
      <c r="K590" s="8" t="s">
        <v>1588</v>
      </c>
      <c r="L590" s="8"/>
    </row>
    <row r="591" spans="1:12" x14ac:dyDescent="0.25">
      <c r="A591" s="7" t="s">
        <v>948</v>
      </c>
      <c r="B591" s="7" t="s">
        <v>1144</v>
      </c>
      <c r="C591" s="15" t="s">
        <v>1013</v>
      </c>
      <c r="D591" s="15"/>
      <c r="E591" s="15"/>
      <c r="F591" s="7"/>
      <c r="G591" s="7" t="s">
        <v>806</v>
      </c>
      <c r="H591" s="25" t="str">
        <f t="shared" si="19"/>
        <v>algae_pi_SMALL</v>
      </c>
      <c r="I591" s="7">
        <f>COUNTIF($H$6:$H$1065,H591)</f>
        <v>1</v>
      </c>
      <c r="J591" s="8" t="str">
        <f t="shared" si="20"/>
        <v>unclassified_algae</v>
      </c>
      <c r="K591" s="8" t="s">
        <v>1588</v>
      </c>
      <c r="L591" s="8"/>
    </row>
    <row r="592" spans="1:12" x14ac:dyDescent="0.25">
      <c r="A592" s="7" t="s">
        <v>953</v>
      </c>
      <c r="B592" s="7" t="s">
        <v>1145</v>
      </c>
      <c r="C592" s="15" t="s">
        <v>1014</v>
      </c>
      <c r="D592" s="15"/>
      <c r="E592" s="15"/>
      <c r="F592" s="7"/>
      <c r="G592" s="7" t="s">
        <v>806</v>
      </c>
      <c r="H592" s="25" t="str">
        <f t="shared" si="19"/>
        <v>algae_pi_STALKED</v>
      </c>
      <c r="I592" s="7">
        <f>COUNTIF($H$6:$H$1065,H592)</f>
        <v>1</v>
      </c>
      <c r="J592" s="8" t="str">
        <f t="shared" si="20"/>
        <v>unclassified_algae</v>
      </c>
      <c r="K592" s="8" t="s">
        <v>1588</v>
      </c>
      <c r="L592" s="8"/>
    </row>
    <row r="593" spans="1:12" x14ac:dyDescent="0.25">
      <c r="A593" s="7" t="s">
        <v>820</v>
      </c>
      <c r="B593" s="7" t="s">
        <v>1146</v>
      </c>
      <c r="C593" s="15" t="s">
        <v>168</v>
      </c>
      <c r="D593" s="15"/>
      <c r="E593" s="15"/>
      <c r="F593" s="7"/>
      <c r="G593" s="7" t="s">
        <v>806</v>
      </c>
      <c r="H593" s="25" t="str">
        <f t="shared" si="19"/>
        <v>algae_pi_Tol_13</v>
      </c>
      <c r="I593" s="7">
        <f>COUNTIF($H$6:$H$1065,H593)</f>
        <v>1</v>
      </c>
      <c r="J593" s="8" t="s">
        <v>1577</v>
      </c>
      <c r="K593" s="8" t="s">
        <v>1577</v>
      </c>
      <c r="L593" s="8"/>
    </row>
    <row r="594" spans="1:12" x14ac:dyDescent="0.25">
      <c r="A594" s="7" t="s">
        <v>928</v>
      </c>
      <c r="B594" s="7" t="s">
        <v>1147</v>
      </c>
      <c r="C594" s="15" t="s">
        <v>845</v>
      </c>
      <c r="D594" s="15"/>
      <c r="E594" s="15"/>
      <c r="F594" s="7"/>
      <c r="G594" s="7" t="s">
        <v>806</v>
      </c>
      <c r="H594" s="25" t="str">
        <f t="shared" si="19"/>
        <v>algae_pi_TROPHIC_1</v>
      </c>
      <c r="I594" s="7">
        <f>COUNTIF($H$6:$H$1065,H594)</f>
        <v>1</v>
      </c>
      <c r="J594" s="8" t="str">
        <f t="shared" ref="J594:J617" si="21">"unclassified_"&amp;G594</f>
        <v>unclassified_algae</v>
      </c>
      <c r="K594" s="8" t="s">
        <v>1588</v>
      </c>
      <c r="L594" s="8"/>
    </row>
    <row r="595" spans="1:12" x14ac:dyDescent="0.25">
      <c r="A595" s="7" t="s">
        <v>929</v>
      </c>
      <c r="B595" s="7" t="s">
        <v>1148</v>
      </c>
      <c r="C595" s="15" t="s">
        <v>845</v>
      </c>
      <c r="D595" s="15"/>
      <c r="E595" s="15"/>
      <c r="F595" s="7"/>
      <c r="G595" s="7" t="s">
        <v>806</v>
      </c>
      <c r="H595" s="25" t="str">
        <f t="shared" si="19"/>
        <v>algae_pi_TROPHIC_2</v>
      </c>
      <c r="I595" s="7">
        <f>COUNTIF($H$6:$H$1065,H595)</f>
        <v>1</v>
      </c>
      <c r="J595" s="8" t="str">
        <f t="shared" si="21"/>
        <v>unclassified_algae</v>
      </c>
      <c r="K595" s="8" t="s">
        <v>1588</v>
      </c>
      <c r="L595" s="8"/>
    </row>
    <row r="596" spans="1:12" x14ac:dyDescent="0.25">
      <c r="A596" s="7" t="s">
        <v>930</v>
      </c>
      <c r="B596" s="7" t="s">
        <v>1149</v>
      </c>
      <c r="C596" s="15" t="s">
        <v>845</v>
      </c>
      <c r="D596" s="15"/>
      <c r="E596" s="15"/>
      <c r="F596" s="7"/>
      <c r="G596" s="7" t="s">
        <v>806</v>
      </c>
      <c r="H596" s="25" t="str">
        <f t="shared" si="19"/>
        <v>algae_pi_TROPHIC_3</v>
      </c>
      <c r="I596" s="7">
        <f>COUNTIF($H$6:$H$1065,H596)</f>
        <v>1</v>
      </c>
      <c r="J596" s="8" t="str">
        <f t="shared" si="21"/>
        <v>unclassified_algae</v>
      </c>
      <c r="K596" s="8" t="s">
        <v>1588</v>
      </c>
      <c r="L596" s="8"/>
    </row>
    <row r="597" spans="1:12" x14ac:dyDescent="0.25">
      <c r="A597" s="7" t="s">
        <v>931</v>
      </c>
      <c r="B597" s="7" t="s">
        <v>1150</v>
      </c>
      <c r="C597" s="15" t="s">
        <v>845</v>
      </c>
      <c r="D597" s="15"/>
      <c r="E597" s="15"/>
      <c r="F597" s="7"/>
      <c r="G597" s="7" t="s">
        <v>806</v>
      </c>
      <c r="H597" s="25" t="str">
        <f t="shared" si="19"/>
        <v>algae_pi_TROPHIC_4</v>
      </c>
      <c r="I597" s="7">
        <f>COUNTIF($H$6:$H$1065,H597)</f>
        <v>1</v>
      </c>
      <c r="J597" s="8" t="str">
        <f t="shared" si="21"/>
        <v>unclassified_algae</v>
      </c>
      <c r="K597" s="8" t="s">
        <v>1588</v>
      </c>
      <c r="L597" s="8"/>
    </row>
    <row r="598" spans="1:12" x14ac:dyDescent="0.25">
      <c r="A598" s="7" t="s">
        <v>932</v>
      </c>
      <c r="B598" s="7" t="s">
        <v>1151</v>
      </c>
      <c r="C598" s="15" t="s">
        <v>845</v>
      </c>
      <c r="D598" s="15"/>
      <c r="E598" s="15"/>
      <c r="F598" s="7"/>
      <c r="G598" s="7" t="s">
        <v>806</v>
      </c>
      <c r="H598" s="25" t="str">
        <f t="shared" si="19"/>
        <v>algae_pi_TROPHIC_5</v>
      </c>
      <c r="I598" s="7">
        <f>COUNTIF($H$6:$H$1065,H598)</f>
        <v>1</v>
      </c>
      <c r="J598" s="8" t="str">
        <f t="shared" si="21"/>
        <v>unclassified_algae</v>
      </c>
      <c r="K598" s="8" t="s">
        <v>1588</v>
      </c>
      <c r="L598" s="8"/>
    </row>
    <row r="599" spans="1:12" x14ac:dyDescent="0.25">
      <c r="A599" s="7" t="s">
        <v>933</v>
      </c>
      <c r="B599" s="7" t="s">
        <v>1152</v>
      </c>
      <c r="C599" s="15" t="s">
        <v>845</v>
      </c>
      <c r="D599" s="15"/>
      <c r="E599" s="15"/>
      <c r="F599" s="7"/>
      <c r="G599" s="7" t="s">
        <v>806</v>
      </c>
      <c r="H599" s="25" t="str">
        <f t="shared" si="19"/>
        <v>algae_pi_TROPHIC_6</v>
      </c>
      <c r="I599" s="7">
        <f>COUNTIF($H$6:$H$1065,H599)</f>
        <v>1</v>
      </c>
      <c r="J599" s="8" t="str">
        <f t="shared" si="21"/>
        <v>unclassified_algae</v>
      </c>
      <c r="K599" s="8" t="s">
        <v>1588</v>
      </c>
      <c r="L599" s="8"/>
    </row>
    <row r="600" spans="1:12" x14ac:dyDescent="0.25">
      <c r="A600" s="7" t="s">
        <v>934</v>
      </c>
      <c r="B600" s="7" t="s">
        <v>1153</v>
      </c>
      <c r="C600" s="15" t="s">
        <v>845</v>
      </c>
      <c r="D600" s="15"/>
      <c r="E600" s="15"/>
      <c r="F600" s="7"/>
      <c r="G600" s="7" t="s">
        <v>806</v>
      </c>
      <c r="H600" s="25" t="str">
        <f t="shared" si="19"/>
        <v>algae_pi_TROPHIC_7</v>
      </c>
      <c r="I600" s="7">
        <f>COUNTIF($H$6:$H$1065,H600)</f>
        <v>1</v>
      </c>
      <c r="J600" s="8" t="str">
        <f t="shared" si="21"/>
        <v>unclassified_algae</v>
      </c>
      <c r="K600" s="8" t="s">
        <v>1588</v>
      </c>
      <c r="L600" s="8"/>
    </row>
    <row r="601" spans="1:12" x14ac:dyDescent="0.25">
      <c r="A601" s="7" t="s">
        <v>950</v>
      </c>
      <c r="B601" s="7" t="s">
        <v>1154</v>
      </c>
      <c r="C601" s="15" t="s">
        <v>1013</v>
      </c>
      <c r="D601" s="15"/>
      <c r="E601" s="15"/>
      <c r="F601" s="7"/>
      <c r="G601" s="7" t="s">
        <v>806</v>
      </c>
      <c r="H601" s="25" t="str">
        <f t="shared" si="19"/>
        <v>algae_pi_VERY_BIG</v>
      </c>
      <c r="I601" s="7">
        <f>COUNTIF($H$6:$H$1065,H601)</f>
        <v>1</v>
      </c>
      <c r="J601" s="8" t="str">
        <f t="shared" si="21"/>
        <v>unclassified_algae</v>
      </c>
      <c r="K601" s="8" t="s">
        <v>1588</v>
      </c>
      <c r="L601" s="8"/>
    </row>
    <row r="602" spans="1:12" x14ac:dyDescent="0.25">
      <c r="A602" s="7" t="s">
        <v>951</v>
      </c>
      <c r="B602" s="7" t="s">
        <v>1155</v>
      </c>
      <c r="C602" s="15" t="s">
        <v>1013</v>
      </c>
      <c r="D602" s="15"/>
      <c r="E602" s="15"/>
      <c r="F602" s="7"/>
      <c r="G602" s="7" t="s">
        <v>806</v>
      </c>
      <c r="H602" s="25" t="str">
        <f t="shared" si="19"/>
        <v>algae_pi_VERY_SMALL</v>
      </c>
      <c r="I602" s="7">
        <f>COUNTIF($H$6:$H$1065,H602)</f>
        <v>1</v>
      </c>
      <c r="J602" s="8" t="str">
        <f t="shared" si="21"/>
        <v>unclassified_algae</v>
      </c>
      <c r="K602" s="8" t="s">
        <v>1588</v>
      </c>
      <c r="L602" s="8"/>
    </row>
    <row r="603" spans="1:12" x14ac:dyDescent="0.25">
      <c r="A603" s="7" t="s">
        <v>946</v>
      </c>
      <c r="B603" s="7" t="s">
        <v>1156</v>
      </c>
      <c r="C603" s="15" t="s">
        <v>1012</v>
      </c>
      <c r="D603" s="15"/>
      <c r="E603" s="15"/>
      <c r="F603" s="7"/>
      <c r="G603" s="7" t="s">
        <v>806</v>
      </c>
      <c r="H603" s="25" t="str">
        <f t="shared" si="19"/>
        <v>algae_pi_WEAKLY_MOTILE</v>
      </c>
      <c r="I603" s="7">
        <f>COUNTIF($H$6:$H$1065,H603)</f>
        <v>1</v>
      </c>
      <c r="J603" s="8" t="str">
        <f t="shared" si="21"/>
        <v>unclassified_algae</v>
      </c>
      <c r="K603" s="8" t="s">
        <v>1588</v>
      </c>
      <c r="L603" s="8"/>
    </row>
    <row r="604" spans="1:12" x14ac:dyDescent="0.25">
      <c r="A604" s="7" t="s">
        <v>814</v>
      </c>
      <c r="B604" s="7" t="s">
        <v>823</v>
      </c>
      <c r="C604" s="15" t="s">
        <v>177</v>
      </c>
      <c r="D604" s="15"/>
      <c r="E604" s="15"/>
      <c r="F604" s="7"/>
      <c r="G604" s="7" t="s">
        <v>806</v>
      </c>
      <c r="H604" s="25" t="str">
        <f t="shared" si="19"/>
        <v>algae_pt_Achnan_Navic</v>
      </c>
      <c r="I604" s="7">
        <f>COUNTIF($H$6:$H$1065,H604)</f>
        <v>1</v>
      </c>
      <c r="J604" s="8" t="str">
        <f t="shared" si="21"/>
        <v>unclassified_algae</v>
      </c>
      <c r="K604" s="8" t="s">
        <v>1588</v>
      </c>
      <c r="L604" s="8"/>
    </row>
    <row r="605" spans="1:12" x14ac:dyDescent="0.25">
      <c r="A605" s="7" t="s">
        <v>1005</v>
      </c>
      <c r="B605" s="7" t="s">
        <v>1157</v>
      </c>
      <c r="C605" s="15" t="s">
        <v>1014</v>
      </c>
      <c r="D605" s="15"/>
      <c r="E605" s="15"/>
      <c r="F605" s="7"/>
      <c r="G605" s="7" t="s">
        <v>806</v>
      </c>
      <c r="H605" s="25" t="str">
        <f t="shared" si="19"/>
        <v>algae_pt_ADNATE</v>
      </c>
      <c r="I605" s="7">
        <f>COUNTIF($H$6:$H$1065,H605)</f>
        <v>1</v>
      </c>
      <c r="J605" s="8" t="str">
        <f t="shared" si="21"/>
        <v>unclassified_algae</v>
      </c>
      <c r="K605" s="8" t="s">
        <v>1588</v>
      </c>
      <c r="L605" s="8"/>
    </row>
    <row r="606" spans="1:12" x14ac:dyDescent="0.25">
      <c r="A606" s="7" t="s">
        <v>1008</v>
      </c>
      <c r="B606" s="7" t="s">
        <v>1158</v>
      </c>
      <c r="C606" s="15" t="s">
        <v>1015</v>
      </c>
      <c r="D606" s="15"/>
      <c r="E606" s="15"/>
      <c r="F606" s="7"/>
      <c r="G606" s="7" t="s">
        <v>806</v>
      </c>
      <c r="H606" s="25" t="str">
        <f t="shared" si="19"/>
        <v>algae_pt_ARAPHID</v>
      </c>
      <c r="I606" s="7">
        <f>COUNTIF($H$6:$H$1065,H606)</f>
        <v>1</v>
      </c>
      <c r="J606" s="8" t="str">
        <f t="shared" si="21"/>
        <v>unclassified_algae</v>
      </c>
      <c r="K606" s="8" t="s">
        <v>1588</v>
      </c>
      <c r="L606" s="8"/>
    </row>
    <row r="607" spans="1:12" x14ac:dyDescent="0.25">
      <c r="A607" s="7" t="s">
        <v>1315</v>
      </c>
      <c r="B607" s="7" t="s">
        <v>1159</v>
      </c>
      <c r="C607" s="15" t="s">
        <v>844</v>
      </c>
      <c r="D607" s="15"/>
      <c r="E607" s="15"/>
      <c r="F607" s="7"/>
      <c r="G607" s="7" t="s">
        <v>806</v>
      </c>
      <c r="H607" s="25" t="str">
        <f t="shared" si="19"/>
        <v>algae_pt_BAHLS_1</v>
      </c>
      <c r="I607" s="7">
        <f>COUNTIF($H$6:$H$1065,H607)</f>
        <v>1</v>
      </c>
      <c r="J607" s="8" t="str">
        <f t="shared" si="21"/>
        <v>unclassified_algae</v>
      </c>
      <c r="K607" s="8" t="s">
        <v>1588</v>
      </c>
      <c r="L607" s="8"/>
    </row>
    <row r="608" spans="1:12" x14ac:dyDescent="0.25">
      <c r="A608" s="7" t="s">
        <v>979</v>
      </c>
      <c r="B608" s="7" t="s">
        <v>1160</v>
      </c>
      <c r="C608" s="15" t="s">
        <v>844</v>
      </c>
      <c r="D608" s="15"/>
      <c r="E608" s="15"/>
      <c r="F608" s="7"/>
      <c r="G608" s="7" t="s">
        <v>806</v>
      </c>
      <c r="H608" s="25" t="str">
        <f t="shared" si="19"/>
        <v>algae_pt_BAHLS_2</v>
      </c>
      <c r="I608" s="7">
        <f>COUNTIF($H$6:$H$1065,H608)</f>
        <v>1</v>
      </c>
      <c r="J608" s="8" t="str">
        <f t="shared" si="21"/>
        <v>unclassified_algae</v>
      </c>
      <c r="K608" s="8" t="s">
        <v>1588</v>
      </c>
      <c r="L608" s="8"/>
    </row>
    <row r="609" spans="1:12" x14ac:dyDescent="0.25">
      <c r="A609" s="7" t="s">
        <v>980</v>
      </c>
      <c r="B609" s="7" t="s">
        <v>1161</v>
      </c>
      <c r="C609" s="15" t="s">
        <v>844</v>
      </c>
      <c r="D609" s="15"/>
      <c r="E609" s="15"/>
      <c r="F609" s="7"/>
      <c r="G609" s="7" t="s">
        <v>806</v>
      </c>
      <c r="H609" s="25" t="str">
        <f t="shared" si="19"/>
        <v>algae_pt_BAHLS_3</v>
      </c>
      <c r="I609" s="7">
        <f>COUNTIF($H$6:$H$1065,H609)</f>
        <v>1</v>
      </c>
      <c r="J609" s="8" t="str">
        <f t="shared" si="21"/>
        <v>unclassified_algae</v>
      </c>
      <c r="K609" s="8" t="s">
        <v>1588</v>
      </c>
      <c r="L609" s="8"/>
    </row>
    <row r="610" spans="1:12" x14ac:dyDescent="0.25">
      <c r="A610" s="7" t="s">
        <v>959</v>
      </c>
      <c r="B610" s="7" t="s">
        <v>1162</v>
      </c>
      <c r="C610" s="15" t="s">
        <v>824</v>
      </c>
      <c r="D610" s="15"/>
      <c r="E610" s="15"/>
      <c r="F610" s="7"/>
      <c r="G610" s="7" t="s">
        <v>806</v>
      </c>
      <c r="H610" s="25" t="str">
        <f t="shared" si="19"/>
        <v>algae_pt_BC_1</v>
      </c>
      <c r="I610" s="7">
        <f>COUNTIF($H$6:$H$1065,H610)</f>
        <v>1</v>
      </c>
      <c r="J610" s="8" t="str">
        <f t="shared" si="21"/>
        <v>unclassified_algae</v>
      </c>
      <c r="K610" s="8" t="s">
        <v>1588</v>
      </c>
      <c r="L610" s="8"/>
    </row>
    <row r="611" spans="1:12" x14ac:dyDescent="0.25">
      <c r="A611" s="7" t="s">
        <v>815</v>
      </c>
      <c r="B611" s="7" t="s">
        <v>1163</v>
      </c>
      <c r="C611" s="15" t="s">
        <v>824</v>
      </c>
      <c r="D611" s="15"/>
      <c r="E611" s="15"/>
      <c r="F611" s="7"/>
      <c r="G611" s="7" t="s">
        <v>806</v>
      </c>
      <c r="H611" s="25" t="str">
        <f t="shared" si="19"/>
        <v>algae_pt_BC_12</v>
      </c>
      <c r="I611" s="7">
        <f>COUNTIF($H$6:$H$1065,H611)</f>
        <v>1</v>
      </c>
      <c r="J611" s="8" t="str">
        <f t="shared" si="21"/>
        <v>unclassified_algae</v>
      </c>
      <c r="K611" s="8" t="s">
        <v>1588</v>
      </c>
      <c r="L611" s="8"/>
    </row>
    <row r="612" spans="1:12" x14ac:dyDescent="0.25">
      <c r="A612" s="7" t="s">
        <v>1026</v>
      </c>
      <c r="B612" s="7" t="s">
        <v>1164</v>
      </c>
      <c r="C612" s="15" t="s">
        <v>824</v>
      </c>
      <c r="D612" s="15"/>
      <c r="E612" s="15"/>
      <c r="F612" s="7" t="s">
        <v>1781</v>
      </c>
      <c r="G612" s="7" t="s">
        <v>806</v>
      </c>
      <c r="H612" s="25" t="str">
        <f t="shared" si="19"/>
        <v>algae_pt_BC_12_adj</v>
      </c>
      <c r="I612" s="7">
        <f>COUNTIF($H$6:$H$1065,H612)</f>
        <v>1</v>
      </c>
      <c r="J612" s="8" t="str">
        <f t="shared" si="21"/>
        <v>unclassified_algae</v>
      </c>
      <c r="K612" s="8" t="s">
        <v>1588</v>
      </c>
      <c r="L612" s="8"/>
    </row>
    <row r="613" spans="1:12" x14ac:dyDescent="0.25">
      <c r="A613" s="7" t="s">
        <v>960</v>
      </c>
      <c r="B613" s="7" t="s">
        <v>1165</v>
      </c>
      <c r="C613" s="15" t="s">
        <v>824</v>
      </c>
      <c r="D613" s="15"/>
      <c r="E613" s="15"/>
      <c r="F613" s="7"/>
      <c r="G613" s="7" t="s">
        <v>806</v>
      </c>
      <c r="H613" s="25" t="str">
        <f t="shared" si="19"/>
        <v>algae_pt_BC_2</v>
      </c>
      <c r="I613" s="7">
        <f>COUNTIF($H$6:$H$1065,H613)</f>
        <v>1</v>
      </c>
      <c r="J613" s="8" t="str">
        <f t="shared" si="21"/>
        <v>unclassified_algae</v>
      </c>
      <c r="K613" s="8" t="s">
        <v>1588</v>
      </c>
      <c r="L613" s="8"/>
    </row>
    <row r="614" spans="1:12" x14ac:dyDescent="0.25">
      <c r="A614" s="7" t="s">
        <v>961</v>
      </c>
      <c r="B614" s="7" t="s">
        <v>1166</v>
      </c>
      <c r="C614" s="15" t="s">
        <v>824</v>
      </c>
      <c r="D614" s="15"/>
      <c r="E614" s="15"/>
      <c r="F614" s="7"/>
      <c r="G614" s="7" t="s">
        <v>806</v>
      </c>
      <c r="H614" s="25" t="str">
        <f t="shared" si="19"/>
        <v>algae_pt_BC_3</v>
      </c>
      <c r="I614" s="7">
        <f>COUNTIF($H$6:$H$1065,H614)</f>
        <v>1</v>
      </c>
      <c r="J614" s="8" t="str">
        <f t="shared" si="21"/>
        <v>unclassified_algae</v>
      </c>
      <c r="K614" s="8" t="s">
        <v>1588</v>
      </c>
      <c r="L614" s="8"/>
    </row>
    <row r="615" spans="1:12" x14ac:dyDescent="0.25">
      <c r="A615" s="7" t="s">
        <v>962</v>
      </c>
      <c r="B615" s="7" t="s">
        <v>1167</v>
      </c>
      <c r="C615" s="15" t="s">
        <v>824</v>
      </c>
      <c r="D615" s="15"/>
      <c r="E615" s="15"/>
      <c r="F615" s="7"/>
      <c r="G615" s="7" t="s">
        <v>806</v>
      </c>
      <c r="H615" s="25" t="str">
        <f t="shared" si="19"/>
        <v>algae_pt_BC_4</v>
      </c>
      <c r="I615" s="7">
        <f>COUNTIF($H$6:$H$1065,H615)</f>
        <v>1</v>
      </c>
      <c r="J615" s="8" t="str">
        <f t="shared" si="21"/>
        <v>unclassified_algae</v>
      </c>
      <c r="K615" s="8" t="s">
        <v>1588</v>
      </c>
      <c r="L615" s="8"/>
    </row>
    <row r="616" spans="1:12" x14ac:dyDescent="0.25">
      <c r="A616" s="7" t="s">
        <v>830</v>
      </c>
      <c r="B616" s="7" t="s">
        <v>1168</v>
      </c>
      <c r="C616" s="15" t="s">
        <v>824</v>
      </c>
      <c r="D616" s="15"/>
      <c r="E616" s="15"/>
      <c r="F616" s="7"/>
      <c r="G616" s="7" t="s">
        <v>806</v>
      </c>
      <c r="H616" s="25" t="str">
        <f t="shared" si="19"/>
        <v>algae_pt_BC_45</v>
      </c>
      <c r="I616" s="7">
        <f>COUNTIF($H$6:$H$1065,H616)</f>
        <v>1</v>
      </c>
      <c r="J616" s="8" t="str">
        <f t="shared" si="21"/>
        <v>unclassified_algae</v>
      </c>
      <c r="K616" s="8" t="s">
        <v>1588</v>
      </c>
      <c r="L616" s="8"/>
    </row>
    <row r="617" spans="1:12" x14ac:dyDescent="0.25">
      <c r="A617" s="7" t="s">
        <v>963</v>
      </c>
      <c r="B617" s="7" t="s">
        <v>1169</v>
      </c>
      <c r="C617" s="15" t="s">
        <v>824</v>
      </c>
      <c r="D617" s="15"/>
      <c r="E617" s="15"/>
      <c r="F617" s="7"/>
      <c r="G617" s="7" t="s">
        <v>806</v>
      </c>
      <c r="H617" s="25" t="str">
        <f t="shared" si="19"/>
        <v>algae_pt_BC_5</v>
      </c>
      <c r="I617" s="7">
        <f>COUNTIF($H$6:$H$1065,H617)</f>
        <v>1</v>
      </c>
      <c r="J617" s="8" t="str">
        <f t="shared" si="21"/>
        <v>unclassified_algae</v>
      </c>
      <c r="K617" s="8" t="s">
        <v>1588</v>
      </c>
      <c r="L617" s="8"/>
    </row>
    <row r="618" spans="1:12" x14ac:dyDescent="0.25">
      <c r="A618" s="7" t="s">
        <v>978</v>
      </c>
      <c r="B618" s="7" t="s">
        <v>1170</v>
      </c>
      <c r="C618" s="15" t="s">
        <v>843</v>
      </c>
      <c r="D618" s="15"/>
      <c r="E618" s="15"/>
      <c r="F618" s="7"/>
      <c r="G618" s="7" t="s">
        <v>806</v>
      </c>
      <c r="H618" s="25" t="str">
        <f t="shared" si="19"/>
        <v>algae_pt_BENTHIC_HABIT</v>
      </c>
      <c r="I618" s="7">
        <f>COUNTIF($H$6:$H$1065,H618)</f>
        <v>1</v>
      </c>
      <c r="J618" s="8" t="s">
        <v>170</v>
      </c>
      <c r="K618" s="8" t="s">
        <v>170</v>
      </c>
      <c r="L618" s="8"/>
    </row>
    <row r="619" spans="1:12" x14ac:dyDescent="0.25">
      <c r="A619" s="7" t="s">
        <v>1000</v>
      </c>
      <c r="B619" s="7" t="s">
        <v>1171</v>
      </c>
      <c r="C619" s="15" t="s">
        <v>1013</v>
      </c>
      <c r="D619" s="15"/>
      <c r="E619" s="15"/>
      <c r="F619" s="7"/>
      <c r="G619" s="7" t="s">
        <v>806</v>
      </c>
      <c r="H619" s="25" t="str">
        <f t="shared" si="19"/>
        <v>algae_pt_BIG</v>
      </c>
      <c r="I619" s="7">
        <f>COUNTIF($H$6:$H$1065,H619)</f>
        <v>1</v>
      </c>
      <c r="J619" s="8" t="str">
        <f t="shared" ref="J619:J654" si="22">"unclassified_"&amp;G619</f>
        <v>unclassified_algae</v>
      </c>
      <c r="K619" s="8" t="s">
        <v>1588</v>
      </c>
      <c r="L619" s="8"/>
    </row>
    <row r="620" spans="1:12" x14ac:dyDescent="0.25">
      <c r="A620" s="7" t="s">
        <v>1009</v>
      </c>
      <c r="B620" s="7" t="s">
        <v>1172</v>
      </c>
      <c r="C620" s="15" t="s">
        <v>846</v>
      </c>
      <c r="D620" s="15"/>
      <c r="E620" s="15"/>
      <c r="F620" s="7"/>
      <c r="G620" s="7" t="s">
        <v>806</v>
      </c>
      <c r="H620" s="25" t="str">
        <f t="shared" si="19"/>
        <v>algae_pt_DIAT_CL_1</v>
      </c>
      <c r="I620" s="7">
        <f>COUNTIF($H$6:$H$1065,H620)</f>
        <v>1</v>
      </c>
      <c r="J620" s="8" t="str">
        <f t="shared" si="22"/>
        <v>unclassified_algae</v>
      </c>
      <c r="K620" s="8" t="s">
        <v>1588</v>
      </c>
      <c r="L620" s="8"/>
    </row>
    <row r="621" spans="1:12" x14ac:dyDescent="0.25">
      <c r="A621" s="7" t="s">
        <v>835</v>
      </c>
      <c r="B621" s="7" t="s">
        <v>1173</v>
      </c>
      <c r="C621" s="15" t="s">
        <v>825</v>
      </c>
      <c r="D621" s="15"/>
      <c r="E621" s="15"/>
      <c r="F621" s="7"/>
      <c r="G621" s="7" t="s">
        <v>806</v>
      </c>
      <c r="H621" s="25" t="str">
        <f t="shared" si="19"/>
        <v>algae_pt_HIGH_N</v>
      </c>
      <c r="I621" s="7">
        <f>COUNTIF($H$6:$H$1065,H621)</f>
        <v>1</v>
      </c>
      <c r="J621" s="8" t="str">
        <f t="shared" si="22"/>
        <v>unclassified_algae</v>
      </c>
      <c r="K621" s="8" t="s">
        <v>1588</v>
      </c>
      <c r="L621" s="8"/>
    </row>
    <row r="622" spans="1:12" x14ac:dyDescent="0.25">
      <c r="A622" s="7" t="s">
        <v>958</v>
      </c>
      <c r="B622" s="7" t="s">
        <v>1174</v>
      </c>
      <c r="C622" s="15" t="s">
        <v>826</v>
      </c>
      <c r="D622" s="15"/>
      <c r="E622" s="15"/>
      <c r="F622" s="7"/>
      <c r="G622" s="7" t="s">
        <v>806</v>
      </c>
      <c r="H622" s="25" t="str">
        <f t="shared" si="19"/>
        <v>algae_pt_HIGH_P</v>
      </c>
      <c r="I622" s="7">
        <f>COUNTIF($H$6:$H$1065,H622)</f>
        <v>1</v>
      </c>
      <c r="J622" s="8" t="str">
        <f t="shared" si="22"/>
        <v>unclassified_algae</v>
      </c>
      <c r="K622" s="8" t="s">
        <v>1588</v>
      </c>
      <c r="L622" s="8"/>
    </row>
    <row r="623" spans="1:12" x14ac:dyDescent="0.25">
      <c r="A623" s="7" t="s">
        <v>995</v>
      </c>
      <c r="B623" s="7" t="s">
        <v>1175</v>
      </c>
      <c r="C623" s="15" t="s">
        <v>1012</v>
      </c>
      <c r="D623" s="15"/>
      <c r="E623" s="15"/>
      <c r="F623" s="7"/>
      <c r="G623" s="7" t="s">
        <v>806</v>
      </c>
      <c r="H623" s="25" t="str">
        <f t="shared" si="19"/>
        <v>algae_pt_HIGHLY_MOTILE</v>
      </c>
      <c r="I623" s="7">
        <f>COUNTIF($H$6:$H$1065,H623)</f>
        <v>1</v>
      </c>
      <c r="J623" s="8" t="str">
        <f t="shared" si="22"/>
        <v>unclassified_algae</v>
      </c>
      <c r="K623" s="8" t="s">
        <v>1588</v>
      </c>
      <c r="L623" s="8"/>
    </row>
    <row r="624" spans="1:12" x14ac:dyDescent="0.25">
      <c r="A624" s="7" t="s">
        <v>1007</v>
      </c>
      <c r="B624" s="7" t="s">
        <v>1176</v>
      </c>
      <c r="C624" s="15" t="s">
        <v>1015</v>
      </c>
      <c r="D624" s="15"/>
      <c r="E624" s="15"/>
      <c r="F624" s="7"/>
      <c r="G624" s="7" t="s">
        <v>806</v>
      </c>
      <c r="H624" s="25" t="str">
        <f t="shared" si="19"/>
        <v>algae_pt_HIGHLY_MOTILE.1</v>
      </c>
      <c r="I624" s="7">
        <f>COUNTIF($H$6:$H$1065,H624)</f>
        <v>1</v>
      </c>
      <c r="J624" s="8" t="str">
        <f t="shared" si="22"/>
        <v>unclassified_algae</v>
      </c>
      <c r="K624" s="8" t="s">
        <v>1588</v>
      </c>
      <c r="L624" s="8"/>
    </row>
    <row r="625" spans="1:12" x14ac:dyDescent="0.25">
      <c r="A625" s="7" t="s">
        <v>957</v>
      </c>
      <c r="B625" s="7" t="s">
        <v>1177</v>
      </c>
      <c r="C625" s="15" t="s">
        <v>825</v>
      </c>
      <c r="D625" s="15"/>
      <c r="E625" s="15"/>
      <c r="F625" s="7"/>
      <c r="G625" s="7" t="s">
        <v>806</v>
      </c>
      <c r="H625" s="25" t="str">
        <f t="shared" si="19"/>
        <v>algae_pt_LOW_N</v>
      </c>
      <c r="I625" s="7">
        <f>COUNTIF($H$6:$H$1065,H625)</f>
        <v>1</v>
      </c>
      <c r="J625" s="8" t="str">
        <f t="shared" si="22"/>
        <v>unclassified_algae</v>
      </c>
      <c r="K625" s="8" t="s">
        <v>1588</v>
      </c>
      <c r="L625" s="8"/>
    </row>
    <row r="626" spans="1:12" x14ac:dyDescent="0.25">
      <c r="A626" s="7" t="s">
        <v>836</v>
      </c>
      <c r="B626" s="7" t="s">
        <v>1178</v>
      </c>
      <c r="C626" s="15" t="s">
        <v>826</v>
      </c>
      <c r="D626" s="15"/>
      <c r="E626" s="15"/>
      <c r="F626" s="7"/>
      <c r="G626" s="7" t="s">
        <v>806</v>
      </c>
      <c r="H626" s="25" t="str">
        <f t="shared" si="19"/>
        <v>algae_pt_LOW_P</v>
      </c>
      <c r="I626" s="7">
        <f>COUNTIF($H$6:$H$1065,H626)</f>
        <v>1</v>
      </c>
      <c r="J626" s="8" t="str">
        <f t="shared" si="22"/>
        <v>unclassified_algae</v>
      </c>
      <c r="K626" s="8" t="s">
        <v>1588</v>
      </c>
      <c r="L626" s="8"/>
    </row>
    <row r="627" spans="1:12" x14ac:dyDescent="0.25">
      <c r="A627" s="7" t="s">
        <v>1002</v>
      </c>
      <c r="B627" s="7" t="s">
        <v>1179</v>
      </c>
      <c r="C627" s="15" t="s">
        <v>1013</v>
      </c>
      <c r="D627" s="15"/>
      <c r="E627" s="15"/>
      <c r="F627" s="7"/>
      <c r="G627" s="7" t="s">
        <v>806</v>
      </c>
      <c r="H627" s="25" t="str">
        <f t="shared" si="19"/>
        <v>algae_pt_MEDIUM</v>
      </c>
      <c r="I627" s="7">
        <f>COUNTIF($H$6:$H$1065,H627)</f>
        <v>1</v>
      </c>
      <c r="J627" s="8" t="str">
        <f t="shared" si="22"/>
        <v>unclassified_algae</v>
      </c>
      <c r="K627" s="8" t="s">
        <v>1588</v>
      </c>
      <c r="L627" s="8"/>
    </row>
    <row r="628" spans="1:12" x14ac:dyDescent="0.25">
      <c r="A628" s="7" t="s">
        <v>996</v>
      </c>
      <c r="B628" s="7" t="s">
        <v>1180</v>
      </c>
      <c r="C628" s="15" t="s">
        <v>1012</v>
      </c>
      <c r="D628" s="15"/>
      <c r="E628" s="15"/>
      <c r="F628" s="7"/>
      <c r="G628" s="7" t="s">
        <v>806</v>
      </c>
      <c r="H628" s="25" t="str">
        <f t="shared" si="19"/>
        <v>algae_pt_MODERATELY_MOTILE</v>
      </c>
      <c r="I628" s="7">
        <f>COUNTIF($H$6:$H$1065,H628)</f>
        <v>1</v>
      </c>
      <c r="J628" s="8" t="str">
        <f t="shared" si="22"/>
        <v>unclassified_algae</v>
      </c>
      <c r="K628" s="8" t="s">
        <v>1588</v>
      </c>
      <c r="L628" s="8"/>
    </row>
    <row r="629" spans="1:12" x14ac:dyDescent="0.25">
      <c r="A629" s="7" t="s">
        <v>994</v>
      </c>
      <c r="B629" s="7" t="s">
        <v>1181</v>
      </c>
      <c r="C629" s="15" t="s">
        <v>1011</v>
      </c>
      <c r="D629" s="15"/>
      <c r="E629" s="15"/>
      <c r="F629" s="7"/>
      <c r="G629" s="7" t="s">
        <v>806</v>
      </c>
      <c r="H629" s="25" t="str">
        <f t="shared" si="19"/>
        <v>algae_pt_N_FIXER</v>
      </c>
      <c r="I629" s="7">
        <f>COUNTIF($H$6:$H$1065,H629)</f>
        <v>1</v>
      </c>
      <c r="J629" s="8" t="str">
        <f t="shared" si="22"/>
        <v>unclassified_algae</v>
      </c>
      <c r="K629" s="8" t="s">
        <v>1588</v>
      </c>
      <c r="L629" s="8"/>
    </row>
    <row r="630" spans="1:12" x14ac:dyDescent="0.25">
      <c r="A630" s="7" t="s">
        <v>997</v>
      </c>
      <c r="B630" s="7" t="s">
        <v>1182</v>
      </c>
      <c r="C630" s="15" t="s">
        <v>1012</v>
      </c>
      <c r="D630" s="15"/>
      <c r="E630" s="15"/>
      <c r="F630" s="7"/>
      <c r="G630" s="7" t="s">
        <v>806</v>
      </c>
      <c r="H630" s="25" t="str">
        <f t="shared" si="19"/>
        <v>algae_pt_NON_MOTILE</v>
      </c>
      <c r="I630" s="7">
        <f>COUNTIF($H$6:$H$1065,H630)</f>
        <v>1</v>
      </c>
      <c r="J630" s="8" t="str">
        <f t="shared" si="22"/>
        <v>unclassified_algae</v>
      </c>
      <c r="K630" s="8" t="s">
        <v>1588</v>
      </c>
      <c r="L630" s="8"/>
    </row>
    <row r="631" spans="1:12" x14ac:dyDescent="0.25">
      <c r="A631" s="7" t="s">
        <v>993</v>
      </c>
      <c r="B631" s="7" t="s">
        <v>1183</v>
      </c>
      <c r="C631" s="15" t="s">
        <v>1011</v>
      </c>
      <c r="D631" s="15"/>
      <c r="E631" s="15"/>
      <c r="F631" s="7"/>
      <c r="G631" s="7" t="s">
        <v>806</v>
      </c>
      <c r="H631" s="25" t="str">
        <f t="shared" si="19"/>
        <v>algae_pt_NON_N_FIXER</v>
      </c>
      <c r="I631" s="7">
        <f>COUNTIF($H$6:$H$1065,H631)</f>
        <v>1</v>
      </c>
      <c r="J631" s="8" t="str">
        <f t="shared" si="22"/>
        <v>unclassified_algae</v>
      </c>
      <c r="K631" s="8" t="s">
        <v>1588</v>
      </c>
      <c r="L631" s="8"/>
    </row>
    <row r="632" spans="1:12" x14ac:dyDescent="0.25">
      <c r="A632" s="7" t="s">
        <v>973</v>
      </c>
      <c r="B632" s="7" t="s">
        <v>1184</v>
      </c>
      <c r="C632" s="15" t="s">
        <v>828</v>
      </c>
      <c r="D632" s="15"/>
      <c r="E632" s="15"/>
      <c r="F632" s="7"/>
      <c r="G632" s="7" t="s">
        <v>806</v>
      </c>
      <c r="H632" s="25" t="str">
        <f t="shared" si="19"/>
        <v>algae_pt_O_1</v>
      </c>
      <c r="I632" s="7">
        <f>COUNTIF($H$6:$H$1065,H632)</f>
        <v>1</v>
      </c>
      <c r="J632" s="8" t="str">
        <f t="shared" si="22"/>
        <v>unclassified_algae</v>
      </c>
      <c r="K632" s="8" t="s">
        <v>1588</v>
      </c>
      <c r="L632" s="8"/>
    </row>
    <row r="633" spans="1:12" x14ac:dyDescent="0.25">
      <c r="A633" s="7" t="s">
        <v>974</v>
      </c>
      <c r="B633" s="7" t="s">
        <v>1185</v>
      </c>
      <c r="C633" s="15" t="s">
        <v>828</v>
      </c>
      <c r="D633" s="15"/>
      <c r="E633" s="15"/>
      <c r="F633" s="7"/>
      <c r="G633" s="7" t="s">
        <v>806</v>
      </c>
      <c r="H633" s="25" t="str">
        <f t="shared" si="19"/>
        <v>algae_pt_O_2</v>
      </c>
      <c r="I633" s="7">
        <f>COUNTIF($H$6:$H$1065,H633)</f>
        <v>1</v>
      </c>
      <c r="J633" s="8" t="str">
        <f t="shared" si="22"/>
        <v>unclassified_algae</v>
      </c>
      <c r="K633" s="8" t="s">
        <v>1588</v>
      </c>
      <c r="L633" s="8"/>
    </row>
    <row r="634" spans="1:12" x14ac:dyDescent="0.25">
      <c r="A634" s="7" t="s">
        <v>975</v>
      </c>
      <c r="B634" s="7" t="s">
        <v>1186</v>
      </c>
      <c r="C634" s="15" t="s">
        <v>828</v>
      </c>
      <c r="D634" s="15"/>
      <c r="E634" s="15"/>
      <c r="F634" s="7"/>
      <c r="G634" s="7" t="s">
        <v>806</v>
      </c>
      <c r="H634" s="25" t="str">
        <f t="shared" si="19"/>
        <v>algae_pt_O_3</v>
      </c>
      <c r="I634" s="7">
        <f>COUNTIF($H$6:$H$1065,H634)</f>
        <v>1</v>
      </c>
      <c r="J634" s="8" t="str">
        <f t="shared" si="22"/>
        <v>unclassified_algae</v>
      </c>
      <c r="K634" s="8" t="s">
        <v>1588</v>
      </c>
      <c r="L634" s="8"/>
    </row>
    <row r="635" spans="1:12" x14ac:dyDescent="0.25">
      <c r="A635" s="7" t="s">
        <v>818</v>
      </c>
      <c r="B635" s="7" t="s">
        <v>1187</v>
      </c>
      <c r="C635" s="15" t="s">
        <v>828</v>
      </c>
      <c r="D635" s="15"/>
      <c r="E635" s="15"/>
      <c r="F635" s="7"/>
      <c r="G635" s="7" t="s">
        <v>806</v>
      </c>
      <c r="H635" s="25" t="str">
        <f t="shared" si="19"/>
        <v>algae_pt_O_345</v>
      </c>
      <c r="I635" s="7">
        <f>COUNTIF($H$6:$H$1065,H635)</f>
        <v>1</v>
      </c>
      <c r="J635" s="8" t="str">
        <f t="shared" si="22"/>
        <v>unclassified_algae</v>
      </c>
      <c r="K635" s="8" t="s">
        <v>1588</v>
      </c>
      <c r="L635" s="8"/>
    </row>
    <row r="636" spans="1:12" x14ac:dyDescent="0.25">
      <c r="A636" s="7" t="s">
        <v>976</v>
      </c>
      <c r="B636" s="7" t="s">
        <v>1188</v>
      </c>
      <c r="C636" s="15" t="s">
        <v>828</v>
      </c>
      <c r="D636" s="15"/>
      <c r="E636" s="15"/>
      <c r="F636" s="7"/>
      <c r="G636" s="7" t="s">
        <v>806</v>
      </c>
      <c r="H636" s="25" t="str">
        <f t="shared" si="19"/>
        <v>algae_pt_O_4</v>
      </c>
      <c r="I636" s="7">
        <f>COUNTIF($H$6:$H$1065,H636)</f>
        <v>1</v>
      </c>
      <c r="J636" s="8" t="str">
        <f t="shared" si="22"/>
        <v>unclassified_algae</v>
      </c>
      <c r="K636" s="8" t="s">
        <v>1588</v>
      </c>
      <c r="L636" s="8"/>
    </row>
    <row r="637" spans="1:12" x14ac:dyDescent="0.25">
      <c r="A637" s="7" t="s">
        <v>977</v>
      </c>
      <c r="B637" s="7" t="s">
        <v>1189</v>
      </c>
      <c r="C637" s="15" t="s">
        <v>828</v>
      </c>
      <c r="D637" s="15"/>
      <c r="E637" s="15"/>
      <c r="F637" s="7"/>
      <c r="G637" s="7" t="s">
        <v>806</v>
      </c>
      <c r="H637" s="25" t="str">
        <f t="shared" si="19"/>
        <v>algae_pt_O_5</v>
      </c>
      <c r="I637" s="7">
        <f>COUNTIF($H$6:$H$1065,H637)</f>
        <v>1</v>
      </c>
      <c r="J637" s="8" t="str">
        <f t="shared" si="22"/>
        <v>unclassified_algae</v>
      </c>
      <c r="K637" s="8" t="s">
        <v>1588</v>
      </c>
      <c r="L637" s="8"/>
    </row>
    <row r="638" spans="1:12" x14ac:dyDescent="0.25">
      <c r="A638" s="7" t="s">
        <v>964</v>
      </c>
      <c r="B638" s="7" t="s">
        <v>1190</v>
      </c>
      <c r="C638" s="15" t="s">
        <v>827</v>
      </c>
      <c r="D638" s="15"/>
      <c r="E638" s="15"/>
      <c r="F638" s="7"/>
      <c r="G638" s="7" t="s">
        <v>806</v>
      </c>
      <c r="H638" s="25" t="str">
        <f t="shared" si="19"/>
        <v>algae_pt_PT_1</v>
      </c>
      <c r="I638" s="7">
        <f>COUNTIF($H$6:$H$1065,H638)</f>
        <v>1</v>
      </c>
      <c r="J638" s="8" t="str">
        <f t="shared" si="22"/>
        <v>unclassified_algae</v>
      </c>
      <c r="K638" s="8" t="s">
        <v>1588</v>
      </c>
      <c r="L638" s="8"/>
    </row>
    <row r="639" spans="1:12" x14ac:dyDescent="0.25">
      <c r="A639" s="7" t="s">
        <v>816</v>
      </c>
      <c r="B639" s="7" t="s">
        <v>1191</v>
      </c>
      <c r="C639" s="15" t="s">
        <v>827</v>
      </c>
      <c r="D639" s="15"/>
      <c r="E639" s="15"/>
      <c r="F639" s="7"/>
      <c r="G639" s="7" t="s">
        <v>806</v>
      </c>
      <c r="H639" s="25" t="str">
        <f t="shared" si="19"/>
        <v>algae_pt_PT_12</v>
      </c>
      <c r="I639" s="7">
        <f>COUNTIF($H$6:$H$1065,H639)</f>
        <v>1</v>
      </c>
      <c r="J639" s="8" t="str">
        <f t="shared" si="22"/>
        <v>unclassified_algae</v>
      </c>
      <c r="K639" s="8" t="s">
        <v>1588</v>
      </c>
      <c r="L639" s="8"/>
    </row>
    <row r="640" spans="1:12" x14ac:dyDescent="0.25">
      <c r="A640" s="7" t="s">
        <v>965</v>
      </c>
      <c r="B640" s="7" t="s">
        <v>1192</v>
      </c>
      <c r="C640" s="15" t="s">
        <v>827</v>
      </c>
      <c r="D640" s="15"/>
      <c r="E640" s="15"/>
      <c r="F640" s="7"/>
      <c r="G640" s="7" t="s">
        <v>806</v>
      </c>
      <c r="H640" s="25" t="str">
        <f t="shared" si="19"/>
        <v>algae_pt_PT_2</v>
      </c>
      <c r="I640" s="7">
        <f>COUNTIF($H$6:$H$1065,H640)</f>
        <v>1</v>
      </c>
      <c r="J640" s="8" t="str">
        <f t="shared" si="22"/>
        <v>unclassified_algae</v>
      </c>
      <c r="K640" s="8" t="s">
        <v>1588</v>
      </c>
      <c r="L640" s="8"/>
    </row>
    <row r="641" spans="1:12" x14ac:dyDescent="0.25">
      <c r="A641" s="7" t="s">
        <v>966</v>
      </c>
      <c r="B641" s="7" t="s">
        <v>1193</v>
      </c>
      <c r="C641" s="15" t="s">
        <v>827</v>
      </c>
      <c r="D641" s="15"/>
      <c r="E641" s="15"/>
      <c r="F641" s="7"/>
      <c r="G641" s="7" t="s">
        <v>806</v>
      </c>
      <c r="H641" s="25" t="str">
        <f t="shared" si="19"/>
        <v>algae_pt_PT_3</v>
      </c>
      <c r="I641" s="7">
        <f>COUNTIF($H$6:$H$1065,H641)</f>
        <v>1</v>
      </c>
      <c r="J641" s="8" t="str">
        <f t="shared" si="22"/>
        <v>unclassified_algae</v>
      </c>
      <c r="K641" s="8" t="s">
        <v>1588</v>
      </c>
      <c r="L641" s="8"/>
    </row>
    <row r="642" spans="1:12" x14ac:dyDescent="0.25">
      <c r="A642" s="7" t="s">
        <v>967</v>
      </c>
      <c r="B642" s="7" t="s">
        <v>1194</v>
      </c>
      <c r="C642" s="15" t="s">
        <v>827</v>
      </c>
      <c r="D642" s="15"/>
      <c r="E642" s="15"/>
      <c r="F642" s="7"/>
      <c r="G642" s="7" t="s">
        <v>806</v>
      </c>
      <c r="H642" s="25" t="str">
        <f t="shared" si="19"/>
        <v>algae_pt_PT_4</v>
      </c>
      <c r="I642" s="7">
        <f>COUNTIF($H$6:$H$1065,H642)</f>
        <v>1</v>
      </c>
      <c r="J642" s="8" t="str">
        <f t="shared" si="22"/>
        <v>unclassified_algae</v>
      </c>
      <c r="K642" s="8" t="s">
        <v>1588</v>
      </c>
      <c r="L642" s="8"/>
    </row>
    <row r="643" spans="1:12" x14ac:dyDescent="0.25">
      <c r="A643" s="7" t="s">
        <v>968</v>
      </c>
      <c r="B643" s="7" t="s">
        <v>1195</v>
      </c>
      <c r="C643" s="15" t="s">
        <v>827</v>
      </c>
      <c r="D643" s="15"/>
      <c r="E643" s="15"/>
      <c r="F643" s="7"/>
      <c r="G643" s="7" t="s">
        <v>806</v>
      </c>
      <c r="H643" s="25" t="str">
        <f t="shared" si="19"/>
        <v>algae_pt_PT_5</v>
      </c>
      <c r="I643" s="7">
        <f>COUNTIF($H$6:$H$1065,H643)</f>
        <v>1</v>
      </c>
      <c r="J643" s="8" t="str">
        <f t="shared" si="22"/>
        <v>unclassified_algae</v>
      </c>
      <c r="K643" s="8" t="s">
        <v>1588</v>
      </c>
      <c r="L643" s="8"/>
    </row>
    <row r="644" spans="1:12" x14ac:dyDescent="0.25">
      <c r="A644" s="7" t="s">
        <v>969</v>
      </c>
      <c r="B644" s="7" t="s">
        <v>1196</v>
      </c>
      <c r="C644" s="15" t="s">
        <v>829</v>
      </c>
      <c r="D644" s="15"/>
      <c r="E644" s="15"/>
      <c r="F644" s="7"/>
      <c r="G644" s="7" t="s">
        <v>806</v>
      </c>
      <c r="H644" s="25" t="str">
        <f t="shared" si="19"/>
        <v>algae_pt_SALINITY_1</v>
      </c>
      <c r="I644" s="7">
        <f>COUNTIF($H$6:$H$1065,H644)</f>
        <v>1</v>
      </c>
      <c r="J644" s="8" t="str">
        <f t="shared" si="22"/>
        <v>unclassified_algae</v>
      </c>
      <c r="K644" s="8" t="s">
        <v>1588</v>
      </c>
      <c r="L644" s="8"/>
    </row>
    <row r="645" spans="1:12" x14ac:dyDescent="0.25">
      <c r="A645" s="7" t="s">
        <v>970</v>
      </c>
      <c r="B645" s="7" t="s">
        <v>1197</v>
      </c>
      <c r="C645" s="15" t="s">
        <v>829</v>
      </c>
      <c r="D645" s="15"/>
      <c r="E645" s="15"/>
      <c r="F645" s="7"/>
      <c r="G645" s="7" t="s">
        <v>806</v>
      </c>
      <c r="H645" s="25" t="str">
        <f t="shared" si="19"/>
        <v>algae_pt_SALINITY_2</v>
      </c>
      <c r="I645" s="7">
        <f>COUNTIF($H$6:$H$1065,H645)</f>
        <v>1</v>
      </c>
      <c r="J645" s="8" t="str">
        <f t="shared" si="22"/>
        <v>unclassified_algae</v>
      </c>
      <c r="K645" s="8" t="s">
        <v>1588</v>
      </c>
      <c r="L645" s="8"/>
    </row>
    <row r="646" spans="1:12" x14ac:dyDescent="0.25">
      <c r="A646" s="7" t="s">
        <v>971</v>
      </c>
      <c r="B646" s="7" t="s">
        <v>1198</v>
      </c>
      <c r="C646" s="15" t="s">
        <v>829</v>
      </c>
      <c r="D646" s="15"/>
      <c r="E646" s="15"/>
      <c r="F646" s="7"/>
      <c r="G646" s="7" t="s">
        <v>806</v>
      </c>
      <c r="H646" s="25" t="str">
        <f t="shared" si="19"/>
        <v>algae_pt_SALINITY_3</v>
      </c>
      <c r="I646" s="7">
        <f>COUNTIF($H$6:$H$1065,H646)</f>
        <v>1</v>
      </c>
      <c r="J646" s="8" t="str">
        <f t="shared" si="22"/>
        <v>unclassified_algae</v>
      </c>
      <c r="K646" s="8" t="s">
        <v>1588</v>
      </c>
      <c r="L646" s="8"/>
    </row>
    <row r="647" spans="1:12" x14ac:dyDescent="0.25">
      <c r="A647" s="7" t="s">
        <v>817</v>
      </c>
      <c r="B647" s="7" t="s">
        <v>1199</v>
      </c>
      <c r="C647" s="15" t="s">
        <v>829</v>
      </c>
      <c r="D647" s="15"/>
      <c r="E647" s="15"/>
      <c r="F647" s="7"/>
      <c r="G647" s="7" t="s">
        <v>806</v>
      </c>
      <c r="H647" s="25" t="str">
        <f t="shared" si="19"/>
        <v>algae_pt_SALINITY_34</v>
      </c>
      <c r="I647" s="7">
        <f>COUNTIF($H$6:$H$1065,H647)</f>
        <v>1</v>
      </c>
      <c r="J647" s="8" t="str">
        <f t="shared" si="22"/>
        <v>unclassified_algae</v>
      </c>
      <c r="K647" s="8" t="s">
        <v>1588</v>
      </c>
      <c r="L647" s="8"/>
    </row>
    <row r="648" spans="1:12" x14ac:dyDescent="0.25">
      <c r="A648" s="7" t="s">
        <v>972</v>
      </c>
      <c r="B648" s="7" t="s">
        <v>1200</v>
      </c>
      <c r="C648" s="15" t="s">
        <v>829</v>
      </c>
      <c r="D648" s="15"/>
      <c r="E648" s="15"/>
      <c r="F648" s="7"/>
      <c r="G648" s="7" t="s">
        <v>806</v>
      </c>
      <c r="H648" s="25" t="str">
        <f t="shared" si="19"/>
        <v>algae_pt_SALINITY_4</v>
      </c>
      <c r="I648" s="7">
        <f>COUNTIF($H$6:$H$1065,H648)</f>
        <v>1</v>
      </c>
      <c r="J648" s="8" t="str">
        <f t="shared" si="22"/>
        <v>unclassified_algae</v>
      </c>
      <c r="K648" s="8" t="s">
        <v>1588</v>
      </c>
      <c r="L648" s="8"/>
    </row>
    <row r="649" spans="1:12" x14ac:dyDescent="0.25">
      <c r="A649" s="7" t="s">
        <v>988</v>
      </c>
      <c r="B649" s="7" t="s">
        <v>1201</v>
      </c>
      <c r="C649" s="15" t="s">
        <v>1010</v>
      </c>
      <c r="D649" s="15"/>
      <c r="E649" s="15"/>
      <c r="F649" s="7"/>
      <c r="G649" s="7" t="s">
        <v>806</v>
      </c>
      <c r="H649" s="25" t="str">
        <f t="shared" si="19"/>
        <v>algae_pt_SAP_1</v>
      </c>
      <c r="I649" s="7">
        <f>COUNTIF($H$6:$H$1065,H649)</f>
        <v>1</v>
      </c>
      <c r="J649" s="8" t="str">
        <f t="shared" si="22"/>
        <v>unclassified_algae</v>
      </c>
      <c r="K649" s="8" t="s">
        <v>1588</v>
      </c>
      <c r="L649" s="8"/>
    </row>
    <row r="650" spans="1:12" x14ac:dyDescent="0.25">
      <c r="A650" s="7" t="s">
        <v>989</v>
      </c>
      <c r="B650" s="7" t="s">
        <v>1202</v>
      </c>
      <c r="C650" s="15" t="s">
        <v>1010</v>
      </c>
      <c r="D650" s="15"/>
      <c r="E650" s="15"/>
      <c r="F650" s="7"/>
      <c r="G650" s="7" t="s">
        <v>806</v>
      </c>
      <c r="H650" s="25" t="str">
        <f t="shared" si="19"/>
        <v>algae_pt_SAP_2</v>
      </c>
      <c r="I650" s="7">
        <f>COUNTIF($H$6:$H$1065,H650)</f>
        <v>1</v>
      </c>
      <c r="J650" s="8" t="str">
        <f t="shared" si="22"/>
        <v>unclassified_algae</v>
      </c>
      <c r="K650" s="8" t="s">
        <v>1588</v>
      </c>
      <c r="L650" s="8"/>
    </row>
    <row r="651" spans="1:12" x14ac:dyDescent="0.25">
      <c r="A651" s="7" t="s">
        <v>990</v>
      </c>
      <c r="B651" s="7" t="s">
        <v>1203</v>
      </c>
      <c r="C651" s="15" t="s">
        <v>1010</v>
      </c>
      <c r="D651" s="15"/>
      <c r="E651" s="15"/>
      <c r="F651" s="7"/>
      <c r="G651" s="7" t="s">
        <v>806</v>
      </c>
      <c r="H651" s="25" t="str">
        <f t="shared" si="19"/>
        <v>algae_pt_SAP_3</v>
      </c>
      <c r="I651" s="7">
        <f>COUNTIF($H$6:$H$1065,H651)</f>
        <v>1</v>
      </c>
      <c r="J651" s="8" t="str">
        <f t="shared" si="22"/>
        <v>unclassified_algae</v>
      </c>
      <c r="K651" s="8" t="s">
        <v>1588</v>
      </c>
      <c r="L651" s="8"/>
    </row>
    <row r="652" spans="1:12" x14ac:dyDescent="0.25">
      <c r="A652" s="7" t="s">
        <v>991</v>
      </c>
      <c r="B652" s="7" t="s">
        <v>1204</v>
      </c>
      <c r="C652" s="15" t="s">
        <v>1010</v>
      </c>
      <c r="D652" s="15"/>
      <c r="E652" s="15"/>
      <c r="F652" s="7"/>
      <c r="G652" s="7" t="s">
        <v>806</v>
      </c>
      <c r="H652" s="25" t="str">
        <f t="shared" si="19"/>
        <v>algae_pt_SAP_4</v>
      </c>
      <c r="I652" s="7">
        <f>COUNTIF($H$6:$H$1065,H652)</f>
        <v>1</v>
      </c>
      <c r="J652" s="8" t="str">
        <f t="shared" si="22"/>
        <v>unclassified_algae</v>
      </c>
      <c r="K652" s="8" t="s">
        <v>1588</v>
      </c>
      <c r="L652" s="8"/>
    </row>
    <row r="653" spans="1:12" x14ac:dyDescent="0.25">
      <c r="A653" s="7" t="s">
        <v>992</v>
      </c>
      <c r="B653" s="7" t="s">
        <v>1205</v>
      </c>
      <c r="C653" s="15" t="s">
        <v>1010</v>
      </c>
      <c r="D653" s="15"/>
      <c r="E653" s="15"/>
      <c r="F653" s="7"/>
      <c r="G653" s="7" t="s">
        <v>806</v>
      </c>
      <c r="H653" s="25" t="str">
        <f t="shared" ref="H653:H718" si="23">G653&amp;"_"&amp;TRIM(A653)</f>
        <v>algae_pt_SAP_5</v>
      </c>
      <c r="I653" s="7">
        <f>COUNTIF($H$6:$H$1065,H653)</f>
        <v>1</v>
      </c>
      <c r="J653" s="8" t="str">
        <f t="shared" si="22"/>
        <v>unclassified_algae</v>
      </c>
      <c r="K653" s="8" t="s">
        <v>1588</v>
      </c>
      <c r="L653" s="8"/>
    </row>
    <row r="654" spans="1:12" x14ac:dyDescent="0.25">
      <c r="A654" s="7" t="s">
        <v>821</v>
      </c>
      <c r="B654" s="7" t="s">
        <v>1206</v>
      </c>
      <c r="C654" s="15" t="s">
        <v>168</v>
      </c>
      <c r="D654" s="15"/>
      <c r="E654" s="15"/>
      <c r="F654" s="7"/>
      <c r="G654" s="7" t="s">
        <v>806</v>
      </c>
      <c r="H654" s="25" t="str">
        <f t="shared" si="23"/>
        <v>algae_pt_Sens_810</v>
      </c>
      <c r="I654" s="7">
        <f>COUNTIF($H$6:$H$1065,H654)</f>
        <v>1</v>
      </c>
      <c r="J654" s="8" t="str">
        <f t="shared" si="22"/>
        <v>unclassified_algae</v>
      </c>
      <c r="K654" s="8" t="s">
        <v>1588</v>
      </c>
      <c r="L654" s="8"/>
    </row>
    <row r="655" spans="1:12" x14ac:dyDescent="0.25">
      <c r="A655" s="7" t="s">
        <v>831</v>
      </c>
      <c r="B655" s="7" t="s">
        <v>1207</v>
      </c>
      <c r="C655" s="15" t="s">
        <v>843</v>
      </c>
      <c r="D655" s="15"/>
      <c r="E655" s="15"/>
      <c r="F655" s="7"/>
      <c r="G655" s="7" t="s">
        <v>806</v>
      </c>
      <c r="H655" s="25" t="str">
        <f t="shared" si="23"/>
        <v>algae_pt_SESTONIC_HABIT</v>
      </c>
      <c r="I655" s="7">
        <f>COUNTIF($H$6:$H$1065,H655)</f>
        <v>1</v>
      </c>
      <c r="J655" s="8" t="s">
        <v>170</v>
      </c>
      <c r="K655" s="8" t="s">
        <v>170</v>
      </c>
      <c r="L655" s="8"/>
    </row>
    <row r="656" spans="1:12" x14ac:dyDescent="0.25">
      <c r="A656" s="7" t="s">
        <v>998</v>
      </c>
      <c r="B656" s="7" t="s">
        <v>1208</v>
      </c>
      <c r="C656" s="15" t="s">
        <v>1012</v>
      </c>
      <c r="D656" s="15"/>
      <c r="E656" s="15"/>
      <c r="F656" s="7"/>
      <c r="G656" s="7" t="s">
        <v>806</v>
      </c>
      <c r="H656" s="25" t="str">
        <f t="shared" si="23"/>
        <v>algae_pt_SLIGHTLY_MOTILE</v>
      </c>
      <c r="I656" s="7">
        <f>COUNTIF($H$6:$H$1065,H656)</f>
        <v>1</v>
      </c>
      <c r="J656" s="8" t="str">
        <f t="shared" ref="J656:J674" si="24">"unclassified_"&amp;G656</f>
        <v>unclassified_algae</v>
      </c>
      <c r="K656" s="8" t="s">
        <v>1588</v>
      </c>
      <c r="L656" s="8"/>
    </row>
    <row r="657" spans="1:12" x14ac:dyDescent="0.25">
      <c r="A657" s="7" t="s">
        <v>1001</v>
      </c>
      <c r="B657" s="7" t="s">
        <v>1209</v>
      </c>
      <c r="C657" s="15" t="s">
        <v>1013</v>
      </c>
      <c r="D657" s="15"/>
      <c r="E657" s="15"/>
      <c r="F657" s="7"/>
      <c r="G657" s="7" t="s">
        <v>806</v>
      </c>
      <c r="H657" s="25" t="str">
        <f t="shared" si="23"/>
        <v>algae_pt_SMALL</v>
      </c>
      <c r="I657" s="7">
        <f>COUNTIF($H$6:$H$1065,H657)</f>
        <v>1</v>
      </c>
      <c r="J657" s="8" t="str">
        <f t="shared" si="24"/>
        <v>unclassified_algae</v>
      </c>
      <c r="K657" s="8" t="s">
        <v>1588</v>
      </c>
      <c r="L657" s="8"/>
    </row>
    <row r="658" spans="1:12" x14ac:dyDescent="0.25">
      <c r="A658" s="7" t="s">
        <v>1006</v>
      </c>
      <c r="B658" s="7" t="s">
        <v>1210</v>
      </c>
      <c r="C658" s="15" t="s">
        <v>1014</v>
      </c>
      <c r="D658" s="15"/>
      <c r="E658" s="15"/>
      <c r="F658" s="7"/>
      <c r="G658" s="7" t="s">
        <v>806</v>
      </c>
      <c r="H658" s="25" t="str">
        <f t="shared" si="23"/>
        <v>algae_pt_STALKED</v>
      </c>
      <c r="I658" s="7">
        <f>COUNTIF($H$6:$H$1065,H658)</f>
        <v>1</v>
      </c>
      <c r="J658" s="8" t="str">
        <f t="shared" si="24"/>
        <v>unclassified_algae</v>
      </c>
      <c r="K658" s="8" t="s">
        <v>1588</v>
      </c>
      <c r="L658" s="8"/>
    </row>
    <row r="659" spans="1:12" x14ac:dyDescent="0.25">
      <c r="A659" s="7" t="s">
        <v>981</v>
      </c>
      <c r="B659" s="7" t="s">
        <v>1211</v>
      </c>
      <c r="C659" s="15" t="s">
        <v>845</v>
      </c>
      <c r="D659" s="15"/>
      <c r="E659" s="15"/>
      <c r="F659" s="7"/>
      <c r="G659" s="7" t="s">
        <v>806</v>
      </c>
      <c r="H659" s="25" t="str">
        <f t="shared" si="23"/>
        <v>algae_pt_TROPHIC_1</v>
      </c>
      <c r="I659" s="7">
        <f>COUNTIF($H$6:$H$1065,H659)</f>
        <v>1</v>
      </c>
      <c r="J659" s="8" t="str">
        <f t="shared" si="24"/>
        <v>unclassified_algae</v>
      </c>
      <c r="K659" s="8" t="s">
        <v>1588</v>
      </c>
      <c r="L659" s="8"/>
    </row>
    <row r="660" spans="1:12" x14ac:dyDescent="0.25">
      <c r="A660" s="7" t="s">
        <v>982</v>
      </c>
      <c r="B660" s="7" t="s">
        <v>1212</v>
      </c>
      <c r="C660" s="15" t="s">
        <v>845</v>
      </c>
      <c r="D660" s="15"/>
      <c r="E660" s="15"/>
      <c r="F660" s="7"/>
      <c r="G660" s="7" t="s">
        <v>806</v>
      </c>
      <c r="H660" s="25" t="str">
        <f t="shared" si="23"/>
        <v>algae_pt_TROPHIC_2</v>
      </c>
      <c r="I660" s="7">
        <f>COUNTIF($H$6:$H$1065,H660)</f>
        <v>1</v>
      </c>
      <c r="J660" s="8" t="str">
        <f t="shared" si="24"/>
        <v>unclassified_algae</v>
      </c>
      <c r="K660" s="8" t="s">
        <v>1588</v>
      </c>
      <c r="L660" s="8"/>
    </row>
    <row r="661" spans="1:12" x14ac:dyDescent="0.25">
      <c r="A661" s="7" t="s">
        <v>983</v>
      </c>
      <c r="B661" s="7" t="s">
        <v>1213</v>
      </c>
      <c r="C661" s="15" t="s">
        <v>845</v>
      </c>
      <c r="D661" s="15"/>
      <c r="E661" s="15"/>
      <c r="F661" s="7"/>
      <c r="G661" s="7" t="s">
        <v>806</v>
      </c>
      <c r="H661" s="25" t="str">
        <f t="shared" si="23"/>
        <v>algae_pt_TROPHIC_3</v>
      </c>
      <c r="I661" s="7">
        <f>COUNTIF($H$6:$H$1065,H661)</f>
        <v>1</v>
      </c>
      <c r="J661" s="8" t="str">
        <f t="shared" si="24"/>
        <v>unclassified_algae</v>
      </c>
      <c r="K661" s="8" t="s">
        <v>1588</v>
      </c>
      <c r="L661" s="8"/>
    </row>
    <row r="662" spans="1:12" x14ac:dyDescent="0.25">
      <c r="A662" s="7" t="s">
        <v>984</v>
      </c>
      <c r="B662" s="7" t="s">
        <v>1214</v>
      </c>
      <c r="C662" s="15" t="s">
        <v>845</v>
      </c>
      <c r="D662" s="15"/>
      <c r="E662" s="15"/>
      <c r="F662" s="7"/>
      <c r="G662" s="7" t="s">
        <v>806</v>
      </c>
      <c r="H662" s="25" t="str">
        <f t="shared" si="23"/>
        <v>algae_pt_TROPHIC_4</v>
      </c>
      <c r="I662" s="7">
        <f>COUNTIF($H$6:$H$1065,H662)</f>
        <v>1</v>
      </c>
      <c r="J662" s="8" t="str">
        <f t="shared" si="24"/>
        <v>unclassified_algae</v>
      </c>
      <c r="K662" s="8" t="s">
        <v>1588</v>
      </c>
      <c r="L662" s="8"/>
    </row>
    <row r="663" spans="1:12" x14ac:dyDescent="0.25">
      <c r="A663" s="7" t="s">
        <v>985</v>
      </c>
      <c r="B663" s="7" t="s">
        <v>1216</v>
      </c>
      <c r="C663" s="15" t="s">
        <v>845</v>
      </c>
      <c r="D663" s="15"/>
      <c r="E663" s="15"/>
      <c r="F663" s="7"/>
      <c r="G663" s="7" t="s">
        <v>806</v>
      </c>
      <c r="H663" s="25" t="str">
        <f t="shared" ref="H663:H668" si="25">G663&amp;"_"&amp;TRIM(A663)</f>
        <v>algae_pt_TROPHIC_5</v>
      </c>
      <c r="I663" s="7">
        <f>COUNTIF($H$6:$H$1065,H663)</f>
        <v>1</v>
      </c>
      <c r="J663" s="8" t="str">
        <f t="shared" ref="J663:J668" si="26">"unclassified_"&amp;G663</f>
        <v>unclassified_algae</v>
      </c>
      <c r="K663" s="8" t="s">
        <v>1588</v>
      </c>
      <c r="L663" s="8"/>
    </row>
    <row r="664" spans="1:12" x14ac:dyDescent="0.25">
      <c r="A664" s="7" t="s">
        <v>986</v>
      </c>
      <c r="B664" s="7" t="s">
        <v>1217</v>
      </c>
      <c r="C664" s="15" t="s">
        <v>845</v>
      </c>
      <c r="D664" s="15"/>
      <c r="E664" s="15"/>
      <c r="F664" s="7"/>
      <c r="G664" s="7" t="s">
        <v>806</v>
      </c>
      <c r="H664" s="25" t="str">
        <f t="shared" si="25"/>
        <v>algae_pt_TROPHIC_6</v>
      </c>
      <c r="I664" s="7">
        <f>COUNTIF($H$6:$H$1065,H664)</f>
        <v>1</v>
      </c>
      <c r="J664" s="8" t="str">
        <f t="shared" si="26"/>
        <v>unclassified_algae</v>
      </c>
      <c r="K664" s="8" t="s">
        <v>1588</v>
      </c>
      <c r="L664" s="8"/>
    </row>
    <row r="665" spans="1:12" x14ac:dyDescent="0.25">
      <c r="A665" s="7" t="s">
        <v>987</v>
      </c>
      <c r="B665" s="7" t="s">
        <v>1218</v>
      </c>
      <c r="C665" s="15" t="s">
        <v>845</v>
      </c>
      <c r="D665" s="15"/>
      <c r="E665" s="15"/>
      <c r="F665" s="7"/>
      <c r="G665" s="7" t="s">
        <v>806</v>
      </c>
      <c r="H665" s="25" t="str">
        <f t="shared" si="25"/>
        <v>algae_pt_TROPHIC_7</v>
      </c>
      <c r="I665" s="7">
        <f>COUNTIF($H$6:$H$1065,H665)</f>
        <v>1</v>
      </c>
      <c r="J665" s="8" t="str">
        <f t="shared" si="26"/>
        <v>unclassified_algae</v>
      </c>
      <c r="K665" s="8" t="s">
        <v>1588</v>
      </c>
      <c r="L665" s="8"/>
    </row>
    <row r="666" spans="1:12" x14ac:dyDescent="0.25">
      <c r="A666" s="7" t="s">
        <v>1776</v>
      </c>
      <c r="B666" s="7" t="s">
        <v>1777</v>
      </c>
      <c r="C666" s="15" t="s">
        <v>845</v>
      </c>
      <c r="D666" s="15"/>
      <c r="E666" s="15"/>
      <c r="F666" s="7"/>
      <c r="G666" s="7" t="s">
        <v>806</v>
      </c>
      <c r="H666" s="25" t="str">
        <f t="shared" si="25"/>
        <v>algae_pt_TROPHIC_12</v>
      </c>
      <c r="I666" s="7">
        <f>COUNTIF($H$6:$H$1065,H666)</f>
        <v>1</v>
      </c>
      <c r="J666" s="8" t="str">
        <f t="shared" si="26"/>
        <v>unclassified_algae</v>
      </c>
      <c r="K666" s="8" t="s">
        <v>1588</v>
      </c>
      <c r="L666" s="8"/>
    </row>
    <row r="667" spans="1:12" x14ac:dyDescent="0.25">
      <c r="A667" s="7" t="s">
        <v>841</v>
      </c>
      <c r="B667" s="7" t="s">
        <v>1215</v>
      </c>
      <c r="C667" s="15" t="s">
        <v>845</v>
      </c>
      <c r="D667" s="15"/>
      <c r="E667" s="15"/>
      <c r="F667" s="7"/>
      <c r="G667" s="7" t="s">
        <v>806</v>
      </c>
      <c r="H667" s="25" t="str">
        <f t="shared" si="25"/>
        <v>algae_pt_TROPHIC_456</v>
      </c>
      <c r="I667" s="7">
        <f>COUNTIF($H$6:$H$1065,H667)</f>
        <v>1</v>
      </c>
      <c r="J667" s="8" t="str">
        <f t="shared" si="26"/>
        <v>unclassified_algae</v>
      </c>
      <c r="K667" s="8" t="s">
        <v>1588</v>
      </c>
      <c r="L667" s="8"/>
    </row>
    <row r="668" spans="1:12" x14ac:dyDescent="0.25">
      <c r="A668" s="7" t="s">
        <v>1778</v>
      </c>
      <c r="B668" s="7" t="s">
        <v>1779</v>
      </c>
      <c r="C668" s="15" t="s">
        <v>845</v>
      </c>
      <c r="D668" s="15"/>
      <c r="E668" s="15"/>
      <c r="F668" s="7"/>
      <c r="G668" s="7" t="s">
        <v>806</v>
      </c>
      <c r="H668" s="25" t="str">
        <f t="shared" si="25"/>
        <v>algae_pt_TROPHIC_56</v>
      </c>
      <c r="I668" s="7">
        <f>COUNTIF($H$6:$H$1065,H668)</f>
        <v>1</v>
      </c>
      <c r="J668" s="8" t="str">
        <f t="shared" si="26"/>
        <v>unclassified_algae</v>
      </c>
      <c r="K668" s="8" t="s">
        <v>1588</v>
      </c>
      <c r="L668" s="8"/>
    </row>
    <row r="669" spans="1:12" x14ac:dyDescent="0.25">
      <c r="A669" s="7" t="s">
        <v>1003</v>
      </c>
      <c r="B669" s="7" t="s">
        <v>1219</v>
      </c>
      <c r="C669" s="15" t="s">
        <v>1013</v>
      </c>
      <c r="D669" s="15"/>
      <c r="E669" s="15"/>
      <c r="F669" s="7"/>
      <c r="G669" s="7" t="s">
        <v>806</v>
      </c>
      <c r="H669" s="25" t="str">
        <f t="shared" si="23"/>
        <v>algae_pt_VERY_BIG</v>
      </c>
      <c r="I669" s="7">
        <f>COUNTIF($H$6:$H$1065,H669)</f>
        <v>1</v>
      </c>
      <c r="J669" s="8" t="str">
        <f t="shared" si="24"/>
        <v>unclassified_algae</v>
      </c>
      <c r="K669" s="8" t="s">
        <v>1588</v>
      </c>
      <c r="L669" s="8"/>
    </row>
    <row r="670" spans="1:12" x14ac:dyDescent="0.25">
      <c r="A670" s="7" t="s">
        <v>1004</v>
      </c>
      <c r="B670" s="7" t="s">
        <v>1220</v>
      </c>
      <c r="C670" s="15" t="s">
        <v>1013</v>
      </c>
      <c r="D670" s="15"/>
      <c r="E670" s="15"/>
      <c r="F670" s="7"/>
      <c r="G670" s="7" t="s">
        <v>806</v>
      </c>
      <c r="H670" s="25" t="str">
        <f t="shared" si="23"/>
        <v>algae_pt_VERY_SMALL</v>
      </c>
      <c r="I670" s="7">
        <f>COUNTIF($H$6:$H$1065,H670)</f>
        <v>1</v>
      </c>
      <c r="J670" s="8" t="str">
        <f t="shared" si="24"/>
        <v>unclassified_algae</v>
      </c>
      <c r="K670" s="8" t="s">
        <v>1588</v>
      </c>
      <c r="L670" s="8"/>
    </row>
    <row r="671" spans="1:12" x14ac:dyDescent="0.25">
      <c r="A671" s="7" t="s">
        <v>999</v>
      </c>
      <c r="B671" s="7" t="s">
        <v>1221</v>
      </c>
      <c r="C671" s="43" t="s">
        <v>1012</v>
      </c>
      <c r="D671" s="15"/>
      <c r="E671" s="15"/>
      <c r="F671" s="7"/>
      <c r="G671" s="7" t="s">
        <v>806</v>
      </c>
      <c r="H671" s="25" t="str">
        <f t="shared" si="23"/>
        <v>algae_pt_WEAKLY_MOTILE</v>
      </c>
      <c r="I671" s="7">
        <f>COUNTIF($H$6:$H$1065,H671)</f>
        <v>1</v>
      </c>
      <c r="J671" s="8" t="str">
        <f t="shared" si="24"/>
        <v>unclassified_algae</v>
      </c>
      <c r="K671" s="8" t="s">
        <v>1588</v>
      </c>
      <c r="L671" s="8"/>
    </row>
    <row r="672" spans="1:12" x14ac:dyDescent="0.25">
      <c r="A672" s="7" t="s">
        <v>1016</v>
      </c>
      <c r="B672" s="7" t="s">
        <v>1222</v>
      </c>
      <c r="C672" s="43" t="s">
        <v>1020</v>
      </c>
      <c r="D672" s="15"/>
      <c r="E672" s="15"/>
      <c r="F672" s="7"/>
      <c r="G672" s="7" t="s">
        <v>806</v>
      </c>
      <c r="H672" s="25" t="str">
        <f t="shared" si="23"/>
        <v>algae_nt_RefIndicators</v>
      </c>
      <c r="I672" s="7">
        <f>COUNTIF($H$6:$H$1065,H672)</f>
        <v>1</v>
      </c>
      <c r="J672" s="8" t="str">
        <f t="shared" si="24"/>
        <v>unclassified_algae</v>
      </c>
      <c r="K672" s="8" t="s">
        <v>1588</v>
      </c>
      <c r="L672" s="8"/>
    </row>
    <row r="673" spans="1:12" x14ac:dyDescent="0.25">
      <c r="A673" s="7" t="s">
        <v>1017</v>
      </c>
      <c r="B673" s="7" t="s">
        <v>1223</v>
      </c>
      <c r="C673" s="43" t="s">
        <v>1020</v>
      </c>
      <c r="D673" s="15"/>
      <c r="E673" s="15"/>
      <c r="F673" s="7"/>
      <c r="G673" s="7" t="s">
        <v>806</v>
      </c>
      <c r="H673" s="25" t="str">
        <f t="shared" si="23"/>
        <v>algae_pi_RefIndicators</v>
      </c>
      <c r="I673" s="7">
        <f>COUNTIF($H$6:$H$1065,H673)</f>
        <v>1</v>
      </c>
      <c r="J673" s="8" t="str">
        <f t="shared" si="24"/>
        <v>unclassified_algae</v>
      </c>
      <c r="K673" s="8" t="s">
        <v>1588</v>
      </c>
      <c r="L673" s="8"/>
    </row>
    <row r="674" spans="1:12" x14ac:dyDescent="0.25">
      <c r="A674" s="11" t="s">
        <v>1018</v>
      </c>
      <c r="B674" s="7" t="s">
        <v>1224</v>
      </c>
      <c r="C674" s="43" t="s">
        <v>1020</v>
      </c>
      <c r="D674" s="15"/>
      <c r="E674" s="15"/>
      <c r="F674" s="7"/>
      <c r="G674" s="7" t="s">
        <v>806</v>
      </c>
      <c r="H674" s="25" t="str">
        <f t="shared" si="23"/>
        <v>algae_pt_RefIndicators</v>
      </c>
      <c r="I674" s="7">
        <f>COUNTIF($H$6:$H$1065,H674)</f>
        <v>1</v>
      </c>
      <c r="J674" s="8" t="str">
        <f t="shared" si="24"/>
        <v>unclassified_algae</v>
      </c>
      <c r="K674" s="8" t="s">
        <v>1588</v>
      </c>
      <c r="L674" s="8"/>
    </row>
    <row r="675" spans="1:12" x14ac:dyDescent="0.25">
      <c r="A675" s="11" t="s">
        <v>1019</v>
      </c>
      <c r="B675" s="7" t="s">
        <v>1225</v>
      </c>
      <c r="C675" s="43" t="s">
        <v>1021</v>
      </c>
      <c r="D675" s="15"/>
      <c r="E675" s="15"/>
      <c r="F675" s="7"/>
      <c r="G675" s="7" t="s">
        <v>806</v>
      </c>
      <c r="H675" s="25" t="str">
        <f t="shared" si="23"/>
        <v>algae_wa_POLL_TOL</v>
      </c>
      <c r="I675" s="7">
        <f>COUNTIF($H$6:$H$1065,H675)</f>
        <v>1</v>
      </c>
      <c r="J675" s="8" t="s">
        <v>1577</v>
      </c>
      <c r="K675" s="8" t="s">
        <v>1577</v>
      </c>
      <c r="L675" s="8"/>
    </row>
    <row r="676" spans="1:12" x14ac:dyDescent="0.25">
      <c r="A676" s="11" t="s">
        <v>1022</v>
      </c>
      <c r="B676" s="7" t="s">
        <v>1226</v>
      </c>
      <c r="C676" s="43" t="s">
        <v>168</v>
      </c>
      <c r="D676" s="15"/>
      <c r="E676" s="15"/>
      <c r="F676" s="7"/>
      <c r="G676" s="7" t="s">
        <v>806</v>
      </c>
      <c r="H676" s="25" t="str">
        <f t="shared" si="23"/>
        <v>algae_nt_Tol_13</v>
      </c>
      <c r="I676" s="7">
        <f>COUNTIF($H$6:$H$1065,H676)</f>
        <v>1</v>
      </c>
      <c r="J676" s="8" t="s">
        <v>1577</v>
      </c>
      <c r="K676" s="8" t="s">
        <v>1577</v>
      </c>
      <c r="L676" s="8"/>
    </row>
    <row r="677" spans="1:12" x14ac:dyDescent="0.25">
      <c r="A677" s="11" t="s">
        <v>1303</v>
      </c>
      <c r="B677" s="7" t="s">
        <v>1227</v>
      </c>
      <c r="C677" s="43" t="s">
        <v>1274</v>
      </c>
      <c r="D677" s="15"/>
      <c r="E677" s="15"/>
      <c r="F677" s="7"/>
      <c r="G677" s="7" t="s">
        <v>806</v>
      </c>
      <c r="H677" s="25" t="str">
        <f t="shared" si="23"/>
        <v>algae_pi_BEN_SES_1</v>
      </c>
      <c r="I677" s="7">
        <f>COUNTIF($H$6:$H$1065,H677)</f>
        <v>1</v>
      </c>
      <c r="J677" s="8" t="str">
        <f t="shared" ref="J677:J692" si="27">"unclassified_"&amp;G677</f>
        <v>unclassified_algae</v>
      </c>
      <c r="K677" s="8" t="s">
        <v>1588</v>
      </c>
      <c r="L677" s="8"/>
    </row>
    <row r="678" spans="1:12" x14ac:dyDescent="0.25">
      <c r="A678" s="11" t="s">
        <v>1304</v>
      </c>
      <c r="B678" s="7" t="s">
        <v>1228</v>
      </c>
      <c r="C678" s="43" t="s">
        <v>1274</v>
      </c>
      <c r="D678" s="15"/>
      <c r="E678" s="15"/>
      <c r="F678" s="7"/>
      <c r="G678" s="7" t="s">
        <v>806</v>
      </c>
      <c r="H678" s="25" t="str">
        <f t="shared" si="23"/>
        <v>algae_pi_BEN_SES_2</v>
      </c>
      <c r="I678" s="7">
        <f>COUNTIF($H$6:$H$1065,H678)</f>
        <v>1</v>
      </c>
      <c r="J678" s="8" t="str">
        <f t="shared" si="27"/>
        <v>unclassified_algae</v>
      </c>
      <c r="K678" s="8" t="s">
        <v>1588</v>
      </c>
      <c r="L678" s="8"/>
    </row>
    <row r="679" spans="1:12" x14ac:dyDescent="0.25">
      <c r="A679" s="11" t="s">
        <v>1305</v>
      </c>
      <c r="B679" s="7" t="s">
        <v>1229</v>
      </c>
      <c r="C679" s="43" t="s">
        <v>1276</v>
      </c>
      <c r="D679" s="15"/>
      <c r="E679" s="15"/>
      <c r="F679" s="7"/>
      <c r="G679" s="7" t="s">
        <v>806</v>
      </c>
      <c r="H679" s="25" t="str">
        <f t="shared" si="23"/>
        <v>algae_pi_DIAT_CA_1</v>
      </c>
      <c r="I679" s="7">
        <f>COUNTIF($H$6:$H$1065,H679)</f>
        <v>1</v>
      </c>
      <c r="J679" s="8" t="str">
        <f t="shared" si="27"/>
        <v>unclassified_algae</v>
      </c>
      <c r="K679" s="8" t="s">
        <v>1588</v>
      </c>
      <c r="L679" s="8"/>
    </row>
    <row r="680" spans="1:12" x14ac:dyDescent="0.25">
      <c r="A680" s="11" t="s">
        <v>1306</v>
      </c>
      <c r="B680" s="7" t="s">
        <v>1230</v>
      </c>
      <c r="C680" s="43" t="s">
        <v>1276</v>
      </c>
      <c r="D680" s="15"/>
      <c r="E680" s="15"/>
      <c r="F680" s="7"/>
      <c r="G680" s="7" t="s">
        <v>806</v>
      </c>
      <c r="H680" s="25" t="str">
        <f t="shared" si="23"/>
        <v>algae_pi_DIAT_CA_2</v>
      </c>
      <c r="I680" s="7">
        <f>COUNTIF($H$6:$H$1065,H680)</f>
        <v>1</v>
      </c>
      <c r="J680" s="8" t="str">
        <f t="shared" si="27"/>
        <v>unclassified_algae</v>
      </c>
      <c r="K680" s="8" t="s">
        <v>1588</v>
      </c>
      <c r="L680" s="8"/>
    </row>
    <row r="681" spans="1:12" x14ac:dyDescent="0.25">
      <c r="A681" s="11" t="s">
        <v>1302</v>
      </c>
      <c r="B681" s="7" t="s">
        <v>1231</v>
      </c>
      <c r="C681" s="43" t="s">
        <v>846</v>
      </c>
      <c r="D681" s="15"/>
      <c r="E681" s="15"/>
      <c r="F681" s="7"/>
      <c r="G681" s="7" t="s">
        <v>806</v>
      </c>
      <c r="H681" s="25" t="str">
        <f t="shared" si="23"/>
        <v>algae_pi_DIAT_CL_2</v>
      </c>
      <c r="I681" s="7">
        <f>COUNTIF($H$6:$H$1065,H681)</f>
        <v>1</v>
      </c>
      <c r="J681" s="8" t="str">
        <f t="shared" si="27"/>
        <v>unclassified_algae</v>
      </c>
      <c r="K681" s="8" t="s">
        <v>1588</v>
      </c>
      <c r="L681" s="8"/>
    </row>
    <row r="682" spans="1:12" x14ac:dyDescent="0.25">
      <c r="A682" s="11" t="s">
        <v>1307</v>
      </c>
      <c r="B682" s="7" t="s">
        <v>1232</v>
      </c>
      <c r="C682" s="43" t="s">
        <v>1277</v>
      </c>
      <c r="D682" s="15"/>
      <c r="E682" s="15"/>
      <c r="F682" s="7"/>
      <c r="G682" s="7" t="s">
        <v>806</v>
      </c>
      <c r="H682" s="25" t="str">
        <f t="shared" si="23"/>
        <v>algae_pi_DIAT_COND_1</v>
      </c>
      <c r="I682" s="7">
        <f>COUNTIF($H$6:$H$1065,H682)</f>
        <v>1</v>
      </c>
      <c r="J682" s="8" t="str">
        <f t="shared" si="27"/>
        <v>unclassified_algae</v>
      </c>
      <c r="K682" s="8" t="s">
        <v>1588</v>
      </c>
      <c r="L682" s="8"/>
    </row>
    <row r="683" spans="1:12" x14ac:dyDescent="0.25">
      <c r="A683" s="11" t="s">
        <v>1308</v>
      </c>
      <c r="B683" s="7" t="s">
        <v>1233</v>
      </c>
      <c r="C683" s="43" t="s">
        <v>1277</v>
      </c>
      <c r="D683" s="15"/>
      <c r="E683" s="15"/>
      <c r="F683" s="7"/>
      <c r="G683" s="7" t="s">
        <v>806</v>
      </c>
      <c r="H683" s="25" t="str">
        <f t="shared" si="23"/>
        <v>algae_pi_DIAT_COND_2</v>
      </c>
      <c r="I683" s="7">
        <f>COUNTIF($H$6:$H$1065,H683)</f>
        <v>1</v>
      </c>
      <c r="J683" s="8" t="str">
        <f t="shared" si="27"/>
        <v>unclassified_algae</v>
      </c>
      <c r="K683" s="8" t="s">
        <v>1588</v>
      </c>
      <c r="L683" s="8"/>
    </row>
    <row r="684" spans="1:12" x14ac:dyDescent="0.25">
      <c r="A684" s="11" t="s">
        <v>1309</v>
      </c>
      <c r="B684" s="7" t="s">
        <v>1234</v>
      </c>
      <c r="C684" s="43" t="s">
        <v>1278</v>
      </c>
      <c r="D684" s="15"/>
      <c r="E684" s="15"/>
      <c r="F684" s="7"/>
      <c r="G684" s="7" t="s">
        <v>806</v>
      </c>
      <c r="H684" s="25" t="str">
        <f t="shared" si="23"/>
        <v>algae_pi_DIATAS_TN_1</v>
      </c>
      <c r="I684" s="7">
        <f>COUNTIF($H$6:$H$1065,H684)</f>
        <v>1</v>
      </c>
      <c r="J684" s="8" t="str">
        <f t="shared" si="27"/>
        <v>unclassified_algae</v>
      </c>
      <c r="K684" s="8" t="s">
        <v>1588</v>
      </c>
      <c r="L684" s="8"/>
    </row>
    <row r="685" spans="1:12" x14ac:dyDescent="0.25">
      <c r="A685" s="11" t="s">
        <v>1310</v>
      </c>
      <c r="B685" s="7" t="s">
        <v>1235</v>
      </c>
      <c r="C685" s="43" t="s">
        <v>1278</v>
      </c>
      <c r="D685" s="15"/>
      <c r="E685" s="15"/>
      <c r="F685" s="7"/>
      <c r="G685" s="7" t="s">
        <v>806</v>
      </c>
      <c r="H685" s="25" t="str">
        <f t="shared" si="23"/>
        <v>algae_pi_DIATAS_TN_2</v>
      </c>
      <c r="I685" s="7">
        <f>COUNTIF($H$6:$H$1065,H685)</f>
        <v>1</v>
      </c>
      <c r="J685" s="8" t="str">
        <f t="shared" si="27"/>
        <v>unclassified_algae</v>
      </c>
      <c r="K685" s="8" t="s">
        <v>1588</v>
      </c>
      <c r="L685" s="8"/>
    </row>
    <row r="686" spans="1:12" x14ac:dyDescent="0.25">
      <c r="A686" s="11" t="s">
        <v>1311</v>
      </c>
      <c r="B686" s="7" t="s">
        <v>1236</v>
      </c>
      <c r="C686" s="43" t="s">
        <v>1279</v>
      </c>
      <c r="D686" s="15"/>
      <c r="E686" s="15"/>
      <c r="F686" s="7"/>
      <c r="G686" s="7" t="s">
        <v>806</v>
      </c>
      <c r="H686" s="25" t="str">
        <f t="shared" si="23"/>
        <v>algae_pi_DIATAS_TP_1</v>
      </c>
      <c r="I686" s="7">
        <f>COUNTIF($H$6:$H$1065,H686)</f>
        <v>1</v>
      </c>
      <c r="J686" s="8" t="str">
        <f t="shared" si="27"/>
        <v>unclassified_algae</v>
      </c>
      <c r="K686" s="8" t="s">
        <v>1588</v>
      </c>
      <c r="L686" s="8"/>
    </row>
    <row r="687" spans="1:12" x14ac:dyDescent="0.25">
      <c r="A687" s="11" t="s">
        <v>1312</v>
      </c>
      <c r="B687" s="7" t="s">
        <v>1237</v>
      </c>
      <c r="C687" s="43" t="s">
        <v>1279</v>
      </c>
      <c r="D687" s="15"/>
      <c r="E687" s="15"/>
      <c r="F687" s="7"/>
      <c r="G687" s="7" t="s">
        <v>806</v>
      </c>
      <c r="H687" s="25" t="str">
        <f t="shared" si="23"/>
        <v>algae_pi_DIATAS_TP_2</v>
      </c>
      <c r="I687" s="7">
        <f>COUNTIF($H$6:$H$1065,H687)</f>
        <v>1</v>
      </c>
      <c r="J687" s="8" t="str">
        <f t="shared" si="27"/>
        <v>unclassified_algae</v>
      </c>
      <c r="K687" s="8" t="s">
        <v>1588</v>
      </c>
      <c r="L687" s="8"/>
    </row>
    <row r="688" spans="1:12" x14ac:dyDescent="0.25">
      <c r="A688" s="11" t="s">
        <v>1313</v>
      </c>
      <c r="B688" s="7" t="s">
        <v>1238</v>
      </c>
      <c r="C688" s="43" t="s">
        <v>1280</v>
      </c>
      <c r="D688" s="15"/>
      <c r="E688" s="15"/>
      <c r="F688" s="7"/>
      <c r="G688" s="7" t="s">
        <v>806</v>
      </c>
      <c r="H688" s="25" t="str">
        <f t="shared" si="23"/>
        <v>algae_pi_MOTILITY_1</v>
      </c>
      <c r="I688" s="7">
        <f>COUNTIF($H$6:$H$1065,H688)</f>
        <v>1</v>
      </c>
      <c r="J688" s="8" t="str">
        <f t="shared" si="27"/>
        <v>unclassified_algae</v>
      </c>
      <c r="K688" s="8" t="s">
        <v>1588</v>
      </c>
      <c r="L688" s="8"/>
    </row>
    <row r="689" spans="1:12" x14ac:dyDescent="0.25">
      <c r="A689" s="11" t="s">
        <v>1314</v>
      </c>
      <c r="B689" s="7" t="s">
        <v>1239</v>
      </c>
      <c r="C689" s="43" t="s">
        <v>1280</v>
      </c>
      <c r="D689" s="15"/>
      <c r="E689" s="15"/>
      <c r="F689" s="7"/>
      <c r="G689" s="7" t="s">
        <v>806</v>
      </c>
      <c r="H689" s="25" t="str">
        <f t="shared" si="23"/>
        <v>algae_pi_MOTILITY_2</v>
      </c>
      <c r="I689" s="7">
        <f>COUNTIF($H$6:$H$1065,H689)</f>
        <v>1</v>
      </c>
      <c r="J689" s="8" t="str">
        <f t="shared" si="27"/>
        <v>unclassified_algae</v>
      </c>
      <c r="K689" s="8" t="s">
        <v>1588</v>
      </c>
      <c r="L689" s="8"/>
    </row>
    <row r="690" spans="1:12" x14ac:dyDescent="0.25">
      <c r="A690" s="11" t="s">
        <v>1023</v>
      </c>
      <c r="B690" s="7" t="s">
        <v>1240</v>
      </c>
      <c r="C690" s="43" t="s">
        <v>1275</v>
      </c>
      <c r="D690" s="15"/>
      <c r="E690" s="15"/>
      <c r="F690" s="7"/>
      <c r="G690" s="7" t="s">
        <v>806</v>
      </c>
      <c r="H690" s="25" t="str">
        <f t="shared" si="23"/>
        <v>algae_pi_NF_1</v>
      </c>
      <c r="I690" s="7">
        <f>COUNTIF($H$6:$H$1065,H690)</f>
        <v>1</v>
      </c>
      <c r="J690" s="8" t="str">
        <f t="shared" si="27"/>
        <v>unclassified_algae</v>
      </c>
      <c r="K690" s="8" t="s">
        <v>1588</v>
      </c>
      <c r="L690" s="8"/>
    </row>
    <row r="691" spans="1:12" x14ac:dyDescent="0.25">
      <c r="A691" s="11" t="s">
        <v>1024</v>
      </c>
      <c r="B691" s="7" t="s">
        <v>1241</v>
      </c>
      <c r="C691" s="43" t="s">
        <v>1275</v>
      </c>
      <c r="D691" s="15"/>
      <c r="E691" s="15"/>
      <c r="F691" s="7"/>
      <c r="G691" s="7" t="s">
        <v>806</v>
      </c>
      <c r="H691" s="25" t="str">
        <f t="shared" si="23"/>
        <v>algae_pi_NF_2</v>
      </c>
      <c r="I691" s="7">
        <f>COUNTIF($H$6:$H$1065,H691)</f>
        <v>1</v>
      </c>
      <c r="J691" s="8" t="str">
        <f t="shared" si="27"/>
        <v>unclassified_algae</v>
      </c>
      <c r="K691" s="8" t="s">
        <v>1588</v>
      </c>
      <c r="L691" s="8"/>
    </row>
    <row r="692" spans="1:12" x14ac:dyDescent="0.25">
      <c r="A692" s="11" t="s">
        <v>1025</v>
      </c>
      <c r="B692" s="7" t="s">
        <v>1242</v>
      </c>
      <c r="C692" s="43" t="s">
        <v>168</v>
      </c>
      <c r="D692" s="15"/>
      <c r="E692" s="15"/>
      <c r="F692" s="7"/>
      <c r="G692" s="7" t="s">
        <v>806</v>
      </c>
      <c r="H692" s="25" t="str">
        <f t="shared" si="23"/>
        <v>algae_pi_Sens_810</v>
      </c>
      <c r="I692" s="7">
        <f>COUNTIF($H$6:$H$1065,H692)</f>
        <v>1</v>
      </c>
      <c r="J692" s="8" t="str">
        <f t="shared" si="27"/>
        <v>unclassified_algae</v>
      </c>
      <c r="K692" s="8" t="s">
        <v>1588</v>
      </c>
      <c r="L692" s="8"/>
    </row>
    <row r="693" spans="1:12" x14ac:dyDescent="0.25">
      <c r="A693" s="11" t="s">
        <v>1027</v>
      </c>
      <c r="B693" s="7" t="s">
        <v>1243</v>
      </c>
      <c r="C693" s="43" t="s">
        <v>1281</v>
      </c>
      <c r="D693" s="15"/>
      <c r="E693" s="15"/>
      <c r="F693" s="7"/>
      <c r="G693" s="7" t="s">
        <v>806</v>
      </c>
      <c r="H693" s="25" t="str">
        <f t="shared" si="23"/>
        <v>algae_pt_Tol_13</v>
      </c>
      <c r="I693" s="7">
        <f>COUNTIF($H$6:$H$1065,H693)</f>
        <v>1</v>
      </c>
      <c r="J693" s="8" t="s">
        <v>1577</v>
      </c>
      <c r="K693" s="8" t="s">
        <v>1577</v>
      </c>
      <c r="L693" s="8"/>
    </row>
    <row r="694" spans="1:12" x14ac:dyDescent="0.25">
      <c r="A694" s="11" t="s">
        <v>1289</v>
      </c>
      <c r="B694" s="7" t="s">
        <v>1244</v>
      </c>
      <c r="C694" s="43" t="s">
        <v>1274</v>
      </c>
      <c r="D694" s="15"/>
      <c r="E694" s="15"/>
      <c r="F694" s="7"/>
      <c r="G694" s="7" t="s">
        <v>806</v>
      </c>
      <c r="H694" s="25" t="str">
        <f t="shared" si="23"/>
        <v>algae_nt_BEN_SES_1</v>
      </c>
      <c r="I694" s="7">
        <f>COUNTIF($H$6:$H$1065,H694)</f>
        <v>1</v>
      </c>
      <c r="J694" s="8" t="str">
        <f t="shared" ref="J694:J732" si="28">"unclassified_"&amp;G694</f>
        <v>unclassified_algae</v>
      </c>
      <c r="K694" s="8" t="s">
        <v>1588</v>
      </c>
      <c r="L694" s="8"/>
    </row>
    <row r="695" spans="1:12" x14ac:dyDescent="0.25">
      <c r="A695" s="11" t="s">
        <v>1290</v>
      </c>
      <c r="B695" s="7" t="s">
        <v>1245</v>
      </c>
      <c r="C695" s="43" t="s">
        <v>1274</v>
      </c>
      <c r="D695" s="15"/>
      <c r="E695" s="15"/>
      <c r="F695" s="7"/>
      <c r="G695" s="7" t="s">
        <v>806</v>
      </c>
      <c r="H695" s="25" t="str">
        <f t="shared" si="23"/>
        <v>algae_nt_BEN_SES_2</v>
      </c>
      <c r="I695" s="7">
        <f>COUNTIF($H$6:$H$1065,H695)</f>
        <v>1</v>
      </c>
      <c r="J695" s="8" t="str">
        <f t="shared" si="28"/>
        <v>unclassified_algae</v>
      </c>
      <c r="K695" s="8" t="s">
        <v>1588</v>
      </c>
      <c r="L695" s="8"/>
    </row>
    <row r="696" spans="1:12" x14ac:dyDescent="0.25">
      <c r="A696" s="11" t="s">
        <v>1291</v>
      </c>
      <c r="B696" s="7" t="s">
        <v>1246</v>
      </c>
      <c r="C696" s="43" t="s">
        <v>1276</v>
      </c>
      <c r="D696" s="15"/>
      <c r="E696" s="15"/>
      <c r="F696" s="7"/>
      <c r="G696" s="7" t="s">
        <v>806</v>
      </c>
      <c r="H696" s="25" t="str">
        <f t="shared" si="23"/>
        <v>algae_nt_DIAT_CA_1</v>
      </c>
      <c r="I696" s="7">
        <f>COUNTIF($H$6:$H$1065,H696)</f>
        <v>1</v>
      </c>
      <c r="J696" s="8" t="str">
        <f t="shared" si="28"/>
        <v>unclassified_algae</v>
      </c>
      <c r="K696" s="8" t="s">
        <v>1588</v>
      </c>
      <c r="L696" s="8"/>
    </row>
    <row r="697" spans="1:12" x14ac:dyDescent="0.25">
      <c r="A697" s="11" t="s">
        <v>1292</v>
      </c>
      <c r="B697" s="7" t="s">
        <v>1247</v>
      </c>
      <c r="C697" s="43" t="s">
        <v>1276</v>
      </c>
      <c r="D697" s="15"/>
      <c r="E697" s="15"/>
      <c r="F697" s="7"/>
      <c r="G697" s="7" t="s">
        <v>806</v>
      </c>
      <c r="H697" s="25" t="str">
        <f t="shared" si="23"/>
        <v>algae_nt_DIAT_CA_2</v>
      </c>
      <c r="I697" s="7">
        <f>COUNTIF($H$6:$H$1065,H697)</f>
        <v>1</v>
      </c>
      <c r="J697" s="8" t="str">
        <f t="shared" si="28"/>
        <v>unclassified_algae</v>
      </c>
      <c r="K697" s="8" t="s">
        <v>1588</v>
      </c>
      <c r="L697" s="8"/>
    </row>
    <row r="698" spans="1:12" x14ac:dyDescent="0.25">
      <c r="A698" s="11" t="s">
        <v>1288</v>
      </c>
      <c r="B698" s="7" t="s">
        <v>1248</v>
      </c>
      <c r="C698" s="43" t="s">
        <v>846</v>
      </c>
      <c r="D698" s="15"/>
      <c r="E698" s="15"/>
      <c r="F698" s="7"/>
      <c r="G698" s="7" t="s">
        <v>806</v>
      </c>
      <c r="H698" s="25" t="str">
        <f t="shared" si="23"/>
        <v>algae_nt_DIAT_CL_2</v>
      </c>
      <c r="I698" s="7">
        <f>COUNTIF($H$6:$H$1065,H698)</f>
        <v>1</v>
      </c>
      <c r="J698" s="8" t="str">
        <f t="shared" si="28"/>
        <v>unclassified_algae</v>
      </c>
      <c r="K698" s="8" t="s">
        <v>1588</v>
      </c>
      <c r="L698" s="8"/>
    </row>
    <row r="699" spans="1:12" x14ac:dyDescent="0.25">
      <c r="A699" s="11" t="s">
        <v>1293</v>
      </c>
      <c r="B699" s="7" t="s">
        <v>1249</v>
      </c>
      <c r="C699" s="43" t="s">
        <v>1277</v>
      </c>
      <c r="D699" s="15"/>
      <c r="E699" s="15"/>
      <c r="F699" s="7"/>
      <c r="G699" s="7" t="s">
        <v>806</v>
      </c>
      <c r="H699" s="25" t="str">
        <f t="shared" si="23"/>
        <v>algae_nt_DIAT_COND_1</v>
      </c>
      <c r="I699" s="7">
        <f>COUNTIF($H$6:$H$1065,H699)</f>
        <v>1</v>
      </c>
      <c r="J699" s="8" t="str">
        <f t="shared" si="28"/>
        <v>unclassified_algae</v>
      </c>
      <c r="K699" s="8" t="s">
        <v>1588</v>
      </c>
      <c r="L699" s="8"/>
    </row>
    <row r="700" spans="1:12" x14ac:dyDescent="0.25">
      <c r="A700" s="11" t="s">
        <v>1294</v>
      </c>
      <c r="B700" s="7" t="s">
        <v>1250</v>
      </c>
      <c r="C700" s="43" t="s">
        <v>1277</v>
      </c>
      <c r="D700" s="15"/>
      <c r="E700" s="15"/>
      <c r="F700" s="7"/>
      <c r="G700" s="7" t="s">
        <v>806</v>
      </c>
      <c r="H700" s="25" t="str">
        <f t="shared" si="23"/>
        <v>algae_nt_DIAT_COND_2</v>
      </c>
      <c r="I700" s="7">
        <f>COUNTIF($H$6:$H$1065,H700)</f>
        <v>1</v>
      </c>
      <c r="J700" s="8" t="str">
        <f t="shared" si="28"/>
        <v>unclassified_algae</v>
      </c>
      <c r="K700" s="8" t="s">
        <v>1588</v>
      </c>
      <c r="L700" s="8"/>
    </row>
    <row r="701" spans="1:12" x14ac:dyDescent="0.25">
      <c r="A701" s="11" t="s">
        <v>1295</v>
      </c>
      <c r="B701" s="7" t="s">
        <v>1251</v>
      </c>
      <c r="C701" s="43" t="s">
        <v>1278</v>
      </c>
      <c r="D701" s="15"/>
      <c r="E701" s="15"/>
      <c r="F701" s="7"/>
      <c r="G701" s="7" t="s">
        <v>806</v>
      </c>
      <c r="H701" s="25" t="str">
        <f t="shared" si="23"/>
        <v>algae_nt_DIATAS_TN_1</v>
      </c>
      <c r="I701" s="7">
        <f>COUNTIF($H$6:$H$1065,H701)</f>
        <v>1</v>
      </c>
      <c r="J701" s="8" t="str">
        <f t="shared" si="28"/>
        <v>unclassified_algae</v>
      </c>
      <c r="K701" s="8" t="s">
        <v>1588</v>
      </c>
      <c r="L701" s="8"/>
    </row>
    <row r="702" spans="1:12" x14ac:dyDescent="0.25">
      <c r="A702" s="11" t="s">
        <v>1296</v>
      </c>
      <c r="B702" s="7" t="s">
        <v>1252</v>
      </c>
      <c r="C702" s="43" t="s">
        <v>1278</v>
      </c>
      <c r="D702" s="15"/>
      <c r="E702" s="15"/>
      <c r="F702" s="7"/>
      <c r="G702" s="7" t="s">
        <v>806</v>
      </c>
      <c r="H702" s="25" t="str">
        <f t="shared" si="23"/>
        <v>algae_nt_DIATAS_TN_2</v>
      </c>
      <c r="I702" s="7">
        <f>COUNTIF($H$6:$H$1065,H702)</f>
        <v>1</v>
      </c>
      <c r="J702" s="8" t="str">
        <f t="shared" si="28"/>
        <v>unclassified_algae</v>
      </c>
      <c r="K702" s="8" t="s">
        <v>1588</v>
      </c>
      <c r="L702" s="8"/>
    </row>
    <row r="703" spans="1:12" x14ac:dyDescent="0.25">
      <c r="A703" s="11" t="s">
        <v>1297</v>
      </c>
      <c r="B703" s="7" t="s">
        <v>1253</v>
      </c>
      <c r="C703" s="43" t="s">
        <v>1279</v>
      </c>
      <c r="D703" s="15"/>
      <c r="E703" s="15"/>
      <c r="F703" s="7"/>
      <c r="G703" s="7" t="s">
        <v>806</v>
      </c>
      <c r="H703" s="25" t="str">
        <f t="shared" si="23"/>
        <v>algae_nt_DIATAS_TP_1</v>
      </c>
      <c r="I703" s="7">
        <f>COUNTIF($H$6:$H$1065,H703)</f>
        <v>1</v>
      </c>
      <c r="J703" s="8" t="str">
        <f t="shared" si="28"/>
        <v>unclassified_algae</v>
      </c>
      <c r="K703" s="8" t="s">
        <v>1588</v>
      </c>
      <c r="L703" s="8"/>
    </row>
    <row r="704" spans="1:12" x14ac:dyDescent="0.25">
      <c r="A704" s="11" t="s">
        <v>1298</v>
      </c>
      <c r="B704" s="7" t="s">
        <v>1254</v>
      </c>
      <c r="C704" s="43" t="s">
        <v>1279</v>
      </c>
      <c r="D704" s="15"/>
      <c r="E704" s="15"/>
      <c r="F704" s="7"/>
      <c r="G704" s="7" t="s">
        <v>806</v>
      </c>
      <c r="H704" s="25" t="str">
        <f t="shared" si="23"/>
        <v>algae_nt_DIATAS_TP_2</v>
      </c>
      <c r="I704" s="7">
        <f>COUNTIF($H$6:$H$1065,H704)</f>
        <v>1</v>
      </c>
      <c r="J704" s="8" t="str">
        <f t="shared" si="28"/>
        <v>unclassified_algae</v>
      </c>
      <c r="K704" s="8" t="s">
        <v>1588</v>
      </c>
      <c r="L704" s="8"/>
    </row>
    <row r="705" spans="1:12" x14ac:dyDescent="0.25">
      <c r="A705" s="11" t="s">
        <v>1299</v>
      </c>
      <c r="B705" s="7" t="s">
        <v>1255</v>
      </c>
      <c r="C705" s="43" t="s">
        <v>1280</v>
      </c>
      <c r="D705" s="15"/>
      <c r="E705" s="15"/>
      <c r="F705" s="7"/>
      <c r="G705" s="7" t="s">
        <v>806</v>
      </c>
      <c r="H705" s="25" t="str">
        <f t="shared" si="23"/>
        <v>algae_nt_MOTILITY_1</v>
      </c>
      <c r="I705" s="7">
        <f>COUNTIF($H$6:$H$1065,H705)</f>
        <v>1</v>
      </c>
      <c r="J705" s="8" t="str">
        <f t="shared" si="28"/>
        <v>unclassified_algae</v>
      </c>
      <c r="K705" s="8" t="s">
        <v>1588</v>
      </c>
      <c r="L705" s="8"/>
    </row>
    <row r="706" spans="1:12" x14ac:dyDescent="0.25">
      <c r="A706" s="11" t="s">
        <v>1300</v>
      </c>
      <c r="B706" s="7" t="s">
        <v>1256</v>
      </c>
      <c r="C706" s="43" t="s">
        <v>1280</v>
      </c>
      <c r="D706" s="15"/>
      <c r="E706" s="15"/>
      <c r="F706" s="7"/>
      <c r="G706" s="7" t="s">
        <v>806</v>
      </c>
      <c r="H706" s="25" t="str">
        <f t="shared" si="23"/>
        <v>algae_nt_MOTILITY_2</v>
      </c>
      <c r="I706" s="7">
        <f>COUNTIF($H$6:$H$1065,H706)</f>
        <v>1</v>
      </c>
      <c r="J706" s="8" t="str">
        <f t="shared" si="28"/>
        <v>unclassified_algae</v>
      </c>
      <c r="K706" s="8" t="s">
        <v>1588</v>
      </c>
      <c r="L706" s="8"/>
    </row>
    <row r="707" spans="1:12" x14ac:dyDescent="0.25">
      <c r="A707" s="11" t="s">
        <v>1028</v>
      </c>
      <c r="B707" s="7" t="s">
        <v>1257</v>
      </c>
      <c r="C707" s="43" t="s">
        <v>1275</v>
      </c>
      <c r="D707" s="15"/>
      <c r="E707" s="15"/>
      <c r="F707" s="7"/>
      <c r="G707" s="7" t="s">
        <v>806</v>
      </c>
      <c r="H707" s="25" t="str">
        <f t="shared" si="23"/>
        <v>algae_nt_NF_1</v>
      </c>
      <c r="I707" s="7">
        <f>COUNTIF($H$6:$H$1065,H707)</f>
        <v>1</v>
      </c>
      <c r="J707" s="8" t="str">
        <f t="shared" si="28"/>
        <v>unclassified_algae</v>
      </c>
      <c r="K707" s="8" t="s">
        <v>1588</v>
      </c>
      <c r="L707" s="8"/>
    </row>
    <row r="708" spans="1:12" x14ac:dyDescent="0.25">
      <c r="A708" s="11" t="s">
        <v>1029</v>
      </c>
      <c r="B708" s="7" t="s">
        <v>1258</v>
      </c>
      <c r="C708" s="43" t="s">
        <v>1275</v>
      </c>
      <c r="D708" s="15"/>
      <c r="E708" s="15"/>
      <c r="F708" s="7"/>
      <c r="G708" s="7" t="s">
        <v>806</v>
      </c>
      <c r="H708" s="25" t="str">
        <f t="shared" si="23"/>
        <v>algae_nt_NF_2</v>
      </c>
      <c r="I708" s="7">
        <f>COUNTIF($H$6:$H$1065,H708)</f>
        <v>1</v>
      </c>
      <c r="J708" s="8" t="str">
        <f t="shared" si="28"/>
        <v>unclassified_algae</v>
      </c>
      <c r="K708" s="8" t="s">
        <v>1588</v>
      </c>
      <c r="L708" s="8"/>
    </row>
    <row r="709" spans="1:12" x14ac:dyDescent="0.25">
      <c r="A709" s="11" t="s">
        <v>1317</v>
      </c>
      <c r="B709" s="7" t="s">
        <v>1259</v>
      </c>
      <c r="C709" s="43" t="s">
        <v>1274</v>
      </c>
      <c r="D709" s="15"/>
      <c r="E709" s="15"/>
      <c r="F709" s="7"/>
      <c r="G709" s="7" t="s">
        <v>806</v>
      </c>
      <c r="H709" s="25" t="str">
        <f t="shared" si="23"/>
        <v>algae_pt_BEN_SES_1</v>
      </c>
      <c r="I709" s="7">
        <f>COUNTIF($H$6:$H$1065,H709)</f>
        <v>1</v>
      </c>
      <c r="J709" s="8" t="str">
        <f t="shared" si="28"/>
        <v>unclassified_algae</v>
      </c>
      <c r="K709" s="8" t="s">
        <v>1588</v>
      </c>
      <c r="L709" s="8"/>
    </row>
    <row r="710" spans="1:12" x14ac:dyDescent="0.25">
      <c r="A710" s="11" t="s">
        <v>1318</v>
      </c>
      <c r="B710" s="7" t="s">
        <v>1260</v>
      </c>
      <c r="C710" s="43" t="s">
        <v>1274</v>
      </c>
      <c r="D710" s="15"/>
      <c r="E710" s="15"/>
      <c r="F710" s="7"/>
      <c r="G710" s="7" t="s">
        <v>806</v>
      </c>
      <c r="H710" s="25" t="str">
        <f t="shared" si="23"/>
        <v>algae_pt_BEN_SES_2</v>
      </c>
      <c r="I710" s="7">
        <f>COUNTIF($H$6:$H$1065,H710)</f>
        <v>1</v>
      </c>
      <c r="J710" s="8" t="str">
        <f t="shared" si="28"/>
        <v>unclassified_algae</v>
      </c>
      <c r="K710" s="8" t="s">
        <v>1588</v>
      </c>
      <c r="L710" s="8"/>
    </row>
    <row r="711" spans="1:12" x14ac:dyDescent="0.25">
      <c r="A711" s="11" t="s">
        <v>1319</v>
      </c>
      <c r="B711" s="7" t="s">
        <v>1261</v>
      </c>
      <c r="C711" s="43" t="s">
        <v>1276</v>
      </c>
      <c r="D711" s="15"/>
      <c r="E711" s="15"/>
      <c r="F711" s="7"/>
      <c r="G711" s="7" t="s">
        <v>806</v>
      </c>
      <c r="H711" s="25" t="str">
        <f t="shared" si="23"/>
        <v>algae_pt_DIAT_CA_1</v>
      </c>
      <c r="I711" s="7">
        <f>COUNTIF($H$6:$H$1065,H711)</f>
        <v>1</v>
      </c>
      <c r="J711" s="8" t="str">
        <f t="shared" si="28"/>
        <v>unclassified_algae</v>
      </c>
      <c r="K711" s="8" t="s">
        <v>1588</v>
      </c>
      <c r="L711" s="8"/>
    </row>
    <row r="712" spans="1:12" x14ac:dyDescent="0.25">
      <c r="A712" s="11" t="s">
        <v>1320</v>
      </c>
      <c r="B712" s="7" t="s">
        <v>1262</v>
      </c>
      <c r="C712" s="43" t="s">
        <v>1276</v>
      </c>
      <c r="D712" s="15"/>
      <c r="E712" s="15"/>
      <c r="F712" s="7"/>
      <c r="G712" s="7" t="s">
        <v>806</v>
      </c>
      <c r="H712" s="25" t="str">
        <f t="shared" si="23"/>
        <v>algae_pt_DIAT_CA_2</v>
      </c>
      <c r="I712" s="7">
        <f>COUNTIF($H$6:$H$1065,H712)</f>
        <v>1</v>
      </c>
      <c r="J712" s="8" t="str">
        <f t="shared" si="28"/>
        <v>unclassified_algae</v>
      </c>
      <c r="K712" s="8" t="s">
        <v>1588</v>
      </c>
      <c r="L712" s="8"/>
    </row>
    <row r="713" spans="1:12" x14ac:dyDescent="0.25">
      <c r="A713" s="11" t="s">
        <v>1316</v>
      </c>
      <c r="B713" s="7" t="s">
        <v>1263</v>
      </c>
      <c r="C713" s="43" t="s">
        <v>846</v>
      </c>
      <c r="D713" s="15"/>
      <c r="E713" s="15"/>
      <c r="F713" s="7"/>
      <c r="G713" s="7" t="s">
        <v>806</v>
      </c>
      <c r="H713" s="25" t="str">
        <f t="shared" si="23"/>
        <v>algae_pt_DIAT_CL_2</v>
      </c>
      <c r="I713" s="7">
        <f>COUNTIF($H$6:$H$1065,H713)</f>
        <v>1</v>
      </c>
      <c r="J713" s="8" t="str">
        <f t="shared" si="28"/>
        <v>unclassified_algae</v>
      </c>
      <c r="K713" s="8" t="s">
        <v>1588</v>
      </c>
      <c r="L713" s="8"/>
    </row>
    <row r="714" spans="1:12" x14ac:dyDescent="0.25">
      <c r="A714" s="11" t="s">
        <v>1321</v>
      </c>
      <c r="B714" s="7" t="s">
        <v>1264</v>
      </c>
      <c r="C714" s="43" t="s">
        <v>1277</v>
      </c>
      <c r="D714" s="15"/>
      <c r="E714" s="15"/>
      <c r="F714" s="7"/>
      <c r="G714" s="7" t="s">
        <v>806</v>
      </c>
      <c r="H714" s="25" t="str">
        <f t="shared" si="23"/>
        <v>algae_pt_DIAT_COND_1</v>
      </c>
      <c r="I714" s="7">
        <f>COUNTIF($H$6:$H$1065,H714)</f>
        <v>1</v>
      </c>
      <c r="J714" s="8" t="str">
        <f t="shared" si="28"/>
        <v>unclassified_algae</v>
      </c>
      <c r="K714" s="8" t="s">
        <v>1588</v>
      </c>
      <c r="L714" s="8"/>
    </row>
    <row r="715" spans="1:12" x14ac:dyDescent="0.25">
      <c r="A715" s="11" t="s">
        <v>1322</v>
      </c>
      <c r="B715" s="7" t="s">
        <v>1265</v>
      </c>
      <c r="C715" s="43" t="s">
        <v>1277</v>
      </c>
      <c r="D715" s="15"/>
      <c r="E715" s="15"/>
      <c r="F715" s="7"/>
      <c r="G715" s="7" t="s">
        <v>806</v>
      </c>
      <c r="H715" s="25" t="str">
        <f t="shared" si="23"/>
        <v>algae_pt_DIAT_COND_2</v>
      </c>
      <c r="I715" s="7">
        <f>COUNTIF($H$6:$H$1065,H715)</f>
        <v>1</v>
      </c>
      <c r="J715" s="8" t="str">
        <f t="shared" si="28"/>
        <v>unclassified_algae</v>
      </c>
      <c r="K715" s="8" t="s">
        <v>1588</v>
      </c>
      <c r="L715" s="8"/>
    </row>
    <row r="716" spans="1:12" x14ac:dyDescent="0.25">
      <c r="A716" s="11" t="s">
        <v>1323</v>
      </c>
      <c r="B716" s="7" t="s">
        <v>1266</v>
      </c>
      <c r="C716" s="43" t="s">
        <v>1278</v>
      </c>
      <c r="D716" s="15"/>
      <c r="E716" s="15"/>
      <c r="F716" s="7"/>
      <c r="G716" s="7" t="s">
        <v>806</v>
      </c>
      <c r="H716" s="25" t="str">
        <f t="shared" si="23"/>
        <v>algae_pt_DIATAS_TN_1</v>
      </c>
      <c r="I716" s="7">
        <f>COUNTIF($H$6:$H$1065,H716)</f>
        <v>1</v>
      </c>
      <c r="J716" s="8" t="str">
        <f t="shared" si="28"/>
        <v>unclassified_algae</v>
      </c>
      <c r="K716" s="8" t="s">
        <v>1588</v>
      </c>
      <c r="L716" s="8"/>
    </row>
    <row r="717" spans="1:12" x14ac:dyDescent="0.25">
      <c r="A717" s="11" t="s">
        <v>1324</v>
      </c>
      <c r="B717" s="7" t="s">
        <v>1267</v>
      </c>
      <c r="C717" s="43" t="s">
        <v>1278</v>
      </c>
      <c r="D717" s="15"/>
      <c r="E717" s="15"/>
      <c r="F717" s="7"/>
      <c r="G717" s="7" t="s">
        <v>806</v>
      </c>
      <c r="H717" s="25" t="str">
        <f t="shared" si="23"/>
        <v>algae_pt_DIATAS_TN_2</v>
      </c>
      <c r="I717" s="7">
        <f>COUNTIF($H$6:$H$1065,H717)</f>
        <v>1</v>
      </c>
      <c r="J717" s="8" t="str">
        <f t="shared" si="28"/>
        <v>unclassified_algae</v>
      </c>
      <c r="K717" s="8" t="s">
        <v>1588</v>
      </c>
      <c r="L717" s="8"/>
    </row>
    <row r="718" spans="1:12" x14ac:dyDescent="0.25">
      <c r="A718" s="11" t="s">
        <v>1325</v>
      </c>
      <c r="B718" s="7" t="s">
        <v>1268</v>
      </c>
      <c r="C718" s="43" t="s">
        <v>1279</v>
      </c>
      <c r="D718" s="15"/>
      <c r="E718" s="15"/>
      <c r="F718" s="7"/>
      <c r="G718" s="7" t="s">
        <v>806</v>
      </c>
      <c r="H718" s="25" t="str">
        <f t="shared" si="23"/>
        <v>algae_pt_DIATAS_TP_1</v>
      </c>
      <c r="I718" s="7">
        <f>COUNTIF($H$6:$H$1065,H718)</f>
        <v>1</v>
      </c>
      <c r="J718" s="8" t="str">
        <f t="shared" si="28"/>
        <v>unclassified_algae</v>
      </c>
      <c r="K718" s="8" t="s">
        <v>1588</v>
      </c>
      <c r="L718" s="8"/>
    </row>
    <row r="719" spans="1:12" x14ac:dyDescent="0.25">
      <c r="A719" s="11" t="s">
        <v>1326</v>
      </c>
      <c r="B719" s="7" t="s">
        <v>1269</v>
      </c>
      <c r="C719" s="43" t="s">
        <v>1279</v>
      </c>
      <c r="D719" s="15"/>
      <c r="E719" s="15"/>
      <c r="F719" s="7"/>
      <c r="G719" s="7" t="s">
        <v>806</v>
      </c>
      <c r="H719" s="25" t="str">
        <f t="shared" ref="H719:H778" si="29">G719&amp;"_"&amp;TRIM(A719)</f>
        <v>algae_pt_DIATAS_TP_2</v>
      </c>
      <c r="I719" s="7">
        <f>COUNTIF($H$6:$H$1065,H719)</f>
        <v>1</v>
      </c>
      <c r="J719" s="8" t="str">
        <f t="shared" si="28"/>
        <v>unclassified_algae</v>
      </c>
      <c r="K719" s="8" t="s">
        <v>1588</v>
      </c>
      <c r="L719" s="8"/>
    </row>
    <row r="720" spans="1:12" x14ac:dyDescent="0.25">
      <c r="A720" s="11" t="s">
        <v>1327</v>
      </c>
      <c r="B720" s="7" t="s">
        <v>1270</v>
      </c>
      <c r="C720" s="43" t="s">
        <v>1280</v>
      </c>
      <c r="D720" s="15"/>
      <c r="E720" s="15"/>
      <c r="F720" s="7"/>
      <c r="G720" s="7" t="s">
        <v>806</v>
      </c>
      <c r="H720" s="25" t="str">
        <f t="shared" si="29"/>
        <v>algae_pt_MOTILITY_1</v>
      </c>
      <c r="I720" s="7">
        <f>COUNTIF($H$6:$H$1065,H720)</f>
        <v>1</v>
      </c>
      <c r="J720" s="8" t="str">
        <f t="shared" si="28"/>
        <v>unclassified_algae</v>
      </c>
      <c r="K720" s="8" t="s">
        <v>1588</v>
      </c>
      <c r="L720" s="8"/>
    </row>
    <row r="721" spans="1:12" x14ac:dyDescent="0.25">
      <c r="A721" s="11" t="s">
        <v>1328</v>
      </c>
      <c r="B721" s="7" t="s">
        <v>1271</v>
      </c>
      <c r="C721" s="43" t="s">
        <v>1280</v>
      </c>
      <c r="D721" s="15"/>
      <c r="E721" s="15"/>
      <c r="F721" s="7"/>
      <c r="G721" s="7" t="s">
        <v>806</v>
      </c>
      <c r="H721" s="25" t="str">
        <f t="shared" si="29"/>
        <v>algae_pt_MOTILITY_2</v>
      </c>
      <c r="I721" s="7">
        <f>COUNTIF($H$6:$H$1065,H721)</f>
        <v>1</v>
      </c>
      <c r="J721" s="8" t="str">
        <f t="shared" si="28"/>
        <v>unclassified_algae</v>
      </c>
      <c r="K721" s="8" t="s">
        <v>1588</v>
      </c>
      <c r="L721" s="8"/>
    </row>
    <row r="722" spans="1:12" x14ac:dyDescent="0.25">
      <c r="A722" s="11" t="s">
        <v>1030</v>
      </c>
      <c r="B722" s="7" t="s">
        <v>1272</v>
      </c>
      <c r="C722" s="43" t="s">
        <v>1275</v>
      </c>
      <c r="D722" s="15"/>
      <c r="E722" s="15"/>
      <c r="F722" s="7"/>
      <c r="G722" s="7" t="s">
        <v>806</v>
      </c>
      <c r="H722" s="25" t="str">
        <f t="shared" si="29"/>
        <v>algae_pt_NF_1</v>
      </c>
      <c r="I722" s="7">
        <f>COUNTIF($H$6:$H$1065,H722)</f>
        <v>1</v>
      </c>
      <c r="J722" s="8" t="str">
        <f t="shared" si="28"/>
        <v>unclassified_algae</v>
      </c>
      <c r="K722" s="8" t="s">
        <v>1588</v>
      </c>
      <c r="L722" s="8"/>
    </row>
    <row r="723" spans="1:12" x14ac:dyDescent="0.25">
      <c r="A723" s="11" t="s">
        <v>1031</v>
      </c>
      <c r="B723" s="7" t="s">
        <v>1273</v>
      </c>
      <c r="C723" s="43" t="s">
        <v>1275</v>
      </c>
      <c r="D723" s="15"/>
      <c r="E723" s="15"/>
      <c r="F723" s="7"/>
      <c r="G723" s="7" t="s">
        <v>806</v>
      </c>
      <c r="H723" s="25" t="str">
        <f t="shared" si="29"/>
        <v>algae_pt_NF_2</v>
      </c>
      <c r="I723" s="7">
        <f>COUNTIF($H$6:$H$1065,H723)</f>
        <v>1</v>
      </c>
      <c r="J723" s="8" t="str">
        <f t="shared" si="28"/>
        <v>unclassified_algae</v>
      </c>
      <c r="K723" s="8" t="s">
        <v>1588</v>
      </c>
      <c r="L723" s="8"/>
    </row>
    <row r="724" spans="1:12" x14ac:dyDescent="0.25">
      <c r="A724" s="11" t="s">
        <v>1</v>
      </c>
      <c r="B724" s="7" t="s">
        <v>1330</v>
      </c>
      <c r="C724" s="15" t="s">
        <v>193</v>
      </c>
      <c r="D724" s="15"/>
      <c r="E724" s="15"/>
      <c r="F724" s="7"/>
      <c r="G724" s="7" t="s">
        <v>806</v>
      </c>
      <c r="H724" s="25" t="str">
        <f t="shared" si="29"/>
        <v>algae_ni_total</v>
      </c>
      <c r="I724" s="7">
        <f>COUNTIF($H$6:$H$1065,H724)</f>
        <v>1</v>
      </c>
      <c r="J724" s="8" t="str">
        <f t="shared" si="28"/>
        <v>unclassified_algae</v>
      </c>
      <c r="K724" s="8" t="s">
        <v>1588</v>
      </c>
      <c r="L724" s="8"/>
    </row>
    <row r="725" spans="1:12" x14ac:dyDescent="0.25">
      <c r="A725" s="11" t="s">
        <v>600</v>
      </c>
      <c r="B725" s="7" t="s">
        <v>1331</v>
      </c>
      <c r="C725" s="15" t="s">
        <v>193</v>
      </c>
      <c r="D725" s="15"/>
      <c r="E725" s="15"/>
      <c r="F725" s="7"/>
      <c r="G725" s="7" t="s">
        <v>806</v>
      </c>
      <c r="H725" s="25" t="str">
        <f t="shared" si="29"/>
        <v>algae_li_total</v>
      </c>
      <c r="I725" s="7">
        <f>COUNTIF($H$6:$H$1065,H725)</f>
        <v>1</v>
      </c>
      <c r="J725" s="8" t="str">
        <f t="shared" si="28"/>
        <v>unclassified_algae</v>
      </c>
      <c r="K725" s="8" t="s">
        <v>1588</v>
      </c>
      <c r="L725" s="8"/>
    </row>
    <row r="726" spans="1:12" x14ac:dyDescent="0.25">
      <c r="A726" s="11" t="s">
        <v>0</v>
      </c>
      <c r="B726" s="7" t="s">
        <v>502</v>
      </c>
      <c r="C726" s="15" t="s">
        <v>189</v>
      </c>
      <c r="D726" s="15"/>
      <c r="E726" s="15"/>
      <c r="F726" s="7"/>
      <c r="G726" s="7" t="s">
        <v>806</v>
      </c>
      <c r="H726" s="25" t="str">
        <f t="shared" si="29"/>
        <v>algae_nt_total</v>
      </c>
      <c r="I726" s="7">
        <f>COUNTIF($H$6:$H$1065,H726)</f>
        <v>1</v>
      </c>
      <c r="J726" s="8" t="str">
        <f t="shared" si="28"/>
        <v>unclassified_algae</v>
      </c>
      <c r="K726" s="8" t="s">
        <v>1588</v>
      </c>
      <c r="L726" s="8"/>
    </row>
    <row r="727" spans="1:12" x14ac:dyDescent="0.25">
      <c r="A727" s="11" t="s">
        <v>85</v>
      </c>
      <c r="B727" s="7" t="s">
        <v>1611</v>
      </c>
      <c r="C727" s="46" t="s">
        <v>1780</v>
      </c>
      <c r="D727" s="15"/>
      <c r="E727" s="15"/>
      <c r="F727" s="7"/>
      <c r="G727" s="7" t="s">
        <v>393</v>
      </c>
      <c r="H727" s="25" t="str">
        <f t="shared" si="29"/>
        <v>fish_pi_dom01</v>
      </c>
      <c r="I727" s="7">
        <f>COUNTIF($H$6:$H$1065,H727)</f>
        <v>1</v>
      </c>
      <c r="J727" s="8" t="str">
        <f t="shared" si="28"/>
        <v>unclassified_fish</v>
      </c>
      <c r="K727" s="8" t="s">
        <v>1587</v>
      </c>
      <c r="L727" s="8"/>
    </row>
    <row r="728" spans="1:12" x14ac:dyDescent="0.25">
      <c r="A728" s="11" t="s">
        <v>1439</v>
      </c>
      <c r="B728" s="7" t="s">
        <v>1597</v>
      </c>
      <c r="C728" s="46" t="s">
        <v>1780</v>
      </c>
      <c r="D728" s="15"/>
      <c r="E728" s="15"/>
      <c r="F728" s="7"/>
      <c r="G728" s="7" t="s">
        <v>393</v>
      </c>
      <c r="H728" s="25" t="str">
        <f t="shared" si="29"/>
        <v>fish_nt_nativenonhybrid</v>
      </c>
      <c r="I728" s="7">
        <f>COUNTIF($H$6:$H$1065,H728)</f>
        <v>1</v>
      </c>
      <c r="J728" s="8" t="str">
        <f t="shared" si="28"/>
        <v>unclassified_fish</v>
      </c>
      <c r="K728" s="8" t="s">
        <v>1587</v>
      </c>
      <c r="L728" s="8"/>
    </row>
    <row r="729" spans="1:12" x14ac:dyDescent="0.25">
      <c r="A729" s="11" t="s">
        <v>1440</v>
      </c>
      <c r="B729" s="7" t="s">
        <v>1598</v>
      </c>
      <c r="C729" s="46" t="s">
        <v>1780</v>
      </c>
      <c r="D729" s="15"/>
      <c r="E729" s="15"/>
      <c r="F729" s="7"/>
      <c r="G729" s="7" t="s">
        <v>393</v>
      </c>
      <c r="H729" s="25" t="str">
        <f t="shared" si="29"/>
        <v>fish_nt_beninvert</v>
      </c>
      <c r="I729" s="7">
        <f>COUNTIF($H$6:$H$1065,H729)</f>
        <v>1</v>
      </c>
      <c r="J729" s="8" t="str">
        <f t="shared" si="28"/>
        <v>unclassified_fish</v>
      </c>
      <c r="K729" s="8" t="s">
        <v>1587</v>
      </c>
      <c r="L729" s="8"/>
    </row>
    <row r="730" spans="1:12" x14ac:dyDescent="0.25">
      <c r="A730" s="11" t="s">
        <v>1441</v>
      </c>
      <c r="B730" s="7" t="s">
        <v>1599</v>
      </c>
      <c r="C730" s="46" t="s">
        <v>1780</v>
      </c>
      <c r="D730" s="15"/>
      <c r="E730" s="15"/>
      <c r="F730" s="7"/>
      <c r="G730" s="7" t="s">
        <v>393</v>
      </c>
      <c r="H730" s="25" t="str">
        <f t="shared" si="29"/>
        <v>fish_nt_natsunfish</v>
      </c>
      <c r="I730" s="7">
        <f>COUNTIF($H$6:$H$1065,H730)</f>
        <v>1</v>
      </c>
      <c r="J730" s="8" t="str">
        <f t="shared" si="28"/>
        <v>unclassified_fish</v>
      </c>
      <c r="K730" s="8" t="s">
        <v>1587</v>
      </c>
      <c r="L730" s="8"/>
    </row>
    <row r="731" spans="1:12" x14ac:dyDescent="0.25">
      <c r="A731" s="11" t="s">
        <v>1749</v>
      </c>
      <c r="B731" s="7" t="s">
        <v>1600</v>
      </c>
      <c r="C731" s="46" t="s">
        <v>1780</v>
      </c>
      <c r="D731" s="15"/>
      <c r="E731" s="15"/>
      <c r="F731" s="7"/>
      <c r="G731" s="7" t="s">
        <v>393</v>
      </c>
      <c r="H731" s="25" t="str">
        <f t="shared" si="29"/>
        <v>fish_nt_natinsctCypr</v>
      </c>
      <c r="I731" s="7">
        <f>COUNTIF($H$6:$H$1065,H731)</f>
        <v>1</v>
      </c>
      <c r="J731" s="8" t="str">
        <f t="shared" si="28"/>
        <v>unclassified_fish</v>
      </c>
      <c r="K731" s="8" t="s">
        <v>1587</v>
      </c>
      <c r="L731" s="8"/>
    </row>
    <row r="732" spans="1:12" x14ac:dyDescent="0.25">
      <c r="A732" s="11" t="s">
        <v>1442</v>
      </c>
      <c r="B732" s="7" t="s">
        <v>1601</v>
      </c>
      <c r="C732" s="46" t="s">
        <v>1780</v>
      </c>
      <c r="D732" s="15"/>
      <c r="E732" s="15"/>
      <c r="F732" s="7"/>
      <c r="G732" s="7" t="s">
        <v>393</v>
      </c>
      <c r="H732" s="25" t="str">
        <f t="shared" si="29"/>
        <v>fish_nt_natrbs</v>
      </c>
      <c r="I732" s="7">
        <f>COUNTIF($H$6:$H$1065,H732)</f>
        <v>1</v>
      </c>
      <c r="J732" s="8" t="str">
        <f t="shared" si="28"/>
        <v>unclassified_fish</v>
      </c>
      <c r="K732" s="8" t="s">
        <v>1587</v>
      </c>
      <c r="L732" s="8"/>
    </row>
    <row r="733" spans="1:12" x14ac:dyDescent="0.25">
      <c r="A733" s="11" t="s">
        <v>1443</v>
      </c>
      <c r="B733" s="7" t="s">
        <v>1602</v>
      </c>
      <c r="C733" s="46" t="s">
        <v>1780</v>
      </c>
      <c r="D733" s="15"/>
      <c r="E733" s="15"/>
      <c r="F733" s="7"/>
      <c r="G733" s="7" t="s">
        <v>393</v>
      </c>
      <c r="H733" s="25" t="str">
        <f t="shared" si="29"/>
        <v>fish_nt_tv_intolhwi</v>
      </c>
      <c r="I733" s="7">
        <f>COUNTIF($H$6:$H$1065,H733)</f>
        <v>1</v>
      </c>
      <c r="J733" s="8" t="s">
        <v>1577</v>
      </c>
      <c r="K733" s="8" t="s">
        <v>1577</v>
      </c>
      <c r="L733" s="8"/>
    </row>
    <row r="734" spans="1:12" x14ac:dyDescent="0.25">
      <c r="A734" s="11" t="s">
        <v>1444</v>
      </c>
      <c r="B734" s="7" t="s">
        <v>1603</v>
      </c>
      <c r="C734" s="46" t="s">
        <v>1780</v>
      </c>
      <c r="D734" s="15"/>
      <c r="E734" s="15"/>
      <c r="F734" s="7"/>
      <c r="G734" s="7" t="s">
        <v>393</v>
      </c>
      <c r="H734" s="25" t="str">
        <f t="shared" si="29"/>
        <v>fish_x_Evenness100_ni99gt</v>
      </c>
      <c r="I734" s="7">
        <f>COUNTIF($H$6:$H$1065,H734)</f>
        <v>1</v>
      </c>
      <c r="J734" s="8" t="str">
        <f t="shared" ref="J734:J740" si="30">"unclassified_"&amp;G734</f>
        <v>unclassified_fish</v>
      </c>
      <c r="K734" s="8" t="s">
        <v>1587</v>
      </c>
      <c r="L734" s="8"/>
    </row>
    <row r="735" spans="1:12" x14ac:dyDescent="0.25">
      <c r="A735" s="11" t="s">
        <v>1445</v>
      </c>
      <c r="B735" s="7" t="s">
        <v>1604</v>
      </c>
      <c r="C735" s="46" t="s">
        <v>1780</v>
      </c>
      <c r="D735" s="15"/>
      <c r="E735" s="15"/>
      <c r="F735" s="7"/>
      <c r="G735" s="7" t="s">
        <v>393</v>
      </c>
      <c r="H735" s="25" t="str">
        <f t="shared" si="29"/>
        <v>fish_pi_Lepomis</v>
      </c>
      <c r="I735" s="7">
        <f>COUNTIF($H$6:$H$1065,H735)</f>
        <v>1</v>
      </c>
      <c r="J735" s="8" t="str">
        <f t="shared" si="30"/>
        <v>unclassified_fish</v>
      </c>
      <c r="K735" s="8" t="s">
        <v>1587</v>
      </c>
      <c r="L735" s="8"/>
    </row>
    <row r="736" spans="1:12" x14ac:dyDescent="0.25">
      <c r="A736" s="11" t="s">
        <v>1750</v>
      </c>
      <c r="B736" s="7" t="s">
        <v>1605</v>
      </c>
      <c r="C736" s="46" t="s">
        <v>1780</v>
      </c>
      <c r="D736" s="15"/>
      <c r="E736" s="15"/>
      <c r="F736" s="7"/>
      <c r="G736" s="7" t="s">
        <v>393</v>
      </c>
      <c r="H736" s="25" t="str">
        <f t="shared" si="29"/>
        <v>fish_pi_insctCypr</v>
      </c>
      <c r="I736" s="7">
        <f>COUNTIF($H$6:$H$1065,H736)</f>
        <v>1</v>
      </c>
      <c r="J736" s="8" t="str">
        <f t="shared" si="30"/>
        <v>unclassified_fish</v>
      </c>
      <c r="K736" s="8" t="s">
        <v>1587</v>
      </c>
      <c r="L736" s="8"/>
    </row>
    <row r="737" spans="1:12" x14ac:dyDescent="0.25">
      <c r="A737" s="11" t="s">
        <v>1446</v>
      </c>
      <c r="B737" s="7" t="s">
        <v>1606</v>
      </c>
      <c r="C737" s="46" t="s">
        <v>1780</v>
      </c>
      <c r="D737" s="15"/>
      <c r="E737" s="15"/>
      <c r="F737" s="7"/>
      <c r="G737" s="7" t="s">
        <v>393</v>
      </c>
      <c r="H737" s="25" t="str">
        <f t="shared" si="29"/>
        <v>fish_pi_genherb</v>
      </c>
      <c r="I737" s="7">
        <f>COUNTIF($H$6:$H$1065,H737)</f>
        <v>1</v>
      </c>
      <c r="J737" s="8" t="str">
        <f t="shared" si="30"/>
        <v>unclassified_fish</v>
      </c>
      <c r="K737" s="8" t="s">
        <v>1587</v>
      </c>
      <c r="L737" s="8"/>
    </row>
    <row r="738" spans="1:12" x14ac:dyDescent="0.25">
      <c r="A738" s="11" t="s">
        <v>1447</v>
      </c>
      <c r="B738" s="7" t="s">
        <v>1610</v>
      </c>
      <c r="C738" s="46" t="s">
        <v>1780</v>
      </c>
      <c r="D738" s="15"/>
      <c r="E738" s="15"/>
      <c r="F738" s="7"/>
      <c r="G738" s="7" t="s">
        <v>393</v>
      </c>
      <c r="H738" s="25" t="str">
        <f t="shared" si="29"/>
        <v>fish_pi_bfs</v>
      </c>
      <c r="I738" s="7">
        <f>COUNTIF($H$6:$H$1065,H738)</f>
        <v>1</v>
      </c>
      <c r="J738" s="8" t="str">
        <f t="shared" si="30"/>
        <v>unclassified_fish</v>
      </c>
      <c r="K738" s="8" t="s">
        <v>1587</v>
      </c>
      <c r="L738" s="8"/>
    </row>
    <row r="739" spans="1:12" x14ac:dyDescent="0.25">
      <c r="A739" s="11" t="s">
        <v>1448</v>
      </c>
      <c r="B739" s="7" t="s">
        <v>1561</v>
      </c>
      <c r="C739" s="15" t="s">
        <v>1560</v>
      </c>
      <c r="D739" s="15"/>
      <c r="E739" s="15"/>
      <c r="F739" s="7"/>
      <c r="G739" s="7" t="s">
        <v>393</v>
      </c>
      <c r="H739" s="25" t="str">
        <f t="shared" si="29"/>
        <v>fish_pi_anomalies</v>
      </c>
      <c r="I739" s="7">
        <f>COUNTIF($H$6:$H$1065,H739)</f>
        <v>1</v>
      </c>
      <c r="J739" s="8" t="str">
        <f t="shared" si="30"/>
        <v>unclassified_fish</v>
      </c>
      <c r="K739" s="8" t="s">
        <v>1587</v>
      </c>
      <c r="L739" s="8"/>
    </row>
    <row r="740" spans="1:12" x14ac:dyDescent="0.25">
      <c r="A740" s="11" t="s">
        <v>1449</v>
      </c>
      <c r="B740" s="7" t="s">
        <v>1607</v>
      </c>
      <c r="C740" s="46" t="s">
        <v>1780</v>
      </c>
      <c r="D740" s="15"/>
      <c r="E740" s="15"/>
      <c r="F740" s="7"/>
      <c r="G740" s="7" t="s">
        <v>393</v>
      </c>
      <c r="H740" s="25" t="str">
        <f t="shared" si="29"/>
        <v>fish_nt_natCent_sunfish</v>
      </c>
      <c r="I740" s="7">
        <f>COUNTIF($H$6:$H$1065,H740)</f>
        <v>1</v>
      </c>
      <c r="J740" s="8" t="str">
        <f t="shared" si="30"/>
        <v>unclassified_fish</v>
      </c>
      <c r="K740" s="8" t="s">
        <v>1587</v>
      </c>
      <c r="L740" s="8"/>
    </row>
    <row r="741" spans="1:12" x14ac:dyDescent="0.25">
      <c r="A741" s="11" t="s">
        <v>53</v>
      </c>
      <c r="B741" s="7" t="s">
        <v>1608</v>
      </c>
      <c r="C741" s="46" t="s">
        <v>1780</v>
      </c>
      <c r="D741" s="15"/>
      <c r="E741" s="15"/>
      <c r="F741" s="7"/>
      <c r="G741" s="7" t="s">
        <v>393</v>
      </c>
      <c r="H741" s="25" t="str">
        <f t="shared" si="29"/>
        <v>fish_nt_tv_intol</v>
      </c>
      <c r="I741" s="7">
        <f>COUNTIF($H$6:$H$1065,H741)</f>
        <v>1</v>
      </c>
      <c r="J741" s="8" t="s">
        <v>1577</v>
      </c>
      <c r="K741" s="8" t="s">
        <v>1577</v>
      </c>
      <c r="L741" s="8"/>
    </row>
    <row r="742" spans="1:12" x14ac:dyDescent="0.25">
      <c r="A742" s="11" t="s">
        <v>1450</v>
      </c>
      <c r="B742" s="7" t="s">
        <v>1609</v>
      </c>
      <c r="C742" s="46" t="s">
        <v>1780</v>
      </c>
      <c r="D742" s="15"/>
      <c r="E742" s="15"/>
      <c r="F742" s="7"/>
      <c r="G742" s="7" t="s">
        <v>393</v>
      </c>
      <c r="H742" s="25" t="str">
        <f t="shared" si="29"/>
        <v>fish_pi_topcarn</v>
      </c>
      <c r="I742" s="7">
        <f>COUNTIF($H$6:$H$1065,H742)</f>
        <v>1</v>
      </c>
      <c r="J742" s="8" t="str">
        <f t="shared" ref="J742:J745" si="31">"unclassified_"&amp;G742</f>
        <v>unclassified_fish</v>
      </c>
      <c r="K742" s="8" t="s">
        <v>1587</v>
      </c>
      <c r="L742" s="8"/>
    </row>
    <row r="743" spans="1:12" x14ac:dyDescent="0.25">
      <c r="A743" s="11" t="s">
        <v>1451</v>
      </c>
      <c r="B743" s="46" t="s">
        <v>1780</v>
      </c>
      <c r="C743" s="46" t="s">
        <v>1780</v>
      </c>
      <c r="D743" s="15"/>
      <c r="E743" s="15"/>
      <c r="F743" s="7"/>
      <c r="G743" s="7" t="s">
        <v>393</v>
      </c>
      <c r="H743" s="25" t="str">
        <f t="shared" si="29"/>
        <v>fish_ni_natnonhybridnonmf_200m</v>
      </c>
      <c r="I743" s="7">
        <f>COUNTIF($H$6:$H$1065,H743)</f>
        <v>1</v>
      </c>
      <c r="J743" s="8" t="str">
        <f t="shared" si="31"/>
        <v>unclassified_fish</v>
      </c>
      <c r="K743" s="8" t="s">
        <v>1587</v>
      </c>
      <c r="L743" s="8"/>
    </row>
    <row r="744" spans="1:12" x14ac:dyDescent="0.25">
      <c r="A744" s="11" t="s">
        <v>1452</v>
      </c>
      <c r="B744" s="46" t="s">
        <v>1780</v>
      </c>
      <c r="C744" s="46" t="s">
        <v>1780</v>
      </c>
      <c r="D744" s="15"/>
      <c r="E744" s="15"/>
      <c r="F744" s="7"/>
      <c r="G744" s="7" t="s">
        <v>393</v>
      </c>
      <c r="H744" s="25" t="str">
        <f t="shared" si="29"/>
        <v>fish_ni_natnonhybridnonmfnonLepomis_200m</v>
      </c>
      <c r="I744" s="7">
        <f>COUNTIF($H$6:$H$1065,H744)</f>
        <v>1</v>
      </c>
      <c r="J744" s="8" t="str">
        <f t="shared" si="31"/>
        <v>unclassified_fish</v>
      </c>
      <c r="K744" s="8" t="s">
        <v>1587</v>
      </c>
      <c r="L744" s="8"/>
    </row>
    <row r="745" spans="1:12" x14ac:dyDescent="0.25">
      <c r="A745" s="11" t="s">
        <v>1453</v>
      </c>
      <c r="B745" s="46" t="s">
        <v>1780</v>
      </c>
      <c r="C745" s="46" t="s">
        <v>1780</v>
      </c>
      <c r="D745" s="15"/>
      <c r="E745" s="15"/>
      <c r="F745" s="7"/>
      <c r="G745" s="7" t="s">
        <v>393</v>
      </c>
      <c r="H745" s="25" t="str">
        <f t="shared" si="29"/>
        <v>fish_nt_beninsct_nows_nobg</v>
      </c>
      <c r="I745" s="7">
        <f>COUNTIF($H$6:$H$1065,H745)</f>
        <v>1</v>
      </c>
      <c r="J745" s="8" t="str">
        <f t="shared" si="31"/>
        <v>unclassified_fish</v>
      </c>
      <c r="K745" s="8" t="s">
        <v>1587</v>
      </c>
      <c r="L745" s="8"/>
    </row>
    <row r="746" spans="1:12" x14ac:dyDescent="0.25">
      <c r="A746" s="11" t="s">
        <v>1746</v>
      </c>
      <c r="B746" s="46" t="s">
        <v>1780</v>
      </c>
      <c r="C746" s="46" t="s">
        <v>1780</v>
      </c>
      <c r="D746" s="15"/>
      <c r="E746" s="15"/>
      <c r="F746" s="7"/>
      <c r="G746" s="7" t="s">
        <v>393</v>
      </c>
      <c r="H746" s="25" t="str">
        <f t="shared" si="29"/>
        <v>fish_nt_trout_sunfish_notoler</v>
      </c>
      <c r="I746" s="7">
        <f>COUNTIF($H$6:$H$1065,H746)</f>
        <v>1</v>
      </c>
      <c r="J746" s="8" t="s">
        <v>1577</v>
      </c>
      <c r="K746" s="8" t="s">
        <v>1577</v>
      </c>
      <c r="L746" s="8"/>
    </row>
    <row r="747" spans="1:12" x14ac:dyDescent="0.25">
      <c r="A747" s="11" t="s">
        <v>1454</v>
      </c>
      <c r="B747" s="46" t="s">
        <v>1780</v>
      </c>
      <c r="C747" s="46" t="s">
        <v>1780</v>
      </c>
      <c r="D747" s="15"/>
      <c r="E747" s="15"/>
      <c r="F747" s="7"/>
      <c r="G747" s="7" t="s">
        <v>393</v>
      </c>
      <c r="H747" s="25" t="str">
        <f t="shared" si="29"/>
        <v>fish_pi_gen</v>
      </c>
      <c r="I747" s="7">
        <f>COUNTIF($H$6:$H$1065,H747)</f>
        <v>1</v>
      </c>
      <c r="J747" s="8" t="str">
        <f t="shared" ref="J747:J749" si="32">"unclassified_"&amp;G747</f>
        <v>unclassified_fish</v>
      </c>
      <c r="K747" s="8" t="s">
        <v>1587</v>
      </c>
      <c r="L747" s="8"/>
    </row>
    <row r="748" spans="1:12" x14ac:dyDescent="0.25">
      <c r="A748" s="11" t="s">
        <v>1747</v>
      </c>
      <c r="B748" s="46" t="s">
        <v>1780</v>
      </c>
      <c r="C748" s="46" t="s">
        <v>1780</v>
      </c>
      <c r="D748" s="15"/>
      <c r="E748" s="15"/>
      <c r="F748" s="7"/>
      <c r="G748" s="7" t="s">
        <v>393</v>
      </c>
      <c r="H748" s="25" t="str">
        <f t="shared" si="29"/>
        <v>fish_pi_trout</v>
      </c>
      <c r="I748" s="7">
        <f>COUNTIF($H$6:$H$1065,H748)</f>
        <v>1</v>
      </c>
      <c r="J748" s="8" t="str">
        <f t="shared" si="32"/>
        <v>unclassified_fish</v>
      </c>
      <c r="K748" s="8" t="s">
        <v>1587</v>
      </c>
      <c r="L748" s="8"/>
    </row>
    <row r="749" spans="1:12" x14ac:dyDescent="0.25">
      <c r="A749" s="11" t="s">
        <v>1455</v>
      </c>
      <c r="B749" s="46" t="s">
        <v>1780</v>
      </c>
      <c r="C749" s="46" t="s">
        <v>1780</v>
      </c>
      <c r="D749" s="15"/>
      <c r="E749" s="15"/>
      <c r="F749" s="7"/>
      <c r="G749" s="7" t="s">
        <v>393</v>
      </c>
      <c r="H749" s="25" t="str">
        <f t="shared" si="29"/>
        <v>fish_pi_pisc_noae</v>
      </c>
      <c r="I749" s="7">
        <f>COUNTIF($H$6:$H$1065,H749)</f>
        <v>1</v>
      </c>
      <c r="J749" s="8" t="str">
        <f t="shared" si="32"/>
        <v>unclassified_fish</v>
      </c>
      <c r="K749" s="8" t="s">
        <v>1587</v>
      </c>
      <c r="L749" s="8"/>
    </row>
    <row r="750" spans="1:12" x14ac:dyDescent="0.25">
      <c r="A750" s="11" t="s">
        <v>1456</v>
      </c>
      <c r="B750" s="46" t="s">
        <v>1780</v>
      </c>
      <c r="C750" s="46" t="s">
        <v>1780</v>
      </c>
      <c r="D750" s="15"/>
      <c r="E750" s="15"/>
      <c r="F750" s="7"/>
      <c r="G750" s="7" t="s">
        <v>393</v>
      </c>
      <c r="H750" s="25" t="str">
        <f t="shared" si="29"/>
        <v>fish_ni_total_notoler</v>
      </c>
      <c r="I750" s="7">
        <f>COUNTIF($H$6:$H$1065,H750)</f>
        <v>1</v>
      </c>
      <c r="J750" s="8" t="s">
        <v>1577</v>
      </c>
      <c r="K750" s="8" t="s">
        <v>1577</v>
      </c>
      <c r="L750" s="8"/>
    </row>
    <row r="751" spans="1:12" x14ac:dyDescent="0.25">
      <c r="A751" s="11" t="s">
        <v>1748</v>
      </c>
      <c r="B751" s="7" t="s">
        <v>1561</v>
      </c>
      <c r="C751" s="15" t="s">
        <v>1560</v>
      </c>
      <c r="D751" s="15"/>
      <c r="E751" s="15"/>
      <c r="F751" s="7"/>
      <c r="G751" s="7" t="s">
        <v>393</v>
      </c>
      <c r="H751" s="25" t="str">
        <f t="shared" si="29"/>
        <v>fish_pi_delt</v>
      </c>
      <c r="I751" s="7">
        <f>COUNTIF($H$6:$H$1065,H751)</f>
        <v>1</v>
      </c>
      <c r="J751" s="8" t="str">
        <f t="shared" ref="J751" si="33">"unclassified_"&amp;G751</f>
        <v>unclassified_fish</v>
      </c>
      <c r="K751" s="8" t="s">
        <v>1587</v>
      </c>
      <c r="L751" s="8"/>
    </row>
    <row r="752" spans="1:12" x14ac:dyDescent="0.25">
      <c r="A752" s="11" t="s">
        <v>1458</v>
      </c>
      <c r="B752" s="46" t="s">
        <v>1780</v>
      </c>
      <c r="C752" s="46" t="s">
        <v>1780</v>
      </c>
      <c r="D752" s="15"/>
      <c r="E752" s="15"/>
      <c r="F752" s="7"/>
      <c r="G752" s="7" t="s">
        <v>393</v>
      </c>
      <c r="H752" s="25" t="str">
        <f t="shared" si="29"/>
        <v>fish_ni_natnonhybridnonmf</v>
      </c>
      <c r="I752" s="7">
        <f>COUNTIF($H$6:$H$1065,H752)</f>
        <v>1</v>
      </c>
      <c r="J752" s="8" t="str">
        <f t="shared" ref="J752:J814" si="34">"unclassified_"&amp;G752</f>
        <v>unclassified_fish</v>
      </c>
      <c r="K752" s="8" t="s">
        <v>1587</v>
      </c>
      <c r="L752" s="8"/>
    </row>
    <row r="753" spans="1:12" x14ac:dyDescent="0.25">
      <c r="A753" s="11" t="s">
        <v>1459</v>
      </c>
      <c r="B753" s="46" t="s">
        <v>1780</v>
      </c>
      <c r="C753" s="46" t="s">
        <v>1780</v>
      </c>
      <c r="D753" s="15"/>
      <c r="E753" s="15"/>
      <c r="F753" s="7"/>
      <c r="G753" s="7" t="s">
        <v>393</v>
      </c>
      <c r="H753" s="25" t="str">
        <f t="shared" si="29"/>
        <v>fish_ni_natnonhybridnonmfnonLepomis</v>
      </c>
      <c r="I753" s="7">
        <f>COUNTIF($H$6:$H$1065,H753)</f>
        <v>1</v>
      </c>
      <c r="J753" s="8" t="str">
        <f t="shared" si="34"/>
        <v>unclassified_fish</v>
      </c>
      <c r="K753" s="8" t="s">
        <v>1587</v>
      </c>
      <c r="L753" s="8"/>
    </row>
    <row r="754" spans="1:12" x14ac:dyDescent="0.25">
      <c r="A754" s="11" t="s">
        <v>1460</v>
      </c>
      <c r="B754" s="46" t="s">
        <v>1780</v>
      </c>
      <c r="C754" s="46" t="s">
        <v>1780</v>
      </c>
      <c r="D754" s="15"/>
      <c r="E754" s="15"/>
      <c r="F754" s="7"/>
      <c r="G754" s="7" t="s">
        <v>393</v>
      </c>
      <c r="H754" s="25" t="str">
        <f t="shared" si="29"/>
        <v>fish_pi_AmmEthPerc</v>
      </c>
      <c r="I754" s="7">
        <f>COUNTIF($H$6:$H$1065,H754)</f>
        <v>1</v>
      </c>
      <c r="J754" s="8" t="str">
        <f t="shared" si="34"/>
        <v>unclassified_fish</v>
      </c>
      <c r="K754" s="8" t="s">
        <v>1587</v>
      </c>
      <c r="L754" s="8"/>
    </row>
    <row r="755" spans="1:12" x14ac:dyDescent="0.25">
      <c r="A755" s="11" t="s">
        <v>1461</v>
      </c>
      <c r="B755" s="46" t="s">
        <v>1780</v>
      </c>
      <c r="C755" s="46" t="s">
        <v>1780</v>
      </c>
      <c r="D755" s="15"/>
      <c r="E755" s="15"/>
      <c r="F755" s="7"/>
      <c r="G755" s="7" t="s">
        <v>393</v>
      </c>
      <c r="H755" s="25" t="str">
        <f t="shared" si="29"/>
        <v>fish_pi_AmmEthPerc_Cott_Notur</v>
      </c>
      <c r="I755" s="7">
        <f>COUNTIF($H$6:$H$1065,H755)</f>
        <v>1</v>
      </c>
      <c r="J755" s="8" t="str">
        <f t="shared" si="34"/>
        <v>unclassified_fish</v>
      </c>
      <c r="K755" s="8" t="s">
        <v>1587</v>
      </c>
      <c r="L755" s="8"/>
    </row>
    <row r="756" spans="1:12" x14ac:dyDescent="0.25">
      <c r="A756" s="11" t="s">
        <v>1462</v>
      </c>
      <c r="B756" s="46" t="s">
        <v>1780</v>
      </c>
      <c r="C756" s="46" t="s">
        <v>1780</v>
      </c>
      <c r="D756" s="15"/>
      <c r="E756" s="15"/>
      <c r="F756" s="7"/>
      <c r="G756" s="7" t="s">
        <v>393</v>
      </c>
      <c r="H756" s="25" t="str">
        <f t="shared" si="29"/>
        <v>fish_pi_brooktrout_wild</v>
      </c>
      <c r="I756" s="7">
        <f>COUNTIF($H$6:$H$1065,H756)</f>
        <v>1</v>
      </c>
      <c r="J756" s="8" t="str">
        <f t="shared" si="34"/>
        <v>unclassified_fish</v>
      </c>
      <c r="K756" s="8" t="s">
        <v>1587</v>
      </c>
      <c r="L756" s="8"/>
    </row>
    <row r="757" spans="1:12" x14ac:dyDescent="0.25">
      <c r="A757" s="11" t="s">
        <v>1463</v>
      </c>
      <c r="B757" s="46" t="s">
        <v>1780</v>
      </c>
      <c r="C757" s="46" t="s">
        <v>1780</v>
      </c>
      <c r="D757" s="15"/>
      <c r="E757" s="15"/>
      <c r="F757" s="7"/>
      <c r="G757" s="7" t="s">
        <v>393</v>
      </c>
      <c r="H757" s="25" t="str">
        <f t="shared" si="29"/>
        <v>fish_pi_Cato</v>
      </c>
      <c r="I757" s="7">
        <f>COUNTIF($H$6:$H$1065,H757)</f>
        <v>1</v>
      </c>
      <c r="J757" s="8" t="str">
        <f t="shared" si="34"/>
        <v>unclassified_fish</v>
      </c>
      <c r="K757" s="8" t="s">
        <v>1587</v>
      </c>
      <c r="L757" s="8"/>
    </row>
    <row r="758" spans="1:12" x14ac:dyDescent="0.25">
      <c r="A758" s="11" t="s">
        <v>1464</v>
      </c>
      <c r="B758" s="46" t="s">
        <v>1780</v>
      </c>
      <c r="C758" s="46" t="s">
        <v>1780</v>
      </c>
      <c r="D758" s="15"/>
      <c r="E758" s="15"/>
      <c r="F758" s="7"/>
      <c r="G758" s="7" t="s">
        <v>393</v>
      </c>
      <c r="H758" s="25" t="str">
        <f t="shared" si="29"/>
        <v>fish_pi_Cent</v>
      </c>
      <c r="I758" s="7">
        <f>COUNTIF($H$6:$H$1065,H758)</f>
        <v>1</v>
      </c>
      <c r="J758" s="8" t="str">
        <f t="shared" si="34"/>
        <v>unclassified_fish</v>
      </c>
      <c r="K758" s="8" t="s">
        <v>1587</v>
      </c>
      <c r="L758" s="8"/>
    </row>
    <row r="759" spans="1:12" x14ac:dyDescent="0.25">
      <c r="A759" s="11" t="s">
        <v>1465</v>
      </c>
      <c r="B759" s="46" t="s">
        <v>1780</v>
      </c>
      <c r="C759" s="46" t="s">
        <v>1780</v>
      </c>
      <c r="D759" s="15"/>
      <c r="E759" s="15"/>
      <c r="F759" s="7"/>
      <c r="G759" s="7" t="s">
        <v>393</v>
      </c>
      <c r="H759" s="25" t="str">
        <f t="shared" si="29"/>
        <v>fish_pi_natCent</v>
      </c>
      <c r="I759" s="7">
        <f>COUNTIF($H$6:$H$1065,H759)</f>
        <v>1</v>
      </c>
      <c r="J759" s="8" t="str">
        <f t="shared" si="34"/>
        <v>unclassified_fish</v>
      </c>
      <c r="K759" s="8" t="s">
        <v>1587</v>
      </c>
      <c r="L759" s="8"/>
    </row>
    <row r="760" spans="1:12" x14ac:dyDescent="0.25">
      <c r="A760" s="11" t="s">
        <v>1466</v>
      </c>
      <c r="B760" s="46" t="s">
        <v>1780</v>
      </c>
      <c r="C760" s="46" t="s">
        <v>1780</v>
      </c>
      <c r="D760" s="15"/>
      <c r="E760" s="15"/>
      <c r="F760" s="7"/>
      <c r="G760" s="7" t="s">
        <v>393</v>
      </c>
      <c r="H760" s="25" t="str">
        <f t="shared" si="29"/>
        <v>fish_pi_Cott</v>
      </c>
      <c r="I760" s="7">
        <f>COUNTIF($H$6:$H$1065,H760)</f>
        <v>1</v>
      </c>
      <c r="J760" s="8" t="str">
        <f t="shared" si="34"/>
        <v>unclassified_fish</v>
      </c>
      <c r="K760" s="8" t="s">
        <v>1587</v>
      </c>
      <c r="L760" s="8"/>
    </row>
    <row r="761" spans="1:12" x14ac:dyDescent="0.25">
      <c r="A761" s="11" t="s">
        <v>1467</v>
      </c>
      <c r="B761" s="46" t="s">
        <v>1780</v>
      </c>
      <c r="C761" s="46" t="s">
        <v>1780</v>
      </c>
      <c r="D761" s="15"/>
      <c r="E761" s="15"/>
      <c r="F761" s="7"/>
      <c r="G761" s="7" t="s">
        <v>393</v>
      </c>
      <c r="H761" s="25" t="str">
        <f t="shared" si="29"/>
        <v>fish_pi_Cyprin</v>
      </c>
      <c r="I761" s="7">
        <f>COUNTIF($H$6:$H$1065,H761)</f>
        <v>1</v>
      </c>
      <c r="J761" s="8" t="str">
        <f t="shared" si="34"/>
        <v>unclassified_fish</v>
      </c>
      <c r="K761" s="8" t="s">
        <v>1587</v>
      </c>
      <c r="L761" s="8"/>
    </row>
    <row r="762" spans="1:12" x14ac:dyDescent="0.25">
      <c r="A762" s="11" t="s">
        <v>1468</v>
      </c>
      <c r="B762" s="46" t="s">
        <v>1780</v>
      </c>
      <c r="C762" s="46" t="s">
        <v>1780</v>
      </c>
      <c r="D762" s="15"/>
      <c r="E762" s="15"/>
      <c r="F762" s="7"/>
      <c r="G762" s="7" t="s">
        <v>393</v>
      </c>
      <c r="H762" s="25" t="str">
        <f t="shared" si="29"/>
        <v>fish_pi_Ictal</v>
      </c>
      <c r="I762" s="7">
        <f>COUNTIF($H$6:$H$1065,H762)</f>
        <v>1</v>
      </c>
      <c r="J762" s="8" t="str">
        <f t="shared" si="34"/>
        <v>unclassified_fish</v>
      </c>
      <c r="K762" s="8" t="s">
        <v>1587</v>
      </c>
      <c r="L762" s="8"/>
    </row>
    <row r="763" spans="1:12" x14ac:dyDescent="0.25">
      <c r="A763" s="11" t="s">
        <v>1469</v>
      </c>
      <c r="B763" s="46" t="s">
        <v>1780</v>
      </c>
      <c r="C763" s="46" t="s">
        <v>1780</v>
      </c>
      <c r="D763" s="15"/>
      <c r="E763" s="15"/>
      <c r="F763" s="7"/>
      <c r="G763" s="7" t="s">
        <v>393</v>
      </c>
      <c r="H763" s="25" t="str">
        <f t="shared" si="29"/>
        <v>fish_pi_native</v>
      </c>
      <c r="I763" s="7">
        <f>COUNTIF($H$6:$H$1065,H763)</f>
        <v>1</v>
      </c>
      <c r="J763" s="8" t="str">
        <f t="shared" si="34"/>
        <v>unclassified_fish</v>
      </c>
      <c r="K763" s="8" t="s">
        <v>1587</v>
      </c>
      <c r="L763" s="8"/>
    </row>
    <row r="764" spans="1:12" x14ac:dyDescent="0.25">
      <c r="A764" s="11" t="s">
        <v>1470</v>
      </c>
      <c r="B764" s="46" t="s">
        <v>1780</v>
      </c>
      <c r="C764" s="46" t="s">
        <v>1780</v>
      </c>
      <c r="D764" s="15"/>
      <c r="E764" s="15"/>
      <c r="F764" s="7"/>
      <c r="G764" s="7" t="s">
        <v>393</v>
      </c>
      <c r="H764" s="25" t="str">
        <f t="shared" si="29"/>
        <v>fish_pi_nonnative</v>
      </c>
      <c r="I764" s="7">
        <f>COUNTIF($H$6:$H$1065,H764)</f>
        <v>1</v>
      </c>
      <c r="J764" s="8" t="str">
        <f t="shared" si="34"/>
        <v>unclassified_fish</v>
      </c>
      <c r="K764" s="8" t="s">
        <v>1587</v>
      </c>
      <c r="L764" s="8"/>
    </row>
    <row r="765" spans="1:12" x14ac:dyDescent="0.25">
      <c r="A765" s="11" t="s">
        <v>1471</v>
      </c>
      <c r="B765" s="46" t="s">
        <v>1780</v>
      </c>
      <c r="C765" s="46" t="s">
        <v>1780</v>
      </c>
      <c r="D765" s="15"/>
      <c r="E765" s="15"/>
      <c r="F765" s="7"/>
      <c r="G765" s="7" t="s">
        <v>393</v>
      </c>
      <c r="H765" s="25" t="str">
        <f t="shared" si="29"/>
        <v>fish_pi_Notur</v>
      </c>
      <c r="I765" s="7">
        <f>COUNTIF($H$6:$H$1065,H765)</f>
        <v>1</v>
      </c>
      <c r="J765" s="8" t="str">
        <f t="shared" si="34"/>
        <v>unclassified_fish</v>
      </c>
      <c r="K765" s="8" t="s">
        <v>1587</v>
      </c>
      <c r="L765" s="8"/>
    </row>
    <row r="766" spans="1:12" x14ac:dyDescent="0.25">
      <c r="A766" s="11" t="s">
        <v>1472</v>
      </c>
      <c r="B766" s="46" t="s">
        <v>1780</v>
      </c>
      <c r="C766" s="46" t="s">
        <v>1780</v>
      </c>
      <c r="D766" s="15"/>
      <c r="E766" s="15"/>
      <c r="F766" s="7"/>
      <c r="G766" s="7" t="s">
        <v>393</v>
      </c>
      <c r="H766" s="25" t="str">
        <f t="shared" si="29"/>
        <v>fish_pi_Salm</v>
      </c>
      <c r="I766" s="7">
        <f>COUNTIF($H$6:$H$1065,H766)</f>
        <v>1</v>
      </c>
      <c r="J766" s="8" t="str">
        <f t="shared" si="34"/>
        <v>unclassified_fish</v>
      </c>
      <c r="K766" s="8" t="s">
        <v>1587</v>
      </c>
      <c r="L766" s="8"/>
    </row>
    <row r="767" spans="1:12" x14ac:dyDescent="0.25">
      <c r="A767" s="11" t="s">
        <v>1473</v>
      </c>
      <c r="B767" s="46" t="s">
        <v>1780</v>
      </c>
      <c r="C767" s="46" t="s">
        <v>1780</v>
      </c>
      <c r="D767" s="15"/>
      <c r="E767" s="15"/>
      <c r="F767" s="7"/>
      <c r="G767" s="7" t="s">
        <v>393</v>
      </c>
      <c r="H767" s="25" t="str">
        <f t="shared" si="29"/>
        <v>fish_pi_connect</v>
      </c>
      <c r="I767" s="7">
        <f>COUNTIF($H$6:$H$1065,H767)</f>
        <v>1</v>
      </c>
      <c r="J767" s="8" t="str">
        <f t="shared" si="34"/>
        <v>unclassified_fish</v>
      </c>
      <c r="K767" s="8" t="s">
        <v>1587</v>
      </c>
      <c r="L767" s="8"/>
    </row>
    <row r="768" spans="1:12" x14ac:dyDescent="0.25">
      <c r="A768" s="11" t="s">
        <v>1474</v>
      </c>
      <c r="B768" s="46" t="s">
        <v>1780</v>
      </c>
      <c r="C768" s="46" t="s">
        <v>1780</v>
      </c>
      <c r="D768" s="15"/>
      <c r="E768" s="15"/>
      <c r="F768" s="7"/>
      <c r="G768" s="7" t="s">
        <v>393</v>
      </c>
      <c r="H768" s="25" t="str">
        <f t="shared" si="29"/>
        <v>fish_pi_scc</v>
      </c>
      <c r="I768" s="7">
        <f>COUNTIF($H$6:$H$1065,H768)</f>
        <v>1</v>
      </c>
      <c r="J768" s="8" t="str">
        <f t="shared" si="34"/>
        <v>unclassified_fish</v>
      </c>
      <c r="K768" s="8" t="s">
        <v>1587</v>
      </c>
      <c r="L768" s="8"/>
    </row>
    <row r="769" spans="1:12" x14ac:dyDescent="0.25">
      <c r="A769" s="11" t="s">
        <v>1475</v>
      </c>
      <c r="B769" s="46" t="s">
        <v>1780</v>
      </c>
      <c r="C769" s="46" t="s">
        <v>1780</v>
      </c>
      <c r="D769" s="15"/>
      <c r="E769" s="15"/>
      <c r="F769" s="7"/>
      <c r="G769" s="7" t="s">
        <v>393</v>
      </c>
      <c r="H769" s="25" t="str">
        <f t="shared" si="29"/>
        <v>fish_nt_AmmEthPerc</v>
      </c>
      <c r="I769" s="7">
        <f>COUNTIF($H$6:$H$1065,H769)</f>
        <v>1</v>
      </c>
      <c r="J769" s="8" t="str">
        <f t="shared" si="34"/>
        <v>unclassified_fish</v>
      </c>
      <c r="K769" s="8" t="s">
        <v>1587</v>
      </c>
      <c r="L769" s="8"/>
    </row>
    <row r="770" spans="1:12" x14ac:dyDescent="0.25">
      <c r="A770" s="11" t="s">
        <v>1476</v>
      </c>
      <c r="B770" s="46" t="s">
        <v>1780</v>
      </c>
      <c r="C770" s="46" t="s">
        <v>1780</v>
      </c>
      <c r="D770" s="15"/>
      <c r="E770" s="15"/>
      <c r="F770" s="7"/>
      <c r="G770" s="7" t="s">
        <v>393</v>
      </c>
      <c r="H770" s="25" t="str">
        <f t="shared" si="29"/>
        <v>fish_nt_AmmEthPerc_Cott_Notur</v>
      </c>
      <c r="I770" s="7">
        <f>COUNTIF($H$6:$H$1065,H770)</f>
        <v>1</v>
      </c>
      <c r="J770" s="8" t="str">
        <f t="shared" si="34"/>
        <v>unclassified_fish</v>
      </c>
      <c r="K770" s="8" t="s">
        <v>1587</v>
      </c>
      <c r="L770" s="8"/>
    </row>
    <row r="771" spans="1:12" x14ac:dyDescent="0.25">
      <c r="A771" s="11" t="s">
        <v>1477</v>
      </c>
      <c r="B771" s="46" t="s">
        <v>1780</v>
      </c>
      <c r="C771" s="46" t="s">
        <v>1780</v>
      </c>
      <c r="D771" s="15"/>
      <c r="E771" s="15"/>
      <c r="F771" s="7"/>
      <c r="G771" s="7" t="s">
        <v>393</v>
      </c>
      <c r="H771" s="25" t="str">
        <f t="shared" si="29"/>
        <v>fish_nt_Cato</v>
      </c>
      <c r="I771" s="7">
        <f>COUNTIF($H$6:$H$1065,H771)</f>
        <v>1</v>
      </c>
      <c r="J771" s="8" t="str">
        <f t="shared" si="34"/>
        <v>unclassified_fish</v>
      </c>
      <c r="K771" s="8" t="s">
        <v>1587</v>
      </c>
      <c r="L771" s="8"/>
    </row>
    <row r="772" spans="1:12" x14ac:dyDescent="0.25">
      <c r="A772" s="11" t="s">
        <v>1478</v>
      </c>
      <c r="B772" s="46" t="s">
        <v>1780</v>
      </c>
      <c r="C772" s="46" t="s">
        <v>1780</v>
      </c>
      <c r="D772" s="15"/>
      <c r="E772" s="15"/>
      <c r="F772" s="7"/>
      <c r="G772" s="7" t="s">
        <v>393</v>
      </c>
      <c r="H772" s="25" t="str">
        <f t="shared" si="29"/>
        <v>fish_nt_Cent</v>
      </c>
      <c r="I772" s="7">
        <f>COUNTIF($H$6:$H$1065,H772)</f>
        <v>1</v>
      </c>
      <c r="J772" s="8" t="str">
        <f t="shared" si="34"/>
        <v>unclassified_fish</v>
      </c>
      <c r="K772" s="8" t="s">
        <v>1587</v>
      </c>
      <c r="L772" s="8"/>
    </row>
    <row r="773" spans="1:12" x14ac:dyDescent="0.25">
      <c r="A773" s="11" t="s">
        <v>1479</v>
      </c>
      <c r="B773" s="46" t="s">
        <v>1780</v>
      </c>
      <c r="C773" s="46" t="s">
        <v>1780</v>
      </c>
      <c r="D773" s="15"/>
      <c r="E773" s="15"/>
      <c r="F773" s="7"/>
      <c r="G773" s="7" t="s">
        <v>393</v>
      </c>
      <c r="H773" s="25" t="str">
        <f t="shared" si="29"/>
        <v>fish_nt_natCent</v>
      </c>
      <c r="I773" s="7">
        <f>COUNTIF($H$6:$H$1065,H773)</f>
        <v>1</v>
      </c>
      <c r="J773" s="8" t="str">
        <f t="shared" si="34"/>
        <v>unclassified_fish</v>
      </c>
      <c r="K773" s="8" t="s">
        <v>1587</v>
      </c>
      <c r="L773" s="8"/>
    </row>
    <row r="774" spans="1:12" x14ac:dyDescent="0.25">
      <c r="A774" s="11" t="s">
        <v>1480</v>
      </c>
      <c r="B774" s="46" t="s">
        <v>1780</v>
      </c>
      <c r="C774" s="46" t="s">
        <v>1780</v>
      </c>
      <c r="D774" s="15"/>
      <c r="E774" s="15"/>
      <c r="F774" s="7"/>
      <c r="G774" s="7" t="s">
        <v>393</v>
      </c>
      <c r="H774" s="25" t="str">
        <f t="shared" si="29"/>
        <v>fish_nt_Cott</v>
      </c>
      <c r="I774" s="7">
        <f>COUNTIF($H$6:$H$1065,H774)</f>
        <v>1</v>
      </c>
      <c r="J774" s="8" t="str">
        <f t="shared" si="34"/>
        <v>unclassified_fish</v>
      </c>
      <c r="K774" s="8" t="s">
        <v>1587</v>
      </c>
      <c r="L774" s="8"/>
    </row>
    <row r="775" spans="1:12" x14ac:dyDescent="0.25">
      <c r="A775" s="11" t="s">
        <v>1481</v>
      </c>
      <c r="B775" s="46" t="s">
        <v>1780</v>
      </c>
      <c r="C775" s="46" t="s">
        <v>1780</v>
      </c>
      <c r="D775" s="15"/>
      <c r="E775" s="15"/>
      <c r="F775" s="7"/>
      <c r="G775" s="7" t="s">
        <v>393</v>
      </c>
      <c r="H775" s="25" t="str">
        <f t="shared" si="29"/>
        <v>fish_nt_Cyprin</v>
      </c>
      <c r="I775" s="7">
        <f>COUNTIF($H$6:$H$1065,H775)</f>
        <v>1</v>
      </c>
      <c r="J775" s="8" t="str">
        <f t="shared" si="34"/>
        <v>unclassified_fish</v>
      </c>
      <c r="K775" s="8" t="s">
        <v>1587</v>
      </c>
      <c r="L775" s="8"/>
    </row>
    <row r="776" spans="1:12" x14ac:dyDescent="0.25">
      <c r="A776" s="11" t="s">
        <v>1482</v>
      </c>
      <c r="B776" s="46" t="s">
        <v>1780</v>
      </c>
      <c r="C776" s="46" t="s">
        <v>1780</v>
      </c>
      <c r="D776" s="15"/>
      <c r="E776" s="15"/>
      <c r="F776" s="7"/>
      <c r="G776" s="7" t="s">
        <v>393</v>
      </c>
      <c r="H776" s="25" t="str">
        <f t="shared" si="29"/>
        <v>fish_nt_native</v>
      </c>
      <c r="I776" s="7">
        <f>COUNTIF($H$6:$H$1065,H776)</f>
        <v>1</v>
      </c>
      <c r="J776" s="8" t="str">
        <f t="shared" si="34"/>
        <v>unclassified_fish</v>
      </c>
      <c r="K776" s="8" t="s">
        <v>1587</v>
      </c>
      <c r="L776" s="8"/>
    </row>
    <row r="777" spans="1:12" x14ac:dyDescent="0.25">
      <c r="A777" s="11" t="s">
        <v>1483</v>
      </c>
      <c r="B777" s="46" t="s">
        <v>1780</v>
      </c>
      <c r="C777" s="46" t="s">
        <v>1780</v>
      </c>
      <c r="D777" s="15"/>
      <c r="E777" s="15"/>
      <c r="F777" s="7"/>
      <c r="G777" s="7" t="s">
        <v>393</v>
      </c>
      <c r="H777" s="25" t="str">
        <f t="shared" si="29"/>
        <v>fish_nt_nonnative</v>
      </c>
      <c r="I777" s="7">
        <f>COUNTIF($H$6:$H$1065,H777)</f>
        <v>1</v>
      </c>
      <c r="J777" s="8" t="str">
        <f t="shared" si="34"/>
        <v>unclassified_fish</v>
      </c>
      <c r="K777" s="8" t="s">
        <v>1587</v>
      </c>
      <c r="L777" s="8"/>
    </row>
    <row r="778" spans="1:12" x14ac:dyDescent="0.25">
      <c r="A778" s="11" t="s">
        <v>1484</v>
      </c>
      <c r="B778" s="46" t="s">
        <v>1780</v>
      </c>
      <c r="C778" s="46" t="s">
        <v>1780</v>
      </c>
      <c r="D778" s="15"/>
      <c r="E778" s="15"/>
      <c r="F778" s="7"/>
      <c r="G778" s="7" t="s">
        <v>393</v>
      </c>
      <c r="H778" s="25" t="str">
        <f t="shared" si="29"/>
        <v>fish_nt_Notur</v>
      </c>
      <c r="I778" s="7">
        <f>COUNTIF($H$6:$H$1065,H778)</f>
        <v>1</v>
      </c>
      <c r="J778" s="8" t="str">
        <f t="shared" si="34"/>
        <v>unclassified_fish</v>
      </c>
      <c r="K778" s="8" t="s">
        <v>1587</v>
      </c>
      <c r="L778" s="8"/>
    </row>
    <row r="779" spans="1:12" x14ac:dyDescent="0.25">
      <c r="A779" s="11" t="s">
        <v>1485</v>
      </c>
      <c r="B779" s="46" t="s">
        <v>1780</v>
      </c>
      <c r="C779" s="46" t="s">
        <v>1780</v>
      </c>
      <c r="D779" s="15"/>
      <c r="E779" s="15"/>
      <c r="F779" s="7"/>
      <c r="G779" s="7" t="s">
        <v>393</v>
      </c>
      <c r="H779" s="25" t="str">
        <f t="shared" ref="H779:H842" si="35">G779&amp;"_"&amp;TRIM(A779)</f>
        <v>fish_nt_Ictal</v>
      </c>
      <c r="I779" s="7">
        <f>COUNTIF($H$6:$H$1065,H779)</f>
        <v>1</v>
      </c>
      <c r="J779" s="8" t="str">
        <f t="shared" si="34"/>
        <v>unclassified_fish</v>
      </c>
      <c r="K779" s="8" t="s">
        <v>1587</v>
      </c>
      <c r="L779" s="8"/>
    </row>
    <row r="780" spans="1:12" x14ac:dyDescent="0.25">
      <c r="A780" s="11" t="s">
        <v>1486</v>
      </c>
      <c r="B780" s="46" t="s">
        <v>1780</v>
      </c>
      <c r="C780" s="46" t="s">
        <v>1780</v>
      </c>
      <c r="D780" s="15"/>
      <c r="E780" s="15"/>
      <c r="F780" s="7"/>
      <c r="G780" s="7" t="s">
        <v>393</v>
      </c>
      <c r="H780" s="25" t="str">
        <f t="shared" si="35"/>
        <v>fish_nt_Salm</v>
      </c>
      <c r="I780" s="7">
        <f>COUNTIF($H$6:$H$1065,H780)</f>
        <v>1</v>
      </c>
      <c r="J780" s="8" t="str">
        <f t="shared" si="34"/>
        <v>unclassified_fish</v>
      </c>
      <c r="K780" s="8" t="s">
        <v>1587</v>
      </c>
      <c r="L780" s="8"/>
    </row>
    <row r="781" spans="1:12" x14ac:dyDescent="0.25">
      <c r="A781" s="11" t="s">
        <v>1487</v>
      </c>
      <c r="B781" s="46" t="s">
        <v>1780</v>
      </c>
      <c r="C781" s="46" t="s">
        <v>1780</v>
      </c>
      <c r="D781" s="15"/>
      <c r="E781" s="15"/>
      <c r="F781" s="7"/>
      <c r="G781" s="7" t="s">
        <v>393</v>
      </c>
      <c r="H781" s="25" t="str">
        <f t="shared" si="35"/>
        <v>fish_nt_connect</v>
      </c>
      <c r="I781" s="7">
        <f>COUNTIF($H$6:$H$1065,H781)</f>
        <v>1</v>
      </c>
      <c r="J781" s="8" t="str">
        <f t="shared" si="34"/>
        <v>unclassified_fish</v>
      </c>
      <c r="K781" s="8" t="s">
        <v>1587</v>
      </c>
      <c r="L781" s="8"/>
    </row>
    <row r="782" spans="1:12" x14ac:dyDescent="0.25">
      <c r="A782" s="11" t="s">
        <v>1488</v>
      </c>
      <c r="B782" s="46" t="s">
        <v>1780</v>
      </c>
      <c r="C782" s="46" t="s">
        <v>1780</v>
      </c>
      <c r="D782" s="15"/>
      <c r="E782" s="15"/>
      <c r="F782" s="7"/>
      <c r="G782" s="7" t="s">
        <v>393</v>
      </c>
      <c r="H782" s="25" t="str">
        <f t="shared" si="35"/>
        <v>fish_nt_scc</v>
      </c>
      <c r="I782" s="7">
        <f>COUNTIF($H$6:$H$1065,H782)</f>
        <v>1</v>
      </c>
      <c r="J782" s="8" t="str">
        <f t="shared" si="34"/>
        <v>unclassified_fish</v>
      </c>
      <c r="K782" s="8" t="s">
        <v>1587</v>
      </c>
      <c r="L782" s="8"/>
    </row>
    <row r="783" spans="1:12" x14ac:dyDescent="0.25">
      <c r="A783" s="11" t="s">
        <v>1489</v>
      </c>
      <c r="B783" s="46" t="s">
        <v>1780</v>
      </c>
      <c r="C783" s="46" t="s">
        <v>1780</v>
      </c>
      <c r="D783" s="15"/>
      <c r="E783" s="15"/>
      <c r="F783" s="7"/>
      <c r="G783" s="7" t="s">
        <v>393</v>
      </c>
      <c r="H783" s="25" t="str">
        <f t="shared" si="35"/>
        <v>fish_pt_AmmEthPerc</v>
      </c>
      <c r="I783" s="7">
        <f>COUNTIF($H$6:$H$1065,H783)</f>
        <v>1</v>
      </c>
      <c r="J783" s="8" t="str">
        <f t="shared" si="34"/>
        <v>unclassified_fish</v>
      </c>
      <c r="K783" s="8" t="s">
        <v>1587</v>
      </c>
      <c r="L783" s="8"/>
    </row>
    <row r="784" spans="1:12" x14ac:dyDescent="0.25">
      <c r="A784" s="11" t="s">
        <v>1490</v>
      </c>
      <c r="B784" s="46" t="s">
        <v>1780</v>
      </c>
      <c r="C784" s="46" t="s">
        <v>1780</v>
      </c>
      <c r="D784" s="15"/>
      <c r="E784" s="15"/>
      <c r="F784" s="7"/>
      <c r="G784" s="7" t="s">
        <v>393</v>
      </c>
      <c r="H784" s="25" t="str">
        <f t="shared" si="35"/>
        <v>fish_pt_AmmEthPerc_Cott_Notur</v>
      </c>
      <c r="I784" s="7">
        <f>COUNTIF($H$6:$H$1065,H784)</f>
        <v>1</v>
      </c>
      <c r="J784" s="8" t="str">
        <f t="shared" si="34"/>
        <v>unclassified_fish</v>
      </c>
      <c r="K784" s="8" t="s">
        <v>1587</v>
      </c>
      <c r="L784" s="8"/>
    </row>
    <row r="785" spans="1:12" x14ac:dyDescent="0.25">
      <c r="A785" s="11" t="s">
        <v>1491</v>
      </c>
      <c r="B785" s="46" t="s">
        <v>1780</v>
      </c>
      <c r="C785" s="46" t="s">
        <v>1780</v>
      </c>
      <c r="D785" s="15"/>
      <c r="E785" s="15"/>
      <c r="F785" s="7"/>
      <c r="G785" s="7" t="s">
        <v>393</v>
      </c>
      <c r="H785" s="25" t="str">
        <f t="shared" si="35"/>
        <v>fish_pt_Cato</v>
      </c>
      <c r="I785" s="7">
        <f>COUNTIF($H$6:$H$1065,H785)</f>
        <v>1</v>
      </c>
      <c r="J785" s="8" t="str">
        <f t="shared" si="34"/>
        <v>unclassified_fish</v>
      </c>
      <c r="K785" s="8" t="s">
        <v>1587</v>
      </c>
      <c r="L785" s="8"/>
    </row>
    <row r="786" spans="1:12" x14ac:dyDescent="0.25">
      <c r="A786" s="11" t="s">
        <v>1492</v>
      </c>
      <c r="B786" s="46" t="s">
        <v>1780</v>
      </c>
      <c r="C786" s="46" t="s">
        <v>1780</v>
      </c>
      <c r="D786" s="15"/>
      <c r="E786" s="15"/>
      <c r="F786" s="7"/>
      <c r="G786" s="7" t="s">
        <v>393</v>
      </c>
      <c r="H786" s="25" t="str">
        <f t="shared" si="35"/>
        <v>fish_pt_Cent</v>
      </c>
      <c r="I786" s="7">
        <f>COUNTIF($H$6:$H$1065,H786)</f>
        <v>1</v>
      </c>
      <c r="J786" s="8" t="str">
        <f t="shared" si="34"/>
        <v>unclassified_fish</v>
      </c>
      <c r="K786" s="8" t="s">
        <v>1587</v>
      </c>
      <c r="L786" s="8"/>
    </row>
    <row r="787" spans="1:12" x14ac:dyDescent="0.25">
      <c r="A787" s="11" t="s">
        <v>1493</v>
      </c>
      <c r="B787" s="46" t="s">
        <v>1780</v>
      </c>
      <c r="C787" s="46" t="s">
        <v>1780</v>
      </c>
      <c r="D787" s="15"/>
      <c r="E787" s="15"/>
      <c r="F787" s="7"/>
      <c r="G787" s="7" t="s">
        <v>393</v>
      </c>
      <c r="H787" s="25" t="str">
        <f t="shared" si="35"/>
        <v>fish_pt_natCent</v>
      </c>
      <c r="I787" s="7">
        <f>COUNTIF($H$6:$H$1065,H787)</f>
        <v>1</v>
      </c>
      <c r="J787" s="8" t="str">
        <f t="shared" si="34"/>
        <v>unclassified_fish</v>
      </c>
      <c r="K787" s="8" t="s">
        <v>1587</v>
      </c>
      <c r="L787" s="8"/>
    </row>
    <row r="788" spans="1:12" x14ac:dyDescent="0.25">
      <c r="A788" s="11" t="s">
        <v>1494</v>
      </c>
      <c r="B788" s="46" t="s">
        <v>1780</v>
      </c>
      <c r="C788" s="46" t="s">
        <v>1780</v>
      </c>
      <c r="D788" s="15"/>
      <c r="E788" s="15"/>
      <c r="F788" s="7"/>
      <c r="G788" s="7" t="s">
        <v>393</v>
      </c>
      <c r="H788" s="25" t="str">
        <f t="shared" si="35"/>
        <v>fish_pt_Cott</v>
      </c>
      <c r="I788" s="7">
        <f>COUNTIF($H$6:$H$1065,H788)</f>
        <v>1</v>
      </c>
      <c r="J788" s="8" t="str">
        <f t="shared" si="34"/>
        <v>unclassified_fish</v>
      </c>
      <c r="K788" s="8" t="s">
        <v>1587</v>
      </c>
      <c r="L788" s="8"/>
    </row>
    <row r="789" spans="1:12" x14ac:dyDescent="0.25">
      <c r="A789" s="11" t="s">
        <v>1495</v>
      </c>
      <c r="B789" s="46" t="s">
        <v>1780</v>
      </c>
      <c r="C789" s="46" t="s">
        <v>1780</v>
      </c>
      <c r="D789" s="15"/>
      <c r="E789" s="15"/>
      <c r="F789" s="7"/>
      <c r="G789" s="7" t="s">
        <v>393</v>
      </c>
      <c r="H789" s="25" t="str">
        <f t="shared" si="35"/>
        <v>fish_pt_Cyprin</v>
      </c>
      <c r="I789" s="7">
        <f>COUNTIF($H$6:$H$1065,H789)</f>
        <v>1</v>
      </c>
      <c r="J789" s="8" t="str">
        <f t="shared" si="34"/>
        <v>unclassified_fish</v>
      </c>
      <c r="K789" s="8" t="s">
        <v>1587</v>
      </c>
      <c r="L789" s="8"/>
    </row>
    <row r="790" spans="1:12" x14ac:dyDescent="0.25">
      <c r="A790" s="11" t="s">
        <v>1496</v>
      </c>
      <c r="B790" s="46" t="s">
        <v>1780</v>
      </c>
      <c r="C790" s="46" t="s">
        <v>1780</v>
      </c>
      <c r="D790" s="15"/>
      <c r="E790" s="15"/>
      <c r="F790" s="7"/>
      <c r="G790" s="7" t="s">
        <v>393</v>
      </c>
      <c r="H790" s="25" t="str">
        <f t="shared" si="35"/>
        <v>fish_pt_Ictal</v>
      </c>
      <c r="I790" s="7">
        <f>COUNTIF($H$6:$H$1065,H790)</f>
        <v>1</v>
      </c>
      <c r="J790" s="8" t="str">
        <f t="shared" si="34"/>
        <v>unclassified_fish</v>
      </c>
      <c r="K790" s="8" t="s">
        <v>1587</v>
      </c>
      <c r="L790" s="8"/>
    </row>
    <row r="791" spans="1:12" x14ac:dyDescent="0.25">
      <c r="A791" s="11" t="s">
        <v>1497</v>
      </c>
      <c r="B791" s="46" t="s">
        <v>1780</v>
      </c>
      <c r="C791" s="46" t="s">
        <v>1780</v>
      </c>
      <c r="D791" s="15"/>
      <c r="E791" s="15"/>
      <c r="F791" s="7"/>
      <c r="G791" s="7" t="s">
        <v>393</v>
      </c>
      <c r="H791" s="25" t="str">
        <f t="shared" si="35"/>
        <v>fish_pt_native</v>
      </c>
      <c r="I791" s="7">
        <f>COUNTIF($H$6:$H$1065,H791)</f>
        <v>1</v>
      </c>
      <c r="J791" s="8" t="str">
        <f t="shared" si="34"/>
        <v>unclassified_fish</v>
      </c>
      <c r="K791" s="8" t="s">
        <v>1587</v>
      </c>
      <c r="L791" s="8"/>
    </row>
    <row r="792" spans="1:12" x14ac:dyDescent="0.25">
      <c r="A792" s="11" t="s">
        <v>1498</v>
      </c>
      <c r="B792" s="46" t="s">
        <v>1780</v>
      </c>
      <c r="C792" s="46" t="s">
        <v>1780</v>
      </c>
      <c r="D792" s="15"/>
      <c r="E792" s="15"/>
      <c r="F792" s="7"/>
      <c r="G792" s="7" t="s">
        <v>393</v>
      </c>
      <c r="H792" s="25" t="str">
        <f t="shared" si="35"/>
        <v>fish_pt_nonnative</v>
      </c>
      <c r="I792" s="7">
        <f>COUNTIF($H$6:$H$1065,H792)</f>
        <v>1</v>
      </c>
      <c r="J792" s="8" t="str">
        <f t="shared" si="34"/>
        <v>unclassified_fish</v>
      </c>
      <c r="K792" s="8" t="s">
        <v>1587</v>
      </c>
      <c r="L792" s="8"/>
    </row>
    <row r="793" spans="1:12" x14ac:dyDescent="0.25">
      <c r="A793" s="11" t="s">
        <v>1499</v>
      </c>
      <c r="B793" s="46" t="s">
        <v>1780</v>
      </c>
      <c r="C793" s="46" t="s">
        <v>1780</v>
      </c>
      <c r="D793" s="15"/>
      <c r="E793" s="15"/>
      <c r="F793" s="7"/>
      <c r="G793" s="7" t="s">
        <v>393</v>
      </c>
      <c r="H793" s="25" t="str">
        <f t="shared" si="35"/>
        <v>fish_pt_Notur</v>
      </c>
      <c r="I793" s="7">
        <f>COUNTIF($H$6:$H$1065,H793)</f>
        <v>1</v>
      </c>
      <c r="J793" s="8" t="str">
        <f t="shared" si="34"/>
        <v>unclassified_fish</v>
      </c>
      <c r="K793" s="8" t="s">
        <v>1587</v>
      </c>
      <c r="L793" s="8"/>
    </row>
    <row r="794" spans="1:12" x14ac:dyDescent="0.25">
      <c r="A794" s="11" t="s">
        <v>1500</v>
      </c>
      <c r="B794" s="46" t="s">
        <v>1780</v>
      </c>
      <c r="C794" s="46" t="s">
        <v>1780</v>
      </c>
      <c r="D794" s="15"/>
      <c r="E794" s="15"/>
      <c r="F794" s="7"/>
      <c r="G794" s="7" t="s">
        <v>393</v>
      </c>
      <c r="H794" s="25" t="str">
        <f t="shared" si="35"/>
        <v>fish_pt_Salm</v>
      </c>
      <c r="I794" s="7">
        <f>COUNTIF($H$6:$H$1065,H794)</f>
        <v>1</v>
      </c>
      <c r="J794" s="8" t="str">
        <f t="shared" si="34"/>
        <v>unclassified_fish</v>
      </c>
      <c r="K794" s="8" t="s">
        <v>1587</v>
      </c>
      <c r="L794" s="8"/>
    </row>
    <row r="795" spans="1:12" x14ac:dyDescent="0.25">
      <c r="A795" s="11" t="s">
        <v>1501</v>
      </c>
      <c r="B795" s="46" t="s">
        <v>1780</v>
      </c>
      <c r="C795" s="46" t="s">
        <v>1780</v>
      </c>
      <c r="D795" s="15"/>
      <c r="E795" s="15"/>
      <c r="F795" s="7"/>
      <c r="G795" s="7" t="s">
        <v>393</v>
      </c>
      <c r="H795" s="25" t="str">
        <f t="shared" si="35"/>
        <v>fish_pt_connect</v>
      </c>
      <c r="I795" s="7">
        <f>COUNTIF($H$6:$H$1065,H795)</f>
        <v>1</v>
      </c>
      <c r="J795" s="8" t="str">
        <f t="shared" si="34"/>
        <v>unclassified_fish</v>
      </c>
      <c r="K795" s="8" t="s">
        <v>1587</v>
      </c>
      <c r="L795" s="8"/>
    </row>
    <row r="796" spans="1:12" x14ac:dyDescent="0.25">
      <c r="A796" s="11" t="s">
        <v>1502</v>
      </c>
      <c r="B796" s="46" t="s">
        <v>1780</v>
      </c>
      <c r="C796" s="46" t="s">
        <v>1780</v>
      </c>
      <c r="D796" s="15"/>
      <c r="E796" s="15"/>
      <c r="F796" s="7"/>
      <c r="G796" s="7" t="s">
        <v>393</v>
      </c>
      <c r="H796" s="25" t="str">
        <f t="shared" si="35"/>
        <v>fish_pt_scc</v>
      </c>
      <c r="I796" s="7">
        <f>COUNTIF($H$6:$H$1065,H796)</f>
        <v>1</v>
      </c>
      <c r="J796" s="8" t="str">
        <f t="shared" si="34"/>
        <v>unclassified_fish</v>
      </c>
      <c r="K796" s="8" t="s">
        <v>1587</v>
      </c>
      <c r="L796" s="8"/>
    </row>
    <row r="797" spans="1:12" x14ac:dyDescent="0.25">
      <c r="A797" s="11" t="s">
        <v>1503</v>
      </c>
      <c r="B797" s="46" t="s">
        <v>1780</v>
      </c>
      <c r="C797" s="46" t="s">
        <v>1780</v>
      </c>
      <c r="D797" s="15"/>
      <c r="E797" s="15"/>
      <c r="F797" s="7"/>
      <c r="G797" s="7" t="s">
        <v>393</v>
      </c>
      <c r="H797" s="25" t="str">
        <f t="shared" si="35"/>
        <v>fish_nt_detritivore</v>
      </c>
      <c r="I797" s="7">
        <f>COUNTIF($H$6:$H$1065,H797)</f>
        <v>1</v>
      </c>
      <c r="J797" s="8" t="str">
        <f t="shared" si="34"/>
        <v>unclassified_fish</v>
      </c>
      <c r="K797" s="8" t="s">
        <v>1587</v>
      </c>
      <c r="L797" s="8"/>
    </row>
    <row r="798" spans="1:12" x14ac:dyDescent="0.25">
      <c r="A798" s="11" t="s">
        <v>1504</v>
      </c>
      <c r="B798" s="46" t="s">
        <v>1780</v>
      </c>
      <c r="C798" s="46" t="s">
        <v>1780</v>
      </c>
      <c r="D798" s="15"/>
      <c r="E798" s="15"/>
      <c r="F798" s="7"/>
      <c r="G798" s="7" t="s">
        <v>393</v>
      </c>
      <c r="H798" s="25" t="str">
        <f t="shared" si="35"/>
        <v>fish_nt_herbivore</v>
      </c>
      <c r="I798" s="7">
        <f>COUNTIF($H$6:$H$1065,H798)</f>
        <v>1</v>
      </c>
      <c r="J798" s="8" t="str">
        <f t="shared" si="34"/>
        <v>unclassified_fish</v>
      </c>
      <c r="K798" s="8" t="s">
        <v>1587</v>
      </c>
      <c r="L798" s="8"/>
    </row>
    <row r="799" spans="1:12" x14ac:dyDescent="0.25">
      <c r="A799" s="11" t="s">
        <v>1505</v>
      </c>
      <c r="B799" s="46" t="s">
        <v>1780</v>
      </c>
      <c r="C799" s="46" t="s">
        <v>1780</v>
      </c>
      <c r="D799" s="15"/>
      <c r="E799" s="15"/>
      <c r="F799" s="7"/>
      <c r="G799" s="7" t="s">
        <v>393</v>
      </c>
      <c r="H799" s="25" t="str">
        <f t="shared" si="35"/>
        <v>fish_nt_omnivore</v>
      </c>
      <c r="I799" s="7">
        <f>COUNTIF($H$6:$H$1065,H799)</f>
        <v>1</v>
      </c>
      <c r="J799" s="8" t="str">
        <f t="shared" si="34"/>
        <v>unclassified_fish</v>
      </c>
      <c r="K799" s="8" t="s">
        <v>1587</v>
      </c>
      <c r="L799" s="8"/>
    </row>
    <row r="800" spans="1:12" x14ac:dyDescent="0.25">
      <c r="A800" s="11" t="s">
        <v>1506</v>
      </c>
      <c r="B800" s="46" t="s">
        <v>1780</v>
      </c>
      <c r="C800" s="46" t="s">
        <v>1780</v>
      </c>
      <c r="D800" s="15"/>
      <c r="E800" s="15"/>
      <c r="F800" s="7"/>
      <c r="G800" s="7" t="s">
        <v>393</v>
      </c>
      <c r="H800" s="25" t="str">
        <f t="shared" si="35"/>
        <v>fish_nt_planktivore</v>
      </c>
      <c r="I800" s="7">
        <f>COUNTIF($H$6:$H$1065,H800)</f>
        <v>1</v>
      </c>
      <c r="J800" s="8" t="str">
        <f t="shared" si="34"/>
        <v>unclassified_fish</v>
      </c>
      <c r="K800" s="8" t="s">
        <v>1587</v>
      </c>
      <c r="L800" s="8"/>
    </row>
    <row r="801" spans="1:12" x14ac:dyDescent="0.25">
      <c r="A801" s="11" t="s">
        <v>1507</v>
      </c>
      <c r="B801" s="46" t="s">
        <v>1780</v>
      </c>
      <c r="C801" s="46" t="s">
        <v>1780</v>
      </c>
      <c r="D801" s="15"/>
      <c r="E801" s="15"/>
      <c r="F801" s="7"/>
      <c r="G801" s="7" t="s">
        <v>393</v>
      </c>
      <c r="H801" s="25" t="str">
        <f t="shared" si="35"/>
        <v>fish_nt_topcarn</v>
      </c>
      <c r="I801" s="7">
        <f>COUNTIF($H$6:$H$1065,H801)</f>
        <v>1</v>
      </c>
      <c r="J801" s="8" t="str">
        <f t="shared" si="34"/>
        <v>unclassified_fish</v>
      </c>
      <c r="K801" s="8" t="s">
        <v>1587</v>
      </c>
      <c r="L801" s="8"/>
    </row>
    <row r="802" spans="1:12" x14ac:dyDescent="0.25">
      <c r="A802" s="11" t="s">
        <v>1508</v>
      </c>
      <c r="B802" s="46" t="s">
        <v>1780</v>
      </c>
      <c r="C802" s="46" t="s">
        <v>1780</v>
      </c>
      <c r="D802" s="15"/>
      <c r="E802" s="15"/>
      <c r="F802" s="7"/>
      <c r="G802" s="7" t="s">
        <v>393</v>
      </c>
      <c r="H802" s="25" t="str">
        <f t="shared" si="35"/>
        <v>fish_pi_detritivore</v>
      </c>
      <c r="I802" s="7">
        <f>COUNTIF($H$6:$H$1065,H802)</f>
        <v>1</v>
      </c>
      <c r="J802" s="8" t="str">
        <f t="shared" si="34"/>
        <v>unclassified_fish</v>
      </c>
      <c r="K802" s="8" t="s">
        <v>1587</v>
      </c>
      <c r="L802" s="8"/>
    </row>
    <row r="803" spans="1:12" x14ac:dyDescent="0.25">
      <c r="A803" s="11" t="s">
        <v>1509</v>
      </c>
      <c r="B803" s="46" t="s">
        <v>1780</v>
      </c>
      <c r="C803" s="46" t="s">
        <v>1780</v>
      </c>
      <c r="D803" s="15"/>
      <c r="E803" s="15"/>
      <c r="F803" s="7"/>
      <c r="G803" s="7" t="s">
        <v>393</v>
      </c>
      <c r="H803" s="25" t="str">
        <f t="shared" si="35"/>
        <v>fish_pi_herbivore</v>
      </c>
      <c r="I803" s="7">
        <f>COUNTIF($H$6:$H$1065,H803)</f>
        <v>1</v>
      </c>
      <c r="J803" s="8" t="str">
        <f t="shared" si="34"/>
        <v>unclassified_fish</v>
      </c>
      <c r="K803" s="8" t="s">
        <v>1587</v>
      </c>
      <c r="L803" s="8"/>
    </row>
    <row r="804" spans="1:12" x14ac:dyDescent="0.25">
      <c r="A804" s="11" t="s">
        <v>1510</v>
      </c>
      <c r="B804" s="46" t="s">
        <v>1780</v>
      </c>
      <c r="C804" s="46" t="s">
        <v>1780</v>
      </c>
      <c r="D804" s="15"/>
      <c r="E804" s="15"/>
      <c r="F804" s="7"/>
      <c r="G804" s="7" t="s">
        <v>393</v>
      </c>
      <c r="H804" s="25" t="str">
        <f t="shared" si="35"/>
        <v>fish_pi_omnivore</v>
      </c>
      <c r="I804" s="7">
        <f>COUNTIF($H$6:$H$1065,H804)</f>
        <v>1</v>
      </c>
      <c r="J804" s="8" t="str">
        <f t="shared" si="34"/>
        <v>unclassified_fish</v>
      </c>
      <c r="K804" s="8" t="s">
        <v>1587</v>
      </c>
      <c r="L804" s="8"/>
    </row>
    <row r="805" spans="1:12" x14ac:dyDescent="0.25">
      <c r="A805" s="11" t="s">
        <v>1511</v>
      </c>
      <c r="B805" s="46" t="s">
        <v>1780</v>
      </c>
      <c r="C805" s="46" t="s">
        <v>1780</v>
      </c>
      <c r="D805" s="15"/>
      <c r="E805" s="15"/>
      <c r="F805" s="7"/>
      <c r="G805" s="7" t="s">
        <v>393</v>
      </c>
      <c r="H805" s="25" t="str">
        <f t="shared" si="35"/>
        <v>fish_pi_planktivore</v>
      </c>
      <c r="I805" s="7">
        <f>COUNTIF($H$6:$H$1065,H805)</f>
        <v>1</v>
      </c>
      <c r="J805" s="8" t="str">
        <f t="shared" si="34"/>
        <v>unclassified_fish</v>
      </c>
      <c r="K805" s="8" t="s">
        <v>1587</v>
      </c>
      <c r="L805" s="8"/>
    </row>
    <row r="806" spans="1:12" x14ac:dyDescent="0.25">
      <c r="A806" s="11" t="s">
        <v>1512</v>
      </c>
      <c r="B806" s="46" t="s">
        <v>1780</v>
      </c>
      <c r="C806" s="46" t="s">
        <v>1780</v>
      </c>
      <c r="D806" s="15"/>
      <c r="E806" s="15"/>
      <c r="F806" s="7"/>
      <c r="G806" s="7" t="s">
        <v>393</v>
      </c>
      <c r="H806" s="25" t="str">
        <f t="shared" si="35"/>
        <v>fish_pt_detritivore</v>
      </c>
      <c r="I806" s="7">
        <f>COUNTIF($H$6:$H$1065,H806)</f>
        <v>1</v>
      </c>
      <c r="J806" s="8" t="str">
        <f t="shared" si="34"/>
        <v>unclassified_fish</v>
      </c>
      <c r="K806" s="8" t="s">
        <v>1587</v>
      </c>
      <c r="L806" s="8"/>
    </row>
    <row r="807" spans="1:12" x14ac:dyDescent="0.25">
      <c r="A807" s="11" t="s">
        <v>1513</v>
      </c>
      <c r="B807" s="46" t="s">
        <v>1780</v>
      </c>
      <c r="C807" s="46" t="s">
        <v>1780</v>
      </c>
      <c r="D807" s="15"/>
      <c r="E807" s="15"/>
      <c r="F807" s="7"/>
      <c r="G807" s="7" t="s">
        <v>393</v>
      </c>
      <c r="H807" s="25" t="str">
        <f t="shared" si="35"/>
        <v>fish_pt_herbivore</v>
      </c>
      <c r="I807" s="7">
        <f>COUNTIF($H$6:$H$1065,H807)</f>
        <v>1</v>
      </c>
      <c r="J807" s="8" t="str">
        <f t="shared" si="34"/>
        <v>unclassified_fish</v>
      </c>
      <c r="K807" s="8" t="s">
        <v>1587</v>
      </c>
      <c r="L807" s="8"/>
    </row>
    <row r="808" spans="1:12" x14ac:dyDescent="0.25">
      <c r="A808" s="11" t="s">
        <v>1514</v>
      </c>
      <c r="B808" s="46" t="s">
        <v>1780</v>
      </c>
      <c r="C808" s="46" t="s">
        <v>1780</v>
      </c>
      <c r="D808" s="15"/>
      <c r="E808" s="15"/>
      <c r="F808" s="7"/>
      <c r="G808" s="7" t="s">
        <v>393</v>
      </c>
      <c r="H808" s="25" t="str">
        <f t="shared" si="35"/>
        <v>fish_pt_omnivore</v>
      </c>
      <c r="I808" s="7">
        <f>COUNTIF($H$6:$H$1065,H808)</f>
        <v>1</v>
      </c>
      <c r="J808" s="8" t="str">
        <f t="shared" si="34"/>
        <v>unclassified_fish</v>
      </c>
      <c r="K808" s="8" t="s">
        <v>1587</v>
      </c>
      <c r="L808" s="8"/>
    </row>
    <row r="809" spans="1:12" x14ac:dyDescent="0.25">
      <c r="A809" s="11" t="s">
        <v>1515</v>
      </c>
      <c r="B809" s="46" t="s">
        <v>1780</v>
      </c>
      <c r="C809" s="46" t="s">
        <v>1780</v>
      </c>
      <c r="D809" s="15"/>
      <c r="E809" s="15"/>
      <c r="F809" s="7"/>
      <c r="G809" s="7" t="s">
        <v>393</v>
      </c>
      <c r="H809" s="25" t="str">
        <f t="shared" si="35"/>
        <v>fish_pt_planktivore</v>
      </c>
      <c r="I809" s="7">
        <f>COUNTIF($H$6:$H$1065,H809)</f>
        <v>1</v>
      </c>
      <c r="J809" s="8" t="str">
        <f t="shared" si="34"/>
        <v>unclassified_fish</v>
      </c>
      <c r="K809" s="8" t="s">
        <v>1587</v>
      </c>
      <c r="L809" s="8"/>
    </row>
    <row r="810" spans="1:12" x14ac:dyDescent="0.25">
      <c r="A810" s="11" t="s">
        <v>1516</v>
      </c>
      <c r="B810" s="46" t="s">
        <v>1780</v>
      </c>
      <c r="C810" s="46" t="s">
        <v>1780</v>
      </c>
      <c r="D810" s="15"/>
      <c r="E810" s="15"/>
      <c r="F810" s="7"/>
      <c r="G810" s="7" t="s">
        <v>393</v>
      </c>
      <c r="H810" s="25" t="str">
        <f t="shared" si="35"/>
        <v>fish_pt_topcarn</v>
      </c>
      <c r="I810" s="7">
        <f>COUNTIF($H$6:$H$1065,H810)</f>
        <v>1</v>
      </c>
      <c r="J810" s="8" t="str">
        <f t="shared" si="34"/>
        <v>unclassified_fish</v>
      </c>
      <c r="K810" s="8" t="s">
        <v>1587</v>
      </c>
      <c r="L810" s="8"/>
    </row>
    <row r="811" spans="1:12" x14ac:dyDescent="0.25">
      <c r="A811" s="11" t="s">
        <v>88</v>
      </c>
      <c r="B811" s="46" t="s">
        <v>1780</v>
      </c>
      <c r="C811" s="46" t="s">
        <v>1780</v>
      </c>
      <c r="D811" s="15"/>
      <c r="E811" s="15"/>
      <c r="F811" s="7"/>
      <c r="G811" s="7" t="s">
        <v>393</v>
      </c>
      <c r="H811" s="25" t="str">
        <f t="shared" si="35"/>
        <v>fish_x_Shan_e</v>
      </c>
      <c r="I811" s="7">
        <f>COUNTIF($H$6:$H$1065,H811)</f>
        <v>1</v>
      </c>
      <c r="J811" s="8" t="str">
        <f t="shared" si="34"/>
        <v>unclassified_fish</v>
      </c>
      <c r="K811" s="8" t="s">
        <v>1587</v>
      </c>
      <c r="L811" s="8"/>
    </row>
    <row r="812" spans="1:12" x14ac:dyDescent="0.25">
      <c r="A812" s="11" t="s">
        <v>89</v>
      </c>
      <c r="B812" s="46" t="s">
        <v>1780</v>
      </c>
      <c r="C812" s="46" t="s">
        <v>1780</v>
      </c>
      <c r="D812" s="15"/>
      <c r="E812" s="15"/>
      <c r="F812" s="7"/>
      <c r="G812" s="7" t="s">
        <v>393</v>
      </c>
      <c r="H812" s="25" t="str">
        <f t="shared" si="35"/>
        <v>fish_x_Shan_2</v>
      </c>
      <c r="I812" s="7">
        <f>COUNTIF($H$6:$H$1065,H812)</f>
        <v>1</v>
      </c>
      <c r="J812" s="8" t="str">
        <f t="shared" si="34"/>
        <v>unclassified_fish</v>
      </c>
      <c r="K812" s="8" t="s">
        <v>1587</v>
      </c>
      <c r="L812" s="8"/>
    </row>
    <row r="813" spans="1:12" x14ac:dyDescent="0.25">
      <c r="A813" s="11" t="s">
        <v>90</v>
      </c>
      <c r="B813" s="46" t="s">
        <v>1780</v>
      </c>
      <c r="C813" s="46" t="s">
        <v>1780</v>
      </c>
      <c r="D813" s="15"/>
      <c r="E813" s="15"/>
      <c r="F813" s="7"/>
      <c r="G813" s="7" t="s">
        <v>393</v>
      </c>
      <c r="H813" s="25" t="str">
        <f t="shared" si="35"/>
        <v>fish_x_Shan_10</v>
      </c>
      <c r="I813" s="7">
        <f>COUNTIF($H$6:$H$1065,H813)</f>
        <v>1</v>
      </c>
      <c r="J813" s="8" t="str">
        <f t="shared" si="34"/>
        <v>unclassified_fish</v>
      </c>
      <c r="K813" s="8" t="s">
        <v>1587</v>
      </c>
      <c r="L813" s="8"/>
    </row>
    <row r="814" spans="1:12" x14ac:dyDescent="0.25">
      <c r="A814" s="11" t="s">
        <v>92</v>
      </c>
      <c r="B814" s="46" t="s">
        <v>1780</v>
      </c>
      <c r="C814" s="46" t="s">
        <v>1780</v>
      </c>
      <c r="D814" s="15"/>
      <c r="E814" s="15"/>
      <c r="F814" s="7"/>
      <c r="G814" s="7" t="s">
        <v>393</v>
      </c>
      <c r="H814" s="25" t="str">
        <f t="shared" si="35"/>
        <v>fish_x_Evenness</v>
      </c>
      <c r="I814" s="7">
        <f>COUNTIF($H$6:$H$1065,H814)</f>
        <v>1</v>
      </c>
      <c r="J814" s="8" t="str">
        <f t="shared" si="34"/>
        <v>unclassified_fish</v>
      </c>
      <c r="K814" s="8" t="s">
        <v>1587</v>
      </c>
      <c r="L814" s="8"/>
    </row>
    <row r="815" spans="1:12" x14ac:dyDescent="0.25">
      <c r="A815" s="11" t="s">
        <v>1517</v>
      </c>
      <c r="B815" s="46" t="s">
        <v>1780</v>
      </c>
      <c r="C815" s="46" t="s">
        <v>1780</v>
      </c>
      <c r="D815" s="15"/>
      <c r="E815" s="15"/>
      <c r="F815" s="7"/>
      <c r="G815" s="7" t="s">
        <v>393</v>
      </c>
      <c r="H815" s="25" t="str">
        <f t="shared" si="35"/>
        <v>fish_length_m</v>
      </c>
      <c r="I815" s="7">
        <f>COUNTIF($H$6:$H$1065,H815)</f>
        <v>1</v>
      </c>
      <c r="J815" s="8" t="str">
        <f t="shared" ref="J815:J825" si="36">"unclassified_"&amp;G815</f>
        <v>unclassified_fish</v>
      </c>
      <c r="K815" s="8" t="s">
        <v>1587</v>
      </c>
      <c r="L815" s="8"/>
    </row>
    <row r="816" spans="1:12" x14ac:dyDescent="0.25">
      <c r="A816" s="11" t="s">
        <v>1518</v>
      </c>
      <c r="B816" s="46" t="s">
        <v>1780</v>
      </c>
      <c r="C816" s="46" t="s">
        <v>1780</v>
      </c>
      <c r="D816" s="15"/>
      <c r="E816" s="15"/>
      <c r="F816" s="7"/>
      <c r="G816" s="7" t="s">
        <v>393</v>
      </c>
      <c r="H816" s="25" t="str">
        <f t="shared" si="35"/>
        <v>fish_ni_200m</v>
      </c>
      <c r="I816" s="7">
        <f>COUNTIF($H$6:$H$1065,H816)</f>
        <v>1</v>
      </c>
      <c r="J816" s="8" t="str">
        <f t="shared" si="36"/>
        <v>unclassified_fish</v>
      </c>
      <c r="K816" s="8" t="s">
        <v>1587</v>
      </c>
      <c r="L816" s="8"/>
    </row>
    <row r="817" spans="1:12" x14ac:dyDescent="0.25">
      <c r="A817" s="11" t="s">
        <v>145</v>
      </c>
      <c r="B817" s="46" t="s">
        <v>1780</v>
      </c>
      <c r="C817" s="46" t="s">
        <v>1780</v>
      </c>
      <c r="D817" s="15"/>
      <c r="E817" s="15"/>
      <c r="F817" s="7"/>
      <c r="G817" s="7" t="s">
        <v>393</v>
      </c>
      <c r="H817" s="25" t="str">
        <f t="shared" si="35"/>
        <v>fish_pi_dom02</v>
      </c>
      <c r="I817" s="7">
        <f>COUNTIF($H$6:$H$1065,H817)</f>
        <v>1</v>
      </c>
      <c r="J817" s="8" t="str">
        <f t="shared" si="36"/>
        <v>unclassified_fish</v>
      </c>
      <c r="K817" s="8" t="s">
        <v>1587</v>
      </c>
      <c r="L817" s="8"/>
    </row>
    <row r="818" spans="1:12" x14ac:dyDescent="0.25">
      <c r="A818" s="11" t="s">
        <v>146</v>
      </c>
      <c r="B818" s="46" t="s">
        <v>1780</v>
      </c>
      <c r="C818" s="46" t="s">
        <v>1780</v>
      </c>
      <c r="D818" s="15"/>
      <c r="E818" s="15"/>
      <c r="F818" s="7"/>
      <c r="G818" s="7" t="s">
        <v>393</v>
      </c>
      <c r="H818" s="25" t="str">
        <f t="shared" si="35"/>
        <v>fish_pi_dom03</v>
      </c>
      <c r="I818" s="7">
        <f>COUNTIF($H$6:$H$1065,H818)</f>
        <v>1</v>
      </c>
      <c r="J818" s="8" t="str">
        <f t="shared" si="36"/>
        <v>unclassified_fish</v>
      </c>
      <c r="K818" s="8" t="s">
        <v>1587</v>
      </c>
      <c r="L818" s="8"/>
    </row>
    <row r="819" spans="1:12" x14ac:dyDescent="0.25">
      <c r="A819" s="11" t="s">
        <v>147</v>
      </c>
      <c r="B819" s="46" t="s">
        <v>1780</v>
      </c>
      <c r="C819" s="46" t="s">
        <v>1780</v>
      </c>
      <c r="D819" s="15"/>
      <c r="E819" s="15"/>
      <c r="F819" s="7"/>
      <c r="G819" s="7" t="s">
        <v>393</v>
      </c>
      <c r="H819" s="25" t="str">
        <f t="shared" si="35"/>
        <v>fish_pi_dom04</v>
      </c>
      <c r="I819" s="7">
        <f>COUNTIF($H$6:$H$1065,H819)</f>
        <v>1</v>
      </c>
      <c r="J819" s="8" t="str">
        <f t="shared" si="36"/>
        <v>unclassified_fish</v>
      </c>
      <c r="K819" s="8" t="s">
        <v>1587</v>
      </c>
      <c r="L819" s="8"/>
    </row>
    <row r="820" spans="1:12" x14ac:dyDescent="0.25">
      <c r="A820" s="11" t="s">
        <v>148</v>
      </c>
      <c r="B820" s="46" t="s">
        <v>1780</v>
      </c>
      <c r="C820" s="46" t="s">
        <v>1780</v>
      </c>
      <c r="D820" s="15"/>
      <c r="E820" s="15"/>
      <c r="F820" s="7"/>
      <c r="G820" s="7" t="s">
        <v>393</v>
      </c>
      <c r="H820" s="25" t="str">
        <f t="shared" si="35"/>
        <v>fish_pi_dom05</v>
      </c>
      <c r="I820" s="7">
        <f>COUNTIF($H$6:$H$1065,H820)</f>
        <v>1</v>
      </c>
      <c r="J820" s="8" t="str">
        <f t="shared" si="36"/>
        <v>unclassified_fish</v>
      </c>
      <c r="K820" s="8" t="s">
        <v>1587</v>
      </c>
      <c r="L820" s="8"/>
    </row>
    <row r="821" spans="1:12" x14ac:dyDescent="0.25">
      <c r="A821" s="11" t="s">
        <v>149</v>
      </c>
      <c r="B821" s="46" t="s">
        <v>1780</v>
      </c>
      <c r="C821" s="46" t="s">
        <v>1780</v>
      </c>
      <c r="D821" s="15"/>
      <c r="E821" s="15"/>
      <c r="F821" s="7"/>
      <c r="G821" s="7" t="s">
        <v>393</v>
      </c>
      <c r="H821" s="25" t="str">
        <f t="shared" si="35"/>
        <v>fish_pi_dom06</v>
      </c>
      <c r="I821" s="7">
        <f>COUNTIF($H$6:$H$1065,H821)</f>
        <v>1</v>
      </c>
      <c r="J821" s="8" t="str">
        <f t="shared" si="36"/>
        <v>unclassified_fish</v>
      </c>
      <c r="K821" s="8" t="s">
        <v>1587</v>
      </c>
      <c r="L821" s="8"/>
    </row>
    <row r="822" spans="1:12" x14ac:dyDescent="0.25">
      <c r="A822" s="11" t="s">
        <v>150</v>
      </c>
      <c r="B822" s="46" t="s">
        <v>1780</v>
      </c>
      <c r="C822" s="46" t="s">
        <v>1780</v>
      </c>
      <c r="D822" s="15"/>
      <c r="E822" s="15"/>
      <c r="F822" s="7"/>
      <c r="G822" s="7" t="s">
        <v>393</v>
      </c>
      <c r="H822" s="25" t="str">
        <f t="shared" si="35"/>
        <v>fish_pi_dom07</v>
      </c>
      <c r="I822" s="7">
        <f>COUNTIF($H$6:$H$1065,H822)</f>
        <v>1</v>
      </c>
      <c r="J822" s="8" t="str">
        <f t="shared" si="36"/>
        <v>unclassified_fish</v>
      </c>
      <c r="K822" s="8" t="s">
        <v>1587</v>
      </c>
      <c r="L822" s="8"/>
    </row>
    <row r="823" spans="1:12" x14ac:dyDescent="0.25">
      <c r="A823" s="11" t="s">
        <v>151</v>
      </c>
      <c r="B823" s="46" t="s">
        <v>1780</v>
      </c>
      <c r="C823" s="46" t="s">
        <v>1780</v>
      </c>
      <c r="D823" s="15"/>
      <c r="E823" s="15"/>
      <c r="F823" s="7"/>
      <c r="G823" s="7" t="s">
        <v>393</v>
      </c>
      <c r="H823" s="25" t="str">
        <f t="shared" si="35"/>
        <v>fish_pi_dom08</v>
      </c>
      <c r="I823" s="7">
        <f>COUNTIF($H$6:$H$1065,H823)</f>
        <v>1</v>
      </c>
      <c r="J823" s="8" t="str">
        <f t="shared" si="36"/>
        <v>unclassified_fish</v>
      </c>
      <c r="K823" s="8" t="s">
        <v>1587</v>
      </c>
      <c r="L823" s="8"/>
    </row>
    <row r="824" spans="1:12" x14ac:dyDescent="0.25">
      <c r="A824" s="11" t="s">
        <v>152</v>
      </c>
      <c r="B824" s="46" t="s">
        <v>1780</v>
      </c>
      <c r="C824" s="46" t="s">
        <v>1780</v>
      </c>
      <c r="D824" s="15"/>
      <c r="E824" s="15"/>
      <c r="F824" s="7"/>
      <c r="G824" s="7" t="s">
        <v>393</v>
      </c>
      <c r="H824" s="25" t="str">
        <f t="shared" si="35"/>
        <v>fish_pi_dom09</v>
      </c>
      <c r="I824" s="7">
        <f>COUNTIF($H$6:$H$1065,H824)</f>
        <v>1</v>
      </c>
      <c r="J824" s="8" t="str">
        <f t="shared" si="36"/>
        <v>unclassified_fish</v>
      </c>
      <c r="K824" s="8" t="s">
        <v>1587</v>
      </c>
      <c r="L824" s="8"/>
    </row>
    <row r="825" spans="1:12" x14ac:dyDescent="0.25">
      <c r="A825" s="11" t="s">
        <v>153</v>
      </c>
      <c r="B825" s="46" t="s">
        <v>1780</v>
      </c>
      <c r="C825" s="46" t="s">
        <v>1780</v>
      </c>
      <c r="D825" s="15"/>
      <c r="E825" s="15"/>
      <c r="F825" s="7"/>
      <c r="G825" s="7" t="s">
        <v>393</v>
      </c>
      <c r="H825" s="25" t="str">
        <f t="shared" si="35"/>
        <v>fish_pi_dom10</v>
      </c>
      <c r="I825" s="7">
        <f>COUNTIF($H$6:$H$1065,H825)</f>
        <v>1</v>
      </c>
      <c r="J825" s="8" t="str">
        <f t="shared" si="36"/>
        <v>unclassified_fish</v>
      </c>
      <c r="K825" s="8" t="s">
        <v>1587</v>
      </c>
      <c r="L825" s="8"/>
    </row>
    <row r="826" spans="1:12" x14ac:dyDescent="0.25">
      <c r="A826" s="11" t="s">
        <v>93</v>
      </c>
      <c r="B826" s="46" t="s">
        <v>1780</v>
      </c>
      <c r="C826" s="15" t="s">
        <v>1737</v>
      </c>
      <c r="D826" s="15"/>
      <c r="E826" s="15"/>
      <c r="F826" s="7"/>
      <c r="G826" s="7" t="s">
        <v>393</v>
      </c>
      <c r="H826" s="25" t="str">
        <f t="shared" si="35"/>
        <v>fish_nt_BCG_att12</v>
      </c>
      <c r="I826" s="7">
        <f>COUNTIF($H$6:$H$1065,H826)</f>
        <v>1</v>
      </c>
      <c r="J826" s="8" t="s">
        <v>1575</v>
      </c>
      <c r="K826" s="8" t="s">
        <v>1575</v>
      </c>
      <c r="L826" s="8"/>
    </row>
    <row r="827" spans="1:12" x14ac:dyDescent="0.25">
      <c r="A827" s="11" t="s">
        <v>95</v>
      </c>
      <c r="B827" s="46" t="s">
        <v>1780</v>
      </c>
      <c r="C827" s="15" t="s">
        <v>1737</v>
      </c>
      <c r="D827" s="15"/>
      <c r="E827" s="15"/>
      <c r="F827" s="7"/>
      <c r="G827" s="7" t="s">
        <v>393</v>
      </c>
      <c r="H827" s="25" t="str">
        <f t="shared" si="35"/>
        <v>fish_nt_BCG_att123</v>
      </c>
      <c r="I827" s="7">
        <f>COUNTIF($H$6:$H$1065,H827)</f>
        <v>1</v>
      </c>
      <c r="J827" s="8" t="s">
        <v>1575</v>
      </c>
      <c r="K827" s="8" t="s">
        <v>1575</v>
      </c>
      <c r="L827" s="8"/>
    </row>
    <row r="828" spans="1:12" x14ac:dyDescent="0.25">
      <c r="A828" s="11" t="s">
        <v>1519</v>
      </c>
      <c r="B828" s="46" t="s">
        <v>1780</v>
      </c>
      <c r="C828" s="15" t="s">
        <v>1737</v>
      </c>
      <c r="D828" s="15"/>
      <c r="E828" s="15"/>
      <c r="F828" s="7"/>
      <c r="G828" s="7" t="s">
        <v>393</v>
      </c>
      <c r="H828" s="25" t="str">
        <f t="shared" si="35"/>
        <v>fish_nt_BCG_att12346b</v>
      </c>
      <c r="I828" s="7">
        <f>COUNTIF($H$6:$H$1065,H828)</f>
        <v>1</v>
      </c>
      <c r="J828" s="8" t="s">
        <v>1575</v>
      </c>
      <c r="K828" s="8" t="s">
        <v>1575</v>
      </c>
      <c r="L828" s="8"/>
    </row>
    <row r="829" spans="1:12" x14ac:dyDescent="0.25">
      <c r="A829" s="11" t="s">
        <v>1520</v>
      </c>
      <c r="B829" s="46" t="s">
        <v>1780</v>
      </c>
      <c r="C829" s="15" t="s">
        <v>1737</v>
      </c>
      <c r="D829" s="15"/>
      <c r="E829" s="15"/>
      <c r="F829" s="7"/>
      <c r="G829" s="7" t="s">
        <v>393</v>
      </c>
      <c r="H829" s="25" t="str">
        <f t="shared" si="35"/>
        <v>fish_nt_BCG_att1236b</v>
      </c>
      <c r="I829" s="7">
        <f>COUNTIF($H$6:$H$1065,H829)</f>
        <v>1</v>
      </c>
      <c r="J829" s="8" t="s">
        <v>1575</v>
      </c>
      <c r="K829" s="8" t="s">
        <v>1575</v>
      </c>
      <c r="L829" s="8"/>
    </row>
    <row r="830" spans="1:12" x14ac:dyDescent="0.25">
      <c r="A830" s="11" t="s">
        <v>1713</v>
      </c>
      <c r="B830" s="46" t="s">
        <v>1780</v>
      </c>
      <c r="C830" s="15" t="s">
        <v>1737</v>
      </c>
      <c r="D830" s="15"/>
      <c r="E830" s="15"/>
      <c r="F830" s="7"/>
      <c r="G830" s="7" t="s">
        <v>393</v>
      </c>
      <c r="H830" s="25" t="str">
        <f t="shared" si="35"/>
        <v>fish_nt_BCG_att1i236i</v>
      </c>
      <c r="I830" s="7">
        <f>COUNTIF($H$6:$H$1065,H830)</f>
        <v>1</v>
      </c>
      <c r="J830" s="8" t="s">
        <v>1575</v>
      </c>
      <c r="K830" s="8" t="s">
        <v>1575</v>
      </c>
      <c r="L830" s="8"/>
    </row>
    <row r="831" spans="1:12" x14ac:dyDescent="0.25">
      <c r="A831" s="11" t="s">
        <v>97</v>
      </c>
      <c r="B831" s="46" t="s">
        <v>1780</v>
      </c>
      <c r="C831" s="15" t="s">
        <v>1737</v>
      </c>
      <c r="D831" s="15"/>
      <c r="E831" s="15"/>
      <c r="F831" s="7"/>
      <c r="G831" s="7" t="s">
        <v>393</v>
      </c>
      <c r="H831" s="25" t="str">
        <f t="shared" si="35"/>
        <v>fish_nt_BCG_att2</v>
      </c>
      <c r="I831" s="7">
        <f>COUNTIF($H$6:$H$1065,H831)</f>
        <v>1</v>
      </c>
      <c r="J831" s="8" t="s">
        <v>1575</v>
      </c>
      <c r="K831" s="8" t="s">
        <v>1575</v>
      </c>
      <c r="L831" s="8"/>
    </row>
    <row r="832" spans="1:12" x14ac:dyDescent="0.25">
      <c r="A832" s="11" t="s">
        <v>1521</v>
      </c>
      <c r="B832" s="46" t="s">
        <v>1780</v>
      </c>
      <c r="C832" s="15" t="s">
        <v>1738</v>
      </c>
      <c r="D832" s="15"/>
      <c r="E832" s="15"/>
      <c r="F832" s="7"/>
      <c r="G832" s="7" t="s">
        <v>393</v>
      </c>
      <c r="H832" s="25" t="str">
        <f t="shared" si="35"/>
        <v>fish_nt_BCG_att2native</v>
      </c>
      <c r="I832" s="7">
        <f>COUNTIF($H$6:$H$1065,H832)</f>
        <v>1</v>
      </c>
      <c r="J832" s="8" t="s">
        <v>1575</v>
      </c>
      <c r="K832" s="8" t="s">
        <v>1575</v>
      </c>
      <c r="L832" s="8"/>
    </row>
    <row r="833" spans="1:12" x14ac:dyDescent="0.25">
      <c r="A833" s="11" t="s">
        <v>156</v>
      </c>
      <c r="B833" s="46" t="s">
        <v>1780</v>
      </c>
      <c r="C833" s="15" t="s">
        <v>1737</v>
      </c>
      <c r="D833" s="15"/>
      <c r="E833" s="15"/>
      <c r="F833" s="7"/>
      <c r="G833" s="7" t="s">
        <v>393</v>
      </c>
      <c r="H833" s="25" t="str">
        <f t="shared" si="35"/>
        <v>fish_nt_BCG_att3</v>
      </c>
      <c r="I833" s="7">
        <f>COUNTIF($H$6:$H$1065,H833)</f>
        <v>1</v>
      </c>
      <c r="J833" s="8" t="s">
        <v>1575</v>
      </c>
      <c r="K833" s="8" t="s">
        <v>1575</v>
      </c>
      <c r="L833" s="8"/>
    </row>
    <row r="834" spans="1:12" x14ac:dyDescent="0.25">
      <c r="A834" s="11" t="s">
        <v>1522</v>
      </c>
      <c r="B834" s="46" t="s">
        <v>1780</v>
      </c>
      <c r="C834" s="15" t="s">
        <v>1738</v>
      </c>
      <c r="D834" s="15"/>
      <c r="E834" s="15"/>
      <c r="F834" s="7"/>
      <c r="G834" s="7" t="s">
        <v>393</v>
      </c>
      <c r="H834" s="25" t="str">
        <f t="shared" si="35"/>
        <v>fish_nt_BCG_att3native</v>
      </c>
      <c r="I834" s="7">
        <f>COUNTIF($H$6:$H$1065,H834)</f>
        <v>1</v>
      </c>
      <c r="J834" s="8" t="s">
        <v>1575</v>
      </c>
      <c r="K834" s="8" t="s">
        <v>1575</v>
      </c>
      <c r="L834" s="8"/>
    </row>
    <row r="835" spans="1:12" x14ac:dyDescent="0.25">
      <c r="A835" s="11" t="s">
        <v>100</v>
      </c>
      <c r="B835" s="46" t="s">
        <v>1780</v>
      </c>
      <c r="C835" s="15" t="s">
        <v>1737</v>
      </c>
      <c r="D835" s="15"/>
      <c r="E835" s="15"/>
      <c r="F835" s="7"/>
      <c r="G835" s="7" t="s">
        <v>393</v>
      </c>
      <c r="H835" s="25" t="str">
        <f t="shared" si="35"/>
        <v>fish_nt_BCG_att4</v>
      </c>
      <c r="I835" s="7">
        <f>COUNTIF($H$6:$H$1065,H835)</f>
        <v>1</v>
      </c>
      <c r="J835" s="8" t="s">
        <v>1575</v>
      </c>
      <c r="K835" s="8" t="s">
        <v>1575</v>
      </c>
      <c r="L835" s="8"/>
    </row>
    <row r="836" spans="1:12" x14ac:dyDescent="0.25">
      <c r="A836" s="11" t="s">
        <v>1523</v>
      </c>
      <c r="B836" s="46" t="s">
        <v>1780</v>
      </c>
      <c r="C836" s="15" t="s">
        <v>1738</v>
      </c>
      <c r="D836" s="15"/>
      <c r="E836" s="15"/>
      <c r="F836" s="7"/>
      <c r="G836" s="7" t="s">
        <v>393</v>
      </c>
      <c r="H836" s="25" t="str">
        <f t="shared" si="35"/>
        <v>fish_nt_BCG_att4native</v>
      </c>
      <c r="I836" s="7">
        <f>COUNTIF($H$6:$H$1065,H836)</f>
        <v>1</v>
      </c>
      <c r="J836" s="8" t="s">
        <v>1575</v>
      </c>
      <c r="K836" s="8" t="s">
        <v>1575</v>
      </c>
      <c r="L836" s="8"/>
    </row>
    <row r="837" spans="1:12" x14ac:dyDescent="0.25">
      <c r="A837" s="11" t="s">
        <v>102</v>
      </c>
      <c r="B837" s="46" t="s">
        <v>1780</v>
      </c>
      <c r="C837" s="15" t="s">
        <v>1737</v>
      </c>
      <c r="D837" s="15"/>
      <c r="E837" s="15"/>
      <c r="F837" s="7"/>
      <c r="G837" s="7" t="s">
        <v>393</v>
      </c>
      <c r="H837" s="25" t="str">
        <f t="shared" si="35"/>
        <v>fish_nt_BCG_att5</v>
      </c>
      <c r="I837" s="7">
        <f>COUNTIF($H$6:$H$1065,H837)</f>
        <v>1</v>
      </c>
      <c r="J837" s="8" t="s">
        <v>1575</v>
      </c>
      <c r="K837" s="8" t="s">
        <v>1575</v>
      </c>
      <c r="L837" s="8"/>
    </row>
    <row r="838" spans="1:12" x14ac:dyDescent="0.25">
      <c r="A838" s="11" t="s">
        <v>1524</v>
      </c>
      <c r="B838" s="46" t="s">
        <v>1780</v>
      </c>
      <c r="C838" s="15" t="s">
        <v>1738</v>
      </c>
      <c r="D838" s="15"/>
      <c r="E838" s="15"/>
      <c r="F838" s="7"/>
      <c r="G838" s="7" t="s">
        <v>393</v>
      </c>
      <c r="H838" s="25" t="str">
        <f t="shared" si="35"/>
        <v>fish_nt_BCG_att5native</v>
      </c>
      <c r="I838" s="7">
        <f>COUNTIF($H$6:$H$1065,H838)</f>
        <v>1</v>
      </c>
      <c r="J838" s="8" t="s">
        <v>1575</v>
      </c>
      <c r="K838" s="8" t="s">
        <v>1575</v>
      </c>
      <c r="L838" s="8"/>
    </row>
    <row r="839" spans="1:12" x14ac:dyDescent="0.25">
      <c r="A839" s="11" t="s">
        <v>1714</v>
      </c>
      <c r="B839" s="46" t="s">
        <v>1780</v>
      </c>
      <c r="C839" s="15" t="s">
        <v>1737</v>
      </c>
      <c r="D839" s="15"/>
      <c r="E839" s="15"/>
      <c r="F839" s="7"/>
      <c r="G839" s="7" t="s">
        <v>393</v>
      </c>
      <c r="H839" s="25" t="str">
        <f t="shared" si="35"/>
        <v>fish_nt_BCG_att56t</v>
      </c>
      <c r="I839" s="7">
        <f>COUNTIF($H$6:$H$1065,H839)</f>
        <v>1</v>
      </c>
      <c r="J839" s="8" t="s">
        <v>1575</v>
      </c>
      <c r="K839" s="8" t="s">
        <v>1575</v>
      </c>
      <c r="L839" s="8"/>
    </row>
    <row r="840" spans="1:12" x14ac:dyDescent="0.25">
      <c r="A840" s="11" t="s">
        <v>1715</v>
      </c>
      <c r="B840" s="46" t="s">
        <v>1780</v>
      </c>
      <c r="C840" s="15" t="s">
        <v>1737</v>
      </c>
      <c r="D840" s="15"/>
      <c r="E840" s="15"/>
      <c r="F840" s="7"/>
      <c r="G840" s="7" t="s">
        <v>393</v>
      </c>
      <c r="H840" s="25" t="str">
        <f t="shared" si="35"/>
        <v>fish_nt_BCG_att6i</v>
      </c>
      <c r="I840" s="7">
        <f>COUNTIF($H$6:$H$1065,H840)</f>
        <v>1</v>
      </c>
      <c r="J840" s="8" t="s">
        <v>1575</v>
      </c>
      <c r="K840" s="8" t="s">
        <v>1575</v>
      </c>
      <c r="L840" s="8"/>
    </row>
    <row r="841" spans="1:12" x14ac:dyDescent="0.25">
      <c r="A841" s="11" t="s">
        <v>1716</v>
      </c>
      <c r="B841" s="46" t="s">
        <v>1780</v>
      </c>
      <c r="C841" s="15" t="s">
        <v>1737</v>
      </c>
      <c r="D841" s="15"/>
      <c r="E841" s="15"/>
      <c r="F841" s="7"/>
      <c r="G841" s="7" t="s">
        <v>393</v>
      </c>
      <c r="H841" s="25" t="str">
        <f t="shared" si="35"/>
        <v>fish_nt_BCG_att6m</v>
      </c>
      <c r="I841" s="7">
        <f>COUNTIF($H$6:$H$1065,H841)</f>
        <v>1</v>
      </c>
      <c r="J841" s="8" t="s">
        <v>1575</v>
      </c>
      <c r="K841" s="8" t="s">
        <v>1575</v>
      </c>
      <c r="L841" s="8"/>
    </row>
    <row r="842" spans="1:12" x14ac:dyDescent="0.25">
      <c r="A842" s="11" t="s">
        <v>1717</v>
      </c>
      <c r="B842" s="46" t="s">
        <v>1780</v>
      </c>
      <c r="C842" s="15" t="s">
        <v>1737</v>
      </c>
      <c r="D842" s="15"/>
      <c r="E842" s="15"/>
      <c r="F842" s="7"/>
      <c r="G842" s="7" t="s">
        <v>393</v>
      </c>
      <c r="H842" s="25" t="str">
        <f t="shared" si="35"/>
        <v>fish_nt_BCG_att6t</v>
      </c>
      <c r="I842" s="7">
        <f>COUNTIF($H$6:$H$1065,H842)</f>
        <v>1</v>
      </c>
      <c r="J842" s="8" t="s">
        <v>1575</v>
      </c>
      <c r="K842" s="8" t="s">
        <v>1575</v>
      </c>
      <c r="L842" s="8"/>
    </row>
    <row r="843" spans="1:12" x14ac:dyDescent="0.25">
      <c r="A843" s="11" t="s">
        <v>107</v>
      </c>
      <c r="B843" s="46" t="s">
        <v>1780</v>
      </c>
      <c r="C843" s="15" t="s">
        <v>1737</v>
      </c>
      <c r="D843" s="15"/>
      <c r="E843" s="15"/>
      <c r="F843" s="7"/>
      <c r="G843" s="7" t="s">
        <v>393</v>
      </c>
      <c r="H843" s="25" t="str">
        <f t="shared" ref="H843:H906" si="37">G843&amp;"_"&amp;TRIM(A843)</f>
        <v>fish_pi_BCG_att12</v>
      </c>
      <c r="I843" s="7">
        <f>COUNTIF($H$6:$H$1065,H843)</f>
        <v>1</v>
      </c>
      <c r="J843" s="8" t="s">
        <v>1575</v>
      </c>
      <c r="K843" s="8" t="s">
        <v>1575</v>
      </c>
      <c r="L843" s="8"/>
    </row>
    <row r="844" spans="1:12" x14ac:dyDescent="0.25">
      <c r="A844" s="11" t="s">
        <v>109</v>
      </c>
      <c r="B844" s="46" t="s">
        <v>1780</v>
      </c>
      <c r="C844" s="15" t="s">
        <v>1737</v>
      </c>
      <c r="D844" s="15"/>
      <c r="E844" s="15"/>
      <c r="F844" s="7"/>
      <c r="G844" s="7" t="s">
        <v>393</v>
      </c>
      <c r="H844" s="25" t="str">
        <f t="shared" si="37"/>
        <v>fish_pi_BCG_att123</v>
      </c>
      <c r="I844" s="7">
        <f>COUNTIF($H$6:$H$1065,H844)</f>
        <v>1</v>
      </c>
      <c r="J844" s="8" t="s">
        <v>1575</v>
      </c>
      <c r="K844" s="8" t="s">
        <v>1575</v>
      </c>
      <c r="L844" s="8"/>
    </row>
    <row r="845" spans="1:12" x14ac:dyDescent="0.25">
      <c r="A845" s="11" t="s">
        <v>1525</v>
      </c>
      <c r="B845" s="46" t="s">
        <v>1780</v>
      </c>
      <c r="C845" s="15" t="s">
        <v>1737</v>
      </c>
      <c r="D845" s="15"/>
      <c r="E845" s="15"/>
      <c r="F845" s="7"/>
      <c r="G845" s="7" t="s">
        <v>393</v>
      </c>
      <c r="H845" s="25" t="str">
        <f t="shared" si="37"/>
        <v>fish_pi_BCG_att12346b</v>
      </c>
      <c r="I845" s="7">
        <f>COUNTIF($H$6:$H$1065,H845)</f>
        <v>1</v>
      </c>
      <c r="J845" s="8" t="s">
        <v>1575</v>
      </c>
      <c r="K845" s="8" t="s">
        <v>1575</v>
      </c>
      <c r="L845" s="8"/>
    </row>
    <row r="846" spans="1:12" x14ac:dyDescent="0.25">
      <c r="A846" s="11" t="s">
        <v>1526</v>
      </c>
      <c r="B846" s="46" t="s">
        <v>1780</v>
      </c>
      <c r="C846" s="15" t="s">
        <v>1737</v>
      </c>
      <c r="D846" s="15"/>
      <c r="E846" s="15"/>
      <c r="F846" s="7"/>
      <c r="G846" s="7" t="s">
        <v>393</v>
      </c>
      <c r="H846" s="25" t="str">
        <f t="shared" si="37"/>
        <v>fish_pi_BCG_att1236b</v>
      </c>
      <c r="I846" s="7">
        <f>COUNTIF($H$6:$H$1065,H846)</f>
        <v>1</v>
      </c>
      <c r="J846" s="8" t="s">
        <v>1575</v>
      </c>
      <c r="K846" s="8" t="s">
        <v>1575</v>
      </c>
      <c r="L846" s="8"/>
    </row>
    <row r="847" spans="1:12" x14ac:dyDescent="0.25">
      <c r="A847" s="11" t="s">
        <v>1718</v>
      </c>
      <c r="B847" s="46" t="s">
        <v>1780</v>
      </c>
      <c r="C847" s="15" t="s">
        <v>1737</v>
      </c>
      <c r="D847" s="15"/>
      <c r="E847" s="15"/>
      <c r="F847" s="7"/>
      <c r="G847" s="7" t="s">
        <v>393</v>
      </c>
      <c r="H847" s="25" t="str">
        <f t="shared" si="37"/>
        <v>fish_pi_BCG_att1i236i</v>
      </c>
      <c r="I847" s="7">
        <f>COUNTIF($H$6:$H$1065,H847)</f>
        <v>1</v>
      </c>
      <c r="J847" s="8" t="s">
        <v>1575</v>
      </c>
      <c r="K847" s="8" t="s">
        <v>1575</v>
      </c>
      <c r="L847" s="8"/>
    </row>
    <row r="848" spans="1:12" x14ac:dyDescent="0.25">
      <c r="A848" s="11" t="s">
        <v>159</v>
      </c>
      <c r="B848" s="46" t="s">
        <v>1780</v>
      </c>
      <c r="C848" s="15" t="s">
        <v>1737</v>
      </c>
      <c r="D848" s="15"/>
      <c r="E848" s="15"/>
      <c r="F848" s="7"/>
      <c r="G848" s="7" t="s">
        <v>393</v>
      </c>
      <c r="H848" s="25" t="str">
        <f t="shared" si="37"/>
        <v>fish_pi_BCG_att2</v>
      </c>
      <c r="I848" s="7">
        <f>COUNTIF($H$6:$H$1065,H848)</f>
        <v>1</v>
      </c>
      <c r="J848" s="8" t="s">
        <v>1575</v>
      </c>
      <c r="K848" s="8" t="s">
        <v>1575</v>
      </c>
      <c r="L848" s="8"/>
    </row>
    <row r="849" spans="1:12" x14ac:dyDescent="0.25">
      <c r="A849" s="11" t="s">
        <v>1527</v>
      </c>
      <c r="B849" s="46" t="s">
        <v>1780</v>
      </c>
      <c r="C849" s="15" t="s">
        <v>1738</v>
      </c>
      <c r="D849" s="15"/>
      <c r="E849" s="15"/>
      <c r="F849" s="7"/>
      <c r="G849" s="7" t="s">
        <v>393</v>
      </c>
      <c r="H849" s="25" t="str">
        <f t="shared" si="37"/>
        <v>fish_pi_BCG_att2native</v>
      </c>
      <c r="I849" s="7">
        <f>COUNTIF($H$6:$H$1065,H849)</f>
        <v>1</v>
      </c>
      <c r="J849" s="8" t="s">
        <v>1575</v>
      </c>
      <c r="K849" s="8" t="s">
        <v>1575</v>
      </c>
      <c r="L849" s="8"/>
    </row>
    <row r="850" spans="1:12" x14ac:dyDescent="0.25">
      <c r="A850" s="11" t="s">
        <v>160</v>
      </c>
      <c r="B850" s="46" t="s">
        <v>1780</v>
      </c>
      <c r="C850" s="15" t="s">
        <v>1737</v>
      </c>
      <c r="D850" s="15"/>
      <c r="E850" s="15"/>
      <c r="F850" s="7"/>
      <c r="G850" s="7" t="s">
        <v>393</v>
      </c>
      <c r="H850" s="25" t="str">
        <f t="shared" si="37"/>
        <v>fish_pi_BCG_att3</v>
      </c>
      <c r="I850" s="7">
        <f>COUNTIF($H$6:$H$1065,H850)</f>
        <v>1</v>
      </c>
      <c r="J850" s="8" t="s">
        <v>1575</v>
      </c>
      <c r="K850" s="8" t="s">
        <v>1575</v>
      </c>
      <c r="L850" s="8"/>
    </row>
    <row r="851" spans="1:12" x14ac:dyDescent="0.25">
      <c r="A851" s="11" t="s">
        <v>1528</v>
      </c>
      <c r="B851" s="46" t="s">
        <v>1780</v>
      </c>
      <c r="C851" s="15" t="s">
        <v>1738</v>
      </c>
      <c r="D851" s="15"/>
      <c r="E851" s="15"/>
      <c r="F851" s="7"/>
      <c r="G851" s="7" t="s">
        <v>393</v>
      </c>
      <c r="H851" s="25" t="str">
        <f t="shared" si="37"/>
        <v>fish_pi_BCG_att3native</v>
      </c>
      <c r="I851" s="7">
        <f>COUNTIF($H$6:$H$1065,H851)</f>
        <v>1</v>
      </c>
      <c r="J851" s="8" t="s">
        <v>1575</v>
      </c>
      <c r="K851" s="8" t="s">
        <v>1575</v>
      </c>
      <c r="L851" s="8"/>
    </row>
    <row r="852" spans="1:12" x14ac:dyDescent="0.25">
      <c r="A852" s="11" t="s">
        <v>113</v>
      </c>
      <c r="B852" s="46" t="s">
        <v>1780</v>
      </c>
      <c r="C852" s="15" t="s">
        <v>1737</v>
      </c>
      <c r="D852" s="15"/>
      <c r="E852" s="15"/>
      <c r="F852" s="7"/>
      <c r="G852" s="7" t="s">
        <v>393</v>
      </c>
      <c r="H852" s="25" t="str">
        <f t="shared" si="37"/>
        <v>fish_pi_BCG_att4</v>
      </c>
      <c r="I852" s="7">
        <f>COUNTIF($H$6:$H$1065,H852)</f>
        <v>1</v>
      </c>
      <c r="J852" s="8" t="s">
        <v>1575</v>
      </c>
      <c r="K852" s="8" t="s">
        <v>1575</v>
      </c>
      <c r="L852" s="8"/>
    </row>
    <row r="853" spans="1:12" x14ac:dyDescent="0.25">
      <c r="A853" s="11" t="s">
        <v>1529</v>
      </c>
      <c r="B853" s="46" t="s">
        <v>1780</v>
      </c>
      <c r="C853" s="15" t="s">
        <v>1738</v>
      </c>
      <c r="D853" s="15"/>
      <c r="E853" s="15"/>
      <c r="F853" s="7"/>
      <c r="G853" s="7" t="s">
        <v>393</v>
      </c>
      <c r="H853" s="25" t="str">
        <f t="shared" si="37"/>
        <v>fish_pi_BCG_att4native</v>
      </c>
      <c r="I853" s="7">
        <f>COUNTIF($H$6:$H$1065,H853)</f>
        <v>1</v>
      </c>
      <c r="J853" s="8" t="s">
        <v>1575</v>
      </c>
      <c r="K853" s="8" t="s">
        <v>1575</v>
      </c>
      <c r="L853" s="8"/>
    </row>
    <row r="854" spans="1:12" x14ac:dyDescent="0.25">
      <c r="A854" s="11" t="s">
        <v>115</v>
      </c>
      <c r="B854" s="46" t="s">
        <v>1780</v>
      </c>
      <c r="C854" s="15" t="s">
        <v>1737</v>
      </c>
      <c r="D854" s="15"/>
      <c r="E854" s="15"/>
      <c r="F854" s="7"/>
      <c r="G854" s="7" t="s">
        <v>393</v>
      </c>
      <c r="H854" s="25" t="str">
        <f t="shared" si="37"/>
        <v>fish_pi_BCG_att5</v>
      </c>
      <c r="I854" s="7">
        <f>COUNTIF($H$6:$H$1065,H854)</f>
        <v>1</v>
      </c>
      <c r="J854" s="8" t="s">
        <v>1575</v>
      </c>
      <c r="K854" s="8" t="s">
        <v>1575</v>
      </c>
      <c r="L854" s="8"/>
    </row>
    <row r="855" spans="1:12" x14ac:dyDescent="0.25">
      <c r="A855" s="11" t="s">
        <v>1530</v>
      </c>
      <c r="B855" s="46" t="s">
        <v>1780</v>
      </c>
      <c r="C855" s="15" t="s">
        <v>1738</v>
      </c>
      <c r="D855" s="15"/>
      <c r="E855" s="15"/>
      <c r="F855" s="7"/>
      <c r="G855" s="7" t="s">
        <v>393</v>
      </c>
      <c r="H855" s="25" t="str">
        <f t="shared" si="37"/>
        <v>fish_pi_BCG_att5native</v>
      </c>
      <c r="I855" s="7">
        <f>COUNTIF($H$6:$H$1065,H855)</f>
        <v>1</v>
      </c>
      <c r="J855" s="8" t="s">
        <v>1575</v>
      </c>
      <c r="K855" s="8" t="s">
        <v>1575</v>
      </c>
      <c r="L855" s="8"/>
    </row>
    <row r="856" spans="1:12" x14ac:dyDescent="0.25">
      <c r="A856" s="11" t="s">
        <v>1531</v>
      </c>
      <c r="B856" s="46" t="s">
        <v>1780</v>
      </c>
      <c r="C856" s="15" t="s">
        <v>1737</v>
      </c>
      <c r="D856" s="15"/>
      <c r="E856" s="15"/>
      <c r="F856" s="7"/>
      <c r="G856" s="7" t="s">
        <v>393</v>
      </c>
      <c r="H856" s="25" t="str">
        <f t="shared" si="37"/>
        <v>fish_pi_BCG_att56a</v>
      </c>
      <c r="I856" s="7">
        <f>COUNTIF($H$6:$H$1065,H856)</f>
        <v>1</v>
      </c>
      <c r="J856" s="8" t="s">
        <v>1575</v>
      </c>
      <c r="K856" s="8" t="s">
        <v>1575</v>
      </c>
      <c r="L856" s="8"/>
    </row>
    <row r="857" spans="1:12" x14ac:dyDescent="0.25">
      <c r="A857" s="11" t="s">
        <v>1719</v>
      </c>
      <c r="B857" s="46" t="s">
        <v>1780</v>
      </c>
      <c r="C857" s="15" t="s">
        <v>1737</v>
      </c>
      <c r="D857" s="15"/>
      <c r="E857" s="15"/>
      <c r="F857" s="7"/>
      <c r="G857" s="7" t="s">
        <v>393</v>
      </c>
      <c r="H857" s="25" t="str">
        <f t="shared" si="37"/>
        <v>fish_pi_BCG_att56t</v>
      </c>
      <c r="I857" s="7">
        <f>COUNTIF($H$6:$H$1065,H857)</f>
        <v>1</v>
      </c>
      <c r="J857" s="8" t="s">
        <v>1575</v>
      </c>
      <c r="K857" s="8" t="s">
        <v>1575</v>
      </c>
      <c r="L857" s="8"/>
    </row>
    <row r="858" spans="1:12" x14ac:dyDescent="0.25">
      <c r="A858" s="11" t="s">
        <v>1532</v>
      </c>
      <c r="B858" s="46" t="s">
        <v>1780</v>
      </c>
      <c r="C858" s="15" t="s">
        <v>1737</v>
      </c>
      <c r="D858" s="15"/>
      <c r="E858" s="15"/>
      <c r="F858" s="7"/>
      <c r="G858" s="7" t="s">
        <v>393</v>
      </c>
      <c r="H858" s="25" t="str">
        <f t="shared" si="37"/>
        <v>fish_pi_BCG_att66a</v>
      </c>
      <c r="I858" s="7">
        <f>COUNTIF($H$6:$H$1065,H858)</f>
        <v>1</v>
      </c>
      <c r="J858" s="8" t="s">
        <v>1575</v>
      </c>
      <c r="K858" s="8" t="s">
        <v>1575</v>
      </c>
      <c r="L858" s="8"/>
    </row>
    <row r="859" spans="1:12" x14ac:dyDescent="0.25">
      <c r="A859" s="11" t="s">
        <v>1720</v>
      </c>
      <c r="B859" s="46" t="s">
        <v>1780</v>
      </c>
      <c r="C859" s="15" t="s">
        <v>1737</v>
      </c>
      <c r="D859" s="15"/>
      <c r="E859" s="15"/>
      <c r="F859" s="7"/>
      <c r="G859" s="7" t="s">
        <v>393</v>
      </c>
      <c r="H859" s="25" t="str">
        <f t="shared" si="37"/>
        <v>fish_pi_BCG_att6i</v>
      </c>
      <c r="I859" s="7">
        <f>COUNTIF($H$6:$H$1065,H859)</f>
        <v>1</v>
      </c>
      <c r="J859" s="8" t="s">
        <v>1575</v>
      </c>
      <c r="K859" s="8" t="s">
        <v>1575</v>
      </c>
      <c r="L859" s="8"/>
    </row>
    <row r="860" spans="1:12" x14ac:dyDescent="0.25">
      <c r="A860" s="11" t="s">
        <v>1721</v>
      </c>
      <c r="B860" s="46" t="s">
        <v>1780</v>
      </c>
      <c r="C860" s="15" t="s">
        <v>1737</v>
      </c>
      <c r="D860" s="15"/>
      <c r="E860" s="15"/>
      <c r="F860" s="7"/>
      <c r="G860" s="7" t="s">
        <v>393</v>
      </c>
      <c r="H860" s="25" t="str">
        <f t="shared" si="37"/>
        <v>fish_pi_BCG_att6m</v>
      </c>
      <c r="I860" s="7">
        <f>COUNTIF($H$6:$H$1065,H860)</f>
        <v>1</v>
      </c>
      <c r="J860" s="8" t="s">
        <v>1575</v>
      </c>
      <c r="K860" s="8" t="s">
        <v>1575</v>
      </c>
      <c r="L860" s="8"/>
    </row>
    <row r="861" spans="1:12" x14ac:dyDescent="0.25">
      <c r="A861" s="11" t="s">
        <v>1722</v>
      </c>
      <c r="B861" s="46" t="s">
        <v>1780</v>
      </c>
      <c r="C861" s="15" t="s">
        <v>1737</v>
      </c>
      <c r="D861" s="15"/>
      <c r="E861" s="15"/>
      <c r="F861" s="7"/>
      <c r="G861" s="7" t="s">
        <v>393</v>
      </c>
      <c r="H861" s="25" t="str">
        <f t="shared" si="37"/>
        <v>fish_pi_BCG_att6t</v>
      </c>
      <c r="I861" s="7">
        <f>COUNTIF($H$6:$H$1065,H861)</f>
        <v>1</v>
      </c>
      <c r="J861" s="8" t="s">
        <v>1575</v>
      </c>
      <c r="K861" s="8" t="s">
        <v>1575</v>
      </c>
      <c r="L861" s="8"/>
    </row>
    <row r="862" spans="1:12" x14ac:dyDescent="0.25">
      <c r="A862" s="11" t="s">
        <v>1533</v>
      </c>
      <c r="B862" s="46" t="s">
        <v>1780</v>
      </c>
      <c r="C862" s="15" t="s">
        <v>1737</v>
      </c>
      <c r="D862" s="15"/>
      <c r="E862" s="15"/>
      <c r="F862" s="7"/>
      <c r="G862" s="7" t="s">
        <v>393</v>
      </c>
      <c r="H862" s="25" t="str">
        <f t="shared" si="37"/>
        <v>fish_pi_BCG_att66a6b</v>
      </c>
      <c r="I862" s="7">
        <f>COUNTIF($H$6:$H$1065,H862)</f>
        <v>1</v>
      </c>
      <c r="J862" s="8" t="s">
        <v>1575</v>
      </c>
      <c r="K862" s="8" t="s">
        <v>1575</v>
      </c>
      <c r="L862" s="8"/>
    </row>
    <row r="863" spans="1:12" x14ac:dyDescent="0.25">
      <c r="A863" s="11" t="s">
        <v>119</v>
      </c>
      <c r="B863" s="46" t="s">
        <v>1780</v>
      </c>
      <c r="C863" s="15" t="s">
        <v>1737</v>
      </c>
      <c r="D863" s="15"/>
      <c r="E863" s="15"/>
      <c r="F863" s="7"/>
      <c r="G863" s="7" t="s">
        <v>393</v>
      </c>
      <c r="H863" s="25" t="str">
        <f t="shared" si="37"/>
        <v>fish_pt_BCG_att12</v>
      </c>
      <c r="I863" s="7">
        <f>COUNTIF($H$6:$H$1065,H863)</f>
        <v>1</v>
      </c>
      <c r="J863" s="8" t="s">
        <v>1575</v>
      </c>
      <c r="K863" s="8" t="s">
        <v>1575</v>
      </c>
      <c r="L863" s="8"/>
    </row>
    <row r="864" spans="1:12" x14ac:dyDescent="0.25">
      <c r="A864" s="11" t="s">
        <v>121</v>
      </c>
      <c r="B864" s="46" t="s">
        <v>1780</v>
      </c>
      <c r="C864" s="15" t="s">
        <v>1737</v>
      </c>
      <c r="D864" s="15"/>
      <c r="E864" s="15"/>
      <c r="F864" s="7"/>
      <c r="G864" s="7" t="s">
        <v>393</v>
      </c>
      <c r="H864" s="25" t="str">
        <f t="shared" si="37"/>
        <v>fish_pt_BCG_att123</v>
      </c>
      <c r="I864" s="7">
        <f>COUNTIF($H$6:$H$1065,H864)</f>
        <v>1</v>
      </c>
      <c r="J864" s="8" t="s">
        <v>1575</v>
      </c>
      <c r="K864" s="8" t="s">
        <v>1575</v>
      </c>
      <c r="L864" s="8"/>
    </row>
    <row r="865" spans="1:12" x14ac:dyDescent="0.25">
      <c r="A865" s="11" t="s">
        <v>1534</v>
      </c>
      <c r="B865" s="46" t="s">
        <v>1780</v>
      </c>
      <c r="C865" s="15" t="s">
        <v>1737</v>
      </c>
      <c r="D865" s="15"/>
      <c r="E865" s="15"/>
      <c r="F865" s="7"/>
      <c r="G865" s="7" t="s">
        <v>393</v>
      </c>
      <c r="H865" s="25" t="str">
        <f t="shared" si="37"/>
        <v>fish_pt_BCG_att12346b</v>
      </c>
      <c r="I865" s="7">
        <f>COUNTIF($H$6:$H$1065,H865)</f>
        <v>1</v>
      </c>
      <c r="J865" s="8" t="s">
        <v>1575</v>
      </c>
      <c r="K865" s="8" t="s">
        <v>1575</v>
      </c>
      <c r="L865" s="8"/>
    </row>
    <row r="866" spans="1:12" x14ac:dyDescent="0.25">
      <c r="A866" s="11" t="s">
        <v>1535</v>
      </c>
      <c r="B866" s="46" t="s">
        <v>1780</v>
      </c>
      <c r="C866" s="15" t="s">
        <v>1737</v>
      </c>
      <c r="D866" s="15"/>
      <c r="E866" s="15"/>
      <c r="F866" s="7"/>
      <c r="G866" s="7" t="s">
        <v>393</v>
      </c>
      <c r="H866" s="25" t="str">
        <f t="shared" si="37"/>
        <v>fish_pt_BCG_att1236b</v>
      </c>
      <c r="I866" s="7">
        <f>COUNTIF($H$6:$H$1065,H866)</f>
        <v>1</v>
      </c>
      <c r="J866" s="8" t="s">
        <v>1575</v>
      </c>
      <c r="K866" s="8" t="s">
        <v>1575</v>
      </c>
      <c r="L866" s="8"/>
    </row>
    <row r="867" spans="1:12" x14ac:dyDescent="0.25">
      <c r="A867" s="11" t="s">
        <v>1723</v>
      </c>
      <c r="B867" s="46" t="s">
        <v>1780</v>
      </c>
      <c r="C867" s="15" t="s">
        <v>1737</v>
      </c>
      <c r="D867" s="15"/>
      <c r="E867" s="15"/>
      <c r="F867" s="7"/>
      <c r="G867" s="7" t="s">
        <v>393</v>
      </c>
      <c r="H867" s="25" t="str">
        <f t="shared" si="37"/>
        <v>fish_pt_BCG_att1i236i</v>
      </c>
      <c r="I867" s="7">
        <f>COUNTIF($H$6:$H$1065,H867)</f>
        <v>1</v>
      </c>
      <c r="J867" s="8" t="s">
        <v>1575</v>
      </c>
      <c r="K867" s="8" t="s">
        <v>1575</v>
      </c>
      <c r="L867" s="8"/>
    </row>
    <row r="868" spans="1:12" x14ac:dyDescent="0.25">
      <c r="A868" s="11" t="s">
        <v>123</v>
      </c>
      <c r="B868" s="46" t="s">
        <v>1780</v>
      </c>
      <c r="C868" s="15" t="s">
        <v>1737</v>
      </c>
      <c r="D868" s="15"/>
      <c r="E868" s="15"/>
      <c r="F868" s="7"/>
      <c r="G868" s="7" t="s">
        <v>393</v>
      </c>
      <c r="H868" s="25" t="str">
        <f t="shared" si="37"/>
        <v>fish_pt_BCG_att2</v>
      </c>
      <c r="I868" s="7">
        <f>COUNTIF($H$6:$H$1065,H868)</f>
        <v>1</v>
      </c>
      <c r="J868" s="8" t="s">
        <v>1575</v>
      </c>
      <c r="K868" s="8" t="s">
        <v>1575</v>
      </c>
      <c r="L868" s="8"/>
    </row>
    <row r="869" spans="1:12" x14ac:dyDescent="0.25">
      <c r="A869" s="11" t="s">
        <v>1536</v>
      </c>
      <c r="B869" s="46" t="s">
        <v>1780</v>
      </c>
      <c r="C869" s="15" t="s">
        <v>1738</v>
      </c>
      <c r="D869" s="15"/>
      <c r="E869" s="15"/>
      <c r="F869" s="7"/>
      <c r="G869" s="7" t="s">
        <v>393</v>
      </c>
      <c r="H869" s="25" t="str">
        <f t="shared" si="37"/>
        <v>fish_pt_BCG_att2native</v>
      </c>
      <c r="I869" s="7">
        <f>COUNTIF($H$6:$H$1065,H869)</f>
        <v>1</v>
      </c>
      <c r="J869" s="8" t="s">
        <v>1575</v>
      </c>
      <c r="K869" s="8" t="s">
        <v>1575</v>
      </c>
      <c r="L869" s="8"/>
    </row>
    <row r="870" spans="1:12" x14ac:dyDescent="0.25">
      <c r="A870" s="11" t="s">
        <v>163</v>
      </c>
      <c r="B870" s="46" t="s">
        <v>1780</v>
      </c>
      <c r="C870" s="15" t="s">
        <v>1737</v>
      </c>
      <c r="D870" s="15"/>
      <c r="E870" s="15"/>
      <c r="F870" s="7"/>
      <c r="G870" s="7" t="s">
        <v>393</v>
      </c>
      <c r="H870" s="25" t="str">
        <f t="shared" si="37"/>
        <v>fish_pt_BCG_att3</v>
      </c>
      <c r="I870" s="7">
        <f>COUNTIF($H$6:$H$1065,H870)</f>
        <v>1</v>
      </c>
      <c r="J870" s="8" t="s">
        <v>1575</v>
      </c>
      <c r="K870" s="8" t="s">
        <v>1575</v>
      </c>
      <c r="L870" s="8"/>
    </row>
    <row r="871" spans="1:12" x14ac:dyDescent="0.25">
      <c r="A871" s="11" t="s">
        <v>1537</v>
      </c>
      <c r="B871" s="46" t="s">
        <v>1780</v>
      </c>
      <c r="C871" s="15" t="s">
        <v>1738</v>
      </c>
      <c r="D871" s="15"/>
      <c r="E871" s="15"/>
      <c r="F871" s="7"/>
      <c r="G871" s="7" t="s">
        <v>393</v>
      </c>
      <c r="H871" s="25" t="str">
        <f t="shared" si="37"/>
        <v>fish_pt_BCG_att3native</v>
      </c>
      <c r="I871" s="7">
        <f>COUNTIF($H$6:$H$1065,H871)</f>
        <v>1</v>
      </c>
      <c r="J871" s="8" t="s">
        <v>1575</v>
      </c>
      <c r="K871" s="8" t="s">
        <v>1575</v>
      </c>
      <c r="L871" s="8"/>
    </row>
    <row r="872" spans="1:12" x14ac:dyDescent="0.25">
      <c r="A872" s="11" t="s">
        <v>126</v>
      </c>
      <c r="B872" s="46" t="s">
        <v>1780</v>
      </c>
      <c r="C872" s="15" t="s">
        <v>1737</v>
      </c>
      <c r="D872" s="15"/>
      <c r="E872" s="15"/>
      <c r="F872" s="7"/>
      <c r="G872" s="7" t="s">
        <v>393</v>
      </c>
      <c r="H872" s="25" t="str">
        <f t="shared" si="37"/>
        <v>fish_pt_BCG_att4</v>
      </c>
      <c r="I872" s="7">
        <f>COUNTIF($H$6:$H$1065,H872)</f>
        <v>1</v>
      </c>
      <c r="J872" s="8" t="s">
        <v>1575</v>
      </c>
      <c r="K872" s="8" t="s">
        <v>1575</v>
      </c>
      <c r="L872" s="8"/>
    </row>
    <row r="873" spans="1:12" x14ac:dyDescent="0.25">
      <c r="A873" s="11" t="s">
        <v>1538</v>
      </c>
      <c r="B873" s="46" t="s">
        <v>1780</v>
      </c>
      <c r="C873" s="15" t="s">
        <v>1738</v>
      </c>
      <c r="D873" s="15"/>
      <c r="E873" s="15"/>
      <c r="F873" s="7"/>
      <c r="G873" s="7" t="s">
        <v>393</v>
      </c>
      <c r="H873" s="25" t="str">
        <f t="shared" si="37"/>
        <v>fish_pt_BCG_att4native</v>
      </c>
      <c r="I873" s="7">
        <f>COUNTIF($H$6:$H$1065,H873)</f>
        <v>1</v>
      </c>
      <c r="J873" s="8" t="s">
        <v>1575</v>
      </c>
      <c r="K873" s="8" t="s">
        <v>1575</v>
      </c>
      <c r="L873" s="8"/>
    </row>
    <row r="874" spans="1:12" x14ac:dyDescent="0.25">
      <c r="A874" s="11" t="s">
        <v>128</v>
      </c>
      <c r="B874" s="46" t="s">
        <v>1780</v>
      </c>
      <c r="C874" s="15" t="s">
        <v>1737</v>
      </c>
      <c r="D874" s="15"/>
      <c r="E874" s="15"/>
      <c r="F874" s="7"/>
      <c r="G874" s="7" t="s">
        <v>393</v>
      </c>
      <c r="H874" s="25" t="str">
        <f t="shared" si="37"/>
        <v>fish_pt_BCG_att5</v>
      </c>
      <c r="I874" s="7">
        <f>COUNTIF($H$6:$H$1065,H874)</f>
        <v>1</v>
      </c>
      <c r="J874" s="8" t="s">
        <v>1575</v>
      </c>
      <c r="K874" s="8" t="s">
        <v>1575</v>
      </c>
      <c r="L874" s="8"/>
    </row>
    <row r="875" spans="1:12" x14ac:dyDescent="0.25">
      <c r="A875" s="11" t="s">
        <v>1724</v>
      </c>
      <c r="B875" s="46" t="s">
        <v>1780</v>
      </c>
      <c r="C875" s="15" t="s">
        <v>1737</v>
      </c>
      <c r="D875" s="15"/>
      <c r="E875" s="15"/>
      <c r="F875" s="7"/>
      <c r="G875" s="7" t="s">
        <v>393</v>
      </c>
      <c r="H875" s="25" t="str">
        <f t="shared" si="37"/>
        <v>fish_pt_BCG_att56t</v>
      </c>
      <c r="I875" s="7">
        <f>COUNTIF($H$6:$H$1065,H875)</f>
        <v>1</v>
      </c>
      <c r="J875" s="8" t="s">
        <v>1575</v>
      </c>
      <c r="K875" s="8" t="s">
        <v>1575</v>
      </c>
      <c r="L875" s="8"/>
    </row>
    <row r="876" spans="1:12" x14ac:dyDescent="0.25">
      <c r="A876" s="11" t="s">
        <v>1725</v>
      </c>
      <c r="B876" s="46" t="s">
        <v>1780</v>
      </c>
      <c r="C876" s="15" t="s">
        <v>1737</v>
      </c>
      <c r="D876" s="15"/>
      <c r="E876" s="15"/>
      <c r="F876" s="7"/>
      <c r="G876" s="7" t="s">
        <v>393</v>
      </c>
      <c r="H876" s="25" t="str">
        <f t="shared" si="37"/>
        <v>fish_pt_BCG_att6i</v>
      </c>
      <c r="I876" s="7">
        <f>COUNTIF($H$6:$H$1065,H876)</f>
        <v>1</v>
      </c>
      <c r="J876" s="8" t="s">
        <v>1575</v>
      </c>
      <c r="K876" s="8" t="s">
        <v>1575</v>
      </c>
      <c r="L876" s="8"/>
    </row>
    <row r="877" spans="1:12" x14ac:dyDescent="0.25">
      <c r="A877" s="11" t="s">
        <v>1726</v>
      </c>
      <c r="B877" s="46" t="s">
        <v>1780</v>
      </c>
      <c r="C877" s="15" t="s">
        <v>1737</v>
      </c>
      <c r="D877" s="15"/>
      <c r="E877" s="15"/>
      <c r="F877" s="7"/>
      <c r="G877" s="7" t="s">
        <v>393</v>
      </c>
      <c r="H877" s="25" t="str">
        <f t="shared" si="37"/>
        <v>fish_pt_BCG_att6m</v>
      </c>
      <c r="I877" s="7">
        <f>COUNTIF($H$6:$H$1065,H877)</f>
        <v>1</v>
      </c>
      <c r="J877" s="8" t="s">
        <v>1575</v>
      </c>
      <c r="K877" s="8" t="s">
        <v>1575</v>
      </c>
      <c r="L877" s="8"/>
    </row>
    <row r="878" spans="1:12" x14ac:dyDescent="0.25">
      <c r="A878" s="11" t="s">
        <v>1727</v>
      </c>
      <c r="B878" s="46" t="s">
        <v>1780</v>
      </c>
      <c r="C878" s="15" t="s">
        <v>1737</v>
      </c>
      <c r="D878" s="15"/>
      <c r="E878" s="15"/>
      <c r="F878" s="7"/>
      <c r="G878" s="7" t="s">
        <v>393</v>
      </c>
      <c r="H878" s="25" t="str">
        <f t="shared" si="37"/>
        <v>fish_pt_BCG_att6t</v>
      </c>
      <c r="I878" s="7">
        <f>COUNTIF($H$6:$H$1065,H878)</f>
        <v>1</v>
      </c>
      <c r="J878" s="8" t="s">
        <v>1575</v>
      </c>
      <c r="K878" s="8" t="s">
        <v>1575</v>
      </c>
      <c r="L878" s="8"/>
    </row>
    <row r="879" spans="1:12" x14ac:dyDescent="0.25">
      <c r="A879" s="11" t="s">
        <v>1539</v>
      </c>
      <c r="B879" s="46" t="s">
        <v>1780</v>
      </c>
      <c r="C879" s="15" t="s">
        <v>1738</v>
      </c>
      <c r="D879" s="15"/>
      <c r="E879" s="15"/>
      <c r="F879" s="7"/>
      <c r="G879" s="7" t="s">
        <v>393</v>
      </c>
      <c r="H879" s="25" t="str">
        <f t="shared" si="37"/>
        <v>fish_pt_BCG_att5native</v>
      </c>
      <c r="I879" s="7">
        <f>COUNTIF($H$6:$H$1065,H879)</f>
        <v>1</v>
      </c>
      <c r="J879" s="8" t="s">
        <v>1575</v>
      </c>
      <c r="K879" s="8" t="s">
        <v>1575</v>
      </c>
      <c r="L879" s="8"/>
    </row>
    <row r="880" spans="1:12" x14ac:dyDescent="0.25">
      <c r="A880" s="11" t="s">
        <v>1540</v>
      </c>
      <c r="B880" s="46" t="s">
        <v>1780</v>
      </c>
      <c r="C880" s="15" t="s">
        <v>1737</v>
      </c>
      <c r="D880" s="15"/>
      <c r="E880" s="15"/>
      <c r="F880" s="7"/>
      <c r="G880" s="7" t="s">
        <v>393</v>
      </c>
      <c r="H880" s="25" t="str">
        <f t="shared" si="37"/>
        <v>fish_pi_dom01_BCG_att4</v>
      </c>
      <c r="I880" s="7">
        <f>COUNTIF($H$6:$H$1065,H880)</f>
        <v>1</v>
      </c>
      <c r="J880" s="8" t="s">
        <v>1575</v>
      </c>
      <c r="K880" s="8" t="s">
        <v>1575</v>
      </c>
      <c r="L880" s="8"/>
    </row>
    <row r="881" spans="1:12" x14ac:dyDescent="0.25">
      <c r="A881" s="11" t="s">
        <v>1541</v>
      </c>
      <c r="B881" s="46" t="s">
        <v>1780</v>
      </c>
      <c r="C881" s="15" t="s">
        <v>1737</v>
      </c>
      <c r="D881" s="15"/>
      <c r="E881" s="15"/>
      <c r="F881" s="7"/>
      <c r="G881" s="7" t="s">
        <v>393</v>
      </c>
      <c r="H881" s="25" t="str">
        <f t="shared" si="37"/>
        <v>fish_pi_dom01_BCG_att5</v>
      </c>
      <c r="I881" s="7">
        <f>COUNTIF($H$6:$H$1065,H881)</f>
        <v>1</v>
      </c>
      <c r="J881" s="8" t="s">
        <v>1575</v>
      </c>
      <c r="K881" s="8" t="s">
        <v>1575</v>
      </c>
      <c r="L881" s="8"/>
    </row>
    <row r="882" spans="1:12" x14ac:dyDescent="0.25">
      <c r="A882" s="11" t="s">
        <v>1542</v>
      </c>
      <c r="B882" s="46" t="s">
        <v>1780</v>
      </c>
      <c r="C882" s="15" t="s">
        <v>1737</v>
      </c>
      <c r="D882" s="15"/>
      <c r="E882" s="15"/>
      <c r="F882" s="7"/>
      <c r="G882" s="7" t="s">
        <v>393</v>
      </c>
      <c r="H882" s="25" t="str">
        <f t="shared" si="37"/>
        <v>fish_pi_dom01_BCG_att566a</v>
      </c>
      <c r="I882" s="7">
        <f>COUNTIF($H$6:$H$1065,H882)</f>
        <v>1</v>
      </c>
      <c r="J882" s="8" t="s">
        <v>1575</v>
      </c>
      <c r="K882" s="8" t="s">
        <v>1575</v>
      </c>
      <c r="L882" s="8"/>
    </row>
    <row r="883" spans="1:12" x14ac:dyDescent="0.25">
      <c r="A883" s="11" t="s">
        <v>1335</v>
      </c>
      <c r="B883" s="46" t="s">
        <v>1780</v>
      </c>
      <c r="C883" s="46" t="s">
        <v>1780</v>
      </c>
      <c r="D883" s="15"/>
      <c r="E883" s="15"/>
      <c r="F883" s="7"/>
      <c r="G883" s="7" t="s">
        <v>393</v>
      </c>
      <c r="H883" s="25" t="str">
        <f t="shared" si="37"/>
        <v>fish_nt_ti_corecold</v>
      </c>
      <c r="I883" s="7">
        <f>COUNTIF($H$6:$H$1065,H883)</f>
        <v>1</v>
      </c>
      <c r="J883" s="8" t="str">
        <f t="shared" ref="J883:J920" si="38">"unclassified_"&amp;G883</f>
        <v>unclassified_fish</v>
      </c>
      <c r="K883" s="8" t="s">
        <v>1587</v>
      </c>
      <c r="L883" s="8"/>
    </row>
    <row r="884" spans="1:12" x14ac:dyDescent="0.25">
      <c r="A884" s="11" t="s">
        <v>1336</v>
      </c>
      <c r="B884" s="46" t="s">
        <v>1780</v>
      </c>
      <c r="C884" s="46" t="s">
        <v>1780</v>
      </c>
      <c r="D884" s="15"/>
      <c r="E884" s="15"/>
      <c r="F884" s="7"/>
      <c r="G884" s="7" t="s">
        <v>393</v>
      </c>
      <c r="H884" s="25" t="str">
        <f t="shared" si="37"/>
        <v>fish_nt_ti_cold</v>
      </c>
      <c r="I884" s="7">
        <f>COUNTIF($H$6:$H$1065,H884)</f>
        <v>1</v>
      </c>
      <c r="J884" s="8" t="str">
        <f t="shared" si="38"/>
        <v>unclassified_fish</v>
      </c>
      <c r="K884" s="8" t="s">
        <v>1587</v>
      </c>
      <c r="L884" s="8"/>
    </row>
    <row r="885" spans="1:12" x14ac:dyDescent="0.25">
      <c r="A885" s="11" t="s">
        <v>1337</v>
      </c>
      <c r="B885" s="46" t="s">
        <v>1780</v>
      </c>
      <c r="C885" s="46" t="s">
        <v>1780</v>
      </c>
      <c r="D885" s="15"/>
      <c r="E885" s="15"/>
      <c r="F885" s="7"/>
      <c r="G885" s="7" t="s">
        <v>393</v>
      </c>
      <c r="H885" s="25" t="str">
        <f t="shared" si="37"/>
        <v>fish_nt_ti_cool</v>
      </c>
      <c r="I885" s="7">
        <f>COUNTIF($H$6:$H$1065,H885)</f>
        <v>1</v>
      </c>
      <c r="J885" s="8" t="str">
        <f t="shared" si="38"/>
        <v>unclassified_fish</v>
      </c>
      <c r="K885" s="8" t="s">
        <v>1587</v>
      </c>
      <c r="L885" s="8"/>
    </row>
    <row r="886" spans="1:12" x14ac:dyDescent="0.25">
      <c r="A886" s="11" t="s">
        <v>1338</v>
      </c>
      <c r="B886" s="46" t="s">
        <v>1780</v>
      </c>
      <c r="C886" s="46" t="s">
        <v>1780</v>
      </c>
      <c r="D886" s="15"/>
      <c r="E886" s="15"/>
      <c r="F886" s="7"/>
      <c r="G886" s="7" t="s">
        <v>393</v>
      </c>
      <c r="H886" s="25" t="str">
        <f t="shared" si="37"/>
        <v>fish_nt_ti_warm</v>
      </c>
      <c r="I886" s="7">
        <f>COUNTIF($H$6:$H$1065,H886)</f>
        <v>1</v>
      </c>
      <c r="J886" s="8" t="str">
        <f t="shared" si="38"/>
        <v>unclassified_fish</v>
      </c>
      <c r="K886" s="8" t="s">
        <v>1587</v>
      </c>
      <c r="L886" s="8"/>
    </row>
    <row r="887" spans="1:12" x14ac:dyDescent="0.25">
      <c r="A887" s="11" t="s">
        <v>1339</v>
      </c>
      <c r="B887" s="46" t="s">
        <v>1780</v>
      </c>
      <c r="C887" s="46" t="s">
        <v>1780</v>
      </c>
      <c r="D887" s="15"/>
      <c r="E887" s="15"/>
      <c r="F887" s="7"/>
      <c r="G887" s="7" t="s">
        <v>393</v>
      </c>
      <c r="H887" s="25" t="str">
        <f t="shared" si="37"/>
        <v>fish_nt_ti_eury</v>
      </c>
      <c r="I887" s="7">
        <f>COUNTIF($H$6:$H$1065,H887)</f>
        <v>1</v>
      </c>
      <c r="J887" s="8" t="str">
        <f t="shared" si="38"/>
        <v>unclassified_fish</v>
      </c>
      <c r="K887" s="8" t="s">
        <v>1587</v>
      </c>
      <c r="L887" s="8"/>
    </row>
    <row r="888" spans="1:12" x14ac:dyDescent="0.25">
      <c r="A888" s="11" t="s">
        <v>1340</v>
      </c>
      <c r="B888" s="46" t="s">
        <v>1780</v>
      </c>
      <c r="C888" s="46" t="s">
        <v>1780</v>
      </c>
      <c r="D888" s="15"/>
      <c r="E888" s="15"/>
      <c r="F888" s="7"/>
      <c r="G888" s="7" t="s">
        <v>393</v>
      </c>
      <c r="H888" s="25" t="str">
        <f t="shared" si="37"/>
        <v>fish_nt_ti_na</v>
      </c>
      <c r="I888" s="7">
        <f>COUNTIF($H$6:$H$1065,H888)</f>
        <v>1</v>
      </c>
      <c r="J888" s="8" t="str">
        <f t="shared" si="38"/>
        <v>unclassified_fish</v>
      </c>
      <c r="K888" s="8" t="s">
        <v>1587</v>
      </c>
      <c r="L888" s="8"/>
    </row>
    <row r="889" spans="1:12" x14ac:dyDescent="0.25">
      <c r="A889" s="11" t="s">
        <v>1419</v>
      </c>
      <c r="B889" s="46" t="s">
        <v>1780</v>
      </c>
      <c r="C889" s="46" t="s">
        <v>1780</v>
      </c>
      <c r="D889" s="15"/>
      <c r="E889" s="15"/>
      <c r="F889" s="7"/>
      <c r="G889" s="7" t="s">
        <v>393</v>
      </c>
      <c r="H889" s="25" t="str">
        <f t="shared" si="37"/>
        <v>fish_nt_ti_corecold_cold</v>
      </c>
      <c r="I889" s="7">
        <f>COUNTIF($H$6:$H$1065,H889)</f>
        <v>1</v>
      </c>
      <c r="J889" s="8" t="str">
        <f t="shared" si="38"/>
        <v>unclassified_fish</v>
      </c>
      <c r="K889" s="8" t="s">
        <v>1587</v>
      </c>
      <c r="L889" s="8"/>
    </row>
    <row r="890" spans="1:12" x14ac:dyDescent="0.25">
      <c r="A890" s="11" t="s">
        <v>1420</v>
      </c>
      <c r="B890" s="46" t="s">
        <v>1780</v>
      </c>
      <c r="C890" s="46" t="s">
        <v>1780</v>
      </c>
      <c r="D890" s="15"/>
      <c r="E890" s="15"/>
      <c r="F890" s="7"/>
      <c r="G890" s="7" t="s">
        <v>393</v>
      </c>
      <c r="H890" s="25" t="str">
        <f t="shared" si="37"/>
        <v>fish_nt_ti_cool_warm</v>
      </c>
      <c r="I890" s="7">
        <f>COUNTIF($H$6:$H$1065,H890)</f>
        <v>1</v>
      </c>
      <c r="J890" s="8" t="str">
        <f t="shared" si="38"/>
        <v>unclassified_fish</v>
      </c>
      <c r="K890" s="8" t="s">
        <v>1587</v>
      </c>
      <c r="L890" s="8"/>
    </row>
    <row r="891" spans="1:12" x14ac:dyDescent="0.25">
      <c r="A891" s="11" t="s">
        <v>1347</v>
      </c>
      <c r="B891" s="46" t="s">
        <v>1780</v>
      </c>
      <c r="C891" s="46" t="s">
        <v>1780</v>
      </c>
      <c r="D891" s="15"/>
      <c r="E891" s="15"/>
      <c r="F891" s="7"/>
      <c r="G891" s="7" t="s">
        <v>393</v>
      </c>
      <c r="H891" s="25" t="str">
        <f t="shared" si="37"/>
        <v>fish_pi_ti_corecold</v>
      </c>
      <c r="I891" s="7">
        <f>COUNTIF($H$6:$H$1065,H891)</f>
        <v>1</v>
      </c>
      <c r="J891" s="8" t="str">
        <f t="shared" si="38"/>
        <v>unclassified_fish</v>
      </c>
      <c r="K891" s="8" t="s">
        <v>1587</v>
      </c>
      <c r="L891" s="8"/>
    </row>
    <row r="892" spans="1:12" x14ac:dyDescent="0.25">
      <c r="A892" s="11" t="s">
        <v>1348</v>
      </c>
      <c r="B892" s="46" t="s">
        <v>1780</v>
      </c>
      <c r="C892" s="46" t="s">
        <v>1780</v>
      </c>
      <c r="D892" s="15"/>
      <c r="E892" s="15"/>
      <c r="F892" s="7"/>
      <c r="G892" s="7" t="s">
        <v>393</v>
      </c>
      <c r="H892" s="25" t="str">
        <f t="shared" si="37"/>
        <v>fish_pi_ti_cold</v>
      </c>
      <c r="I892" s="7">
        <f>COUNTIF($H$6:$H$1065,H892)</f>
        <v>1</v>
      </c>
      <c r="J892" s="8" t="str">
        <f t="shared" si="38"/>
        <v>unclassified_fish</v>
      </c>
      <c r="K892" s="8" t="s">
        <v>1587</v>
      </c>
      <c r="L892" s="8"/>
    </row>
    <row r="893" spans="1:12" x14ac:dyDescent="0.25">
      <c r="A893" s="11" t="s">
        <v>1349</v>
      </c>
      <c r="B893" s="46" t="s">
        <v>1780</v>
      </c>
      <c r="C893" s="46" t="s">
        <v>1780</v>
      </c>
      <c r="D893" s="15"/>
      <c r="E893" s="15"/>
      <c r="F893" s="7"/>
      <c r="G893" s="7" t="s">
        <v>393</v>
      </c>
      <c r="H893" s="25" t="str">
        <f t="shared" si="37"/>
        <v>fish_pi_ti_cool</v>
      </c>
      <c r="I893" s="7">
        <f>COUNTIF($H$6:$H$1065,H893)</f>
        <v>1</v>
      </c>
      <c r="J893" s="8" t="str">
        <f t="shared" si="38"/>
        <v>unclassified_fish</v>
      </c>
      <c r="K893" s="8" t="s">
        <v>1587</v>
      </c>
      <c r="L893" s="8"/>
    </row>
    <row r="894" spans="1:12" x14ac:dyDescent="0.25">
      <c r="A894" s="11" t="s">
        <v>1350</v>
      </c>
      <c r="B894" s="46" t="s">
        <v>1780</v>
      </c>
      <c r="C894" s="46" t="s">
        <v>1780</v>
      </c>
      <c r="D894" s="15"/>
      <c r="E894" s="15"/>
      <c r="F894" s="7"/>
      <c r="G894" s="7" t="s">
        <v>393</v>
      </c>
      <c r="H894" s="25" t="str">
        <f t="shared" si="37"/>
        <v>fish_pi_ti_warm</v>
      </c>
      <c r="I894" s="7">
        <f>COUNTIF($H$6:$H$1065,H894)</f>
        <v>1</v>
      </c>
      <c r="J894" s="8" t="str">
        <f t="shared" si="38"/>
        <v>unclassified_fish</v>
      </c>
      <c r="K894" s="8" t="s">
        <v>1587</v>
      </c>
      <c r="L894" s="8"/>
    </row>
    <row r="895" spans="1:12" x14ac:dyDescent="0.25">
      <c r="A895" s="11" t="s">
        <v>1351</v>
      </c>
      <c r="B895" s="46" t="s">
        <v>1780</v>
      </c>
      <c r="C895" s="46" t="s">
        <v>1780</v>
      </c>
      <c r="D895" s="15"/>
      <c r="E895" s="15"/>
      <c r="F895" s="7"/>
      <c r="G895" s="7" t="s">
        <v>393</v>
      </c>
      <c r="H895" s="25" t="str">
        <f t="shared" si="37"/>
        <v>fish_pi_ti_eury</v>
      </c>
      <c r="I895" s="7">
        <f>COUNTIF($H$6:$H$1065,H895)</f>
        <v>1</v>
      </c>
      <c r="J895" s="8" t="str">
        <f t="shared" si="38"/>
        <v>unclassified_fish</v>
      </c>
      <c r="K895" s="8" t="s">
        <v>1587</v>
      </c>
      <c r="L895" s="8"/>
    </row>
    <row r="896" spans="1:12" x14ac:dyDescent="0.25">
      <c r="A896" s="11" t="s">
        <v>1352</v>
      </c>
      <c r="B896" s="46" t="s">
        <v>1780</v>
      </c>
      <c r="C896" s="46" t="s">
        <v>1780</v>
      </c>
      <c r="D896" s="15"/>
      <c r="E896" s="15"/>
      <c r="F896" s="7"/>
      <c r="G896" s="7" t="s">
        <v>393</v>
      </c>
      <c r="H896" s="25" t="str">
        <f t="shared" si="37"/>
        <v>fish_pi_ti_na</v>
      </c>
      <c r="I896" s="7">
        <f>COUNTIF($H$6:$H$1065,H896)</f>
        <v>1</v>
      </c>
      <c r="J896" s="8" t="str">
        <f t="shared" si="38"/>
        <v>unclassified_fish</v>
      </c>
      <c r="K896" s="8" t="s">
        <v>1587</v>
      </c>
      <c r="L896" s="8"/>
    </row>
    <row r="897" spans="1:12" x14ac:dyDescent="0.25">
      <c r="A897" s="11" t="s">
        <v>1421</v>
      </c>
      <c r="B897" s="46" t="s">
        <v>1780</v>
      </c>
      <c r="C897" s="46" t="s">
        <v>1780</v>
      </c>
      <c r="D897" s="15"/>
      <c r="E897" s="15"/>
      <c r="F897" s="7"/>
      <c r="G897" s="7" t="s">
        <v>393</v>
      </c>
      <c r="H897" s="25" t="str">
        <f t="shared" si="37"/>
        <v>fish_pi_ti_corecold_cold</v>
      </c>
      <c r="I897" s="7">
        <f>COUNTIF($H$6:$H$1065,H897)</f>
        <v>1</v>
      </c>
      <c r="J897" s="8" t="str">
        <f t="shared" si="38"/>
        <v>unclassified_fish</v>
      </c>
      <c r="K897" s="8" t="s">
        <v>1587</v>
      </c>
      <c r="L897" s="8"/>
    </row>
    <row r="898" spans="1:12" x14ac:dyDescent="0.25">
      <c r="A898" s="11" t="s">
        <v>1422</v>
      </c>
      <c r="B898" s="46" t="s">
        <v>1780</v>
      </c>
      <c r="C898" s="46" t="s">
        <v>1780</v>
      </c>
      <c r="D898" s="15"/>
      <c r="E898" s="15"/>
      <c r="F898" s="7"/>
      <c r="G898" s="7" t="s">
        <v>393</v>
      </c>
      <c r="H898" s="25" t="str">
        <f t="shared" si="37"/>
        <v>fish_pi_ti_cool_warm</v>
      </c>
      <c r="I898" s="7">
        <f>COUNTIF($H$6:$H$1065,H898)</f>
        <v>1</v>
      </c>
      <c r="J898" s="8" t="str">
        <f t="shared" si="38"/>
        <v>unclassified_fish</v>
      </c>
      <c r="K898" s="8" t="s">
        <v>1587</v>
      </c>
      <c r="L898" s="8"/>
    </row>
    <row r="899" spans="1:12" x14ac:dyDescent="0.25">
      <c r="A899" s="11" t="s">
        <v>1343</v>
      </c>
      <c r="B899" s="46" t="s">
        <v>1780</v>
      </c>
      <c r="C899" s="46" t="s">
        <v>1780</v>
      </c>
      <c r="D899" s="15"/>
      <c r="E899" s="15"/>
      <c r="F899" s="7"/>
      <c r="G899" s="7" t="s">
        <v>393</v>
      </c>
      <c r="H899" s="25" t="str">
        <f t="shared" si="37"/>
        <v>fish_pt_ti_corecold</v>
      </c>
      <c r="I899" s="7">
        <f>COUNTIF($H$6:$H$1065,H899)</f>
        <v>1</v>
      </c>
      <c r="J899" s="8" t="str">
        <f t="shared" si="38"/>
        <v>unclassified_fish</v>
      </c>
      <c r="K899" s="8" t="s">
        <v>1587</v>
      </c>
      <c r="L899" s="8"/>
    </row>
    <row r="900" spans="1:12" x14ac:dyDescent="0.25">
      <c r="A900" s="11" t="s">
        <v>1344</v>
      </c>
      <c r="B900" s="46" t="s">
        <v>1780</v>
      </c>
      <c r="C900" s="46" t="s">
        <v>1780</v>
      </c>
      <c r="D900" s="15"/>
      <c r="E900" s="15"/>
      <c r="F900" s="7"/>
      <c r="G900" s="7" t="s">
        <v>393</v>
      </c>
      <c r="H900" s="25" t="str">
        <f t="shared" si="37"/>
        <v>fish_pt_ti_cold</v>
      </c>
      <c r="I900" s="7">
        <f>COUNTIF($H$6:$H$1065,H900)</f>
        <v>1</v>
      </c>
      <c r="J900" s="8" t="str">
        <f t="shared" si="38"/>
        <v>unclassified_fish</v>
      </c>
      <c r="K900" s="8" t="s">
        <v>1587</v>
      </c>
      <c r="L900" s="8"/>
    </row>
    <row r="901" spans="1:12" x14ac:dyDescent="0.25">
      <c r="A901" s="11" t="s">
        <v>1345</v>
      </c>
      <c r="B901" s="46" t="s">
        <v>1780</v>
      </c>
      <c r="C901" s="46" t="s">
        <v>1780</v>
      </c>
      <c r="D901" s="15"/>
      <c r="E901" s="15"/>
      <c r="F901" s="7"/>
      <c r="G901" s="7" t="s">
        <v>393</v>
      </c>
      <c r="H901" s="25" t="str">
        <f t="shared" si="37"/>
        <v>fish_pt_ti_cool</v>
      </c>
      <c r="I901" s="7">
        <f>COUNTIF($H$6:$H$1065,H901)</f>
        <v>1</v>
      </c>
      <c r="J901" s="8" t="str">
        <f t="shared" si="38"/>
        <v>unclassified_fish</v>
      </c>
      <c r="K901" s="8" t="s">
        <v>1587</v>
      </c>
      <c r="L901" s="8"/>
    </row>
    <row r="902" spans="1:12" x14ac:dyDescent="0.25">
      <c r="A902" s="11" t="s">
        <v>1346</v>
      </c>
      <c r="B902" s="46" t="s">
        <v>1780</v>
      </c>
      <c r="C902" s="46" t="s">
        <v>1780</v>
      </c>
      <c r="D902" s="15"/>
      <c r="E902" s="15"/>
      <c r="F902" s="7"/>
      <c r="G902" s="7" t="s">
        <v>393</v>
      </c>
      <c r="H902" s="25" t="str">
        <f t="shared" si="37"/>
        <v>fish_pt_ti_warm</v>
      </c>
      <c r="I902" s="7">
        <f>COUNTIF($H$6:$H$1065,H902)</f>
        <v>1</v>
      </c>
      <c r="J902" s="8" t="str">
        <f t="shared" si="38"/>
        <v>unclassified_fish</v>
      </c>
      <c r="K902" s="8" t="s">
        <v>1587</v>
      </c>
      <c r="L902" s="8"/>
    </row>
    <row r="903" spans="1:12" x14ac:dyDescent="0.25">
      <c r="A903" s="11" t="s">
        <v>1341</v>
      </c>
      <c r="B903" s="46" t="s">
        <v>1780</v>
      </c>
      <c r="C903" s="46" t="s">
        <v>1780</v>
      </c>
      <c r="D903" s="15"/>
      <c r="E903" s="15"/>
      <c r="F903" s="7"/>
      <c r="G903" s="7" t="s">
        <v>393</v>
      </c>
      <c r="H903" s="25" t="str">
        <f t="shared" si="37"/>
        <v>fish_pt_ti_eury</v>
      </c>
      <c r="I903" s="7">
        <f>COUNTIF($H$6:$H$1065,H903)</f>
        <v>1</v>
      </c>
      <c r="J903" s="8" t="str">
        <f t="shared" si="38"/>
        <v>unclassified_fish</v>
      </c>
      <c r="K903" s="8" t="s">
        <v>1587</v>
      </c>
      <c r="L903" s="8"/>
    </row>
    <row r="904" spans="1:12" x14ac:dyDescent="0.25">
      <c r="A904" s="11" t="s">
        <v>1342</v>
      </c>
      <c r="B904" s="46" t="s">
        <v>1780</v>
      </c>
      <c r="C904" s="46" t="s">
        <v>1780</v>
      </c>
      <c r="D904" s="15"/>
      <c r="E904" s="15"/>
      <c r="F904" s="7"/>
      <c r="G904" s="7" t="s">
        <v>393</v>
      </c>
      <c r="H904" s="25" t="str">
        <f t="shared" si="37"/>
        <v>fish_pt_ti_na</v>
      </c>
      <c r="I904" s="7">
        <f>COUNTIF($H$6:$H$1065,H904)</f>
        <v>1</v>
      </c>
      <c r="J904" s="8" t="str">
        <f t="shared" si="38"/>
        <v>unclassified_fish</v>
      </c>
      <c r="K904" s="8" t="s">
        <v>1587</v>
      </c>
      <c r="L904" s="8"/>
    </row>
    <row r="905" spans="1:12" x14ac:dyDescent="0.25">
      <c r="A905" s="11" t="s">
        <v>1423</v>
      </c>
      <c r="B905" s="46" t="s">
        <v>1780</v>
      </c>
      <c r="C905" s="46" t="s">
        <v>1780</v>
      </c>
      <c r="D905" s="15"/>
      <c r="E905" s="15"/>
      <c r="F905" s="7"/>
      <c r="G905" s="7" t="s">
        <v>393</v>
      </c>
      <c r="H905" s="25" t="str">
        <f t="shared" si="37"/>
        <v>fish_pt_ti_corecold_cold</v>
      </c>
      <c r="I905" s="7">
        <f>COUNTIF($H$6:$H$1065,H905)</f>
        <v>1</v>
      </c>
      <c r="J905" s="8" t="str">
        <f t="shared" si="38"/>
        <v>unclassified_fish</v>
      </c>
      <c r="K905" s="8" t="s">
        <v>1587</v>
      </c>
      <c r="L905" s="8"/>
    </row>
    <row r="906" spans="1:12" x14ac:dyDescent="0.25">
      <c r="A906" s="11" t="s">
        <v>1424</v>
      </c>
      <c r="B906" s="46" t="s">
        <v>1780</v>
      </c>
      <c r="C906" s="46" t="s">
        <v>1780</v>
      </c>
      <c r="D906" s="15"/>
      <c r="E906" s="15"/>
      <c r="F906" s="7"/>
      <c r="G906" s="7" t="s">
        <v>393</v>
      </c>
      <c r="H906" s="25" t="str">
        <f t="shared" si="37"/>
        <v>fish_pt_ti_cool_warm</v>
      </c>
      <c r="I906" s="7">
        <f>COUNTIF($H$6:$H$1065,H906)</f>
        <v>1</v>
      </c>
      <c r="J906" s="8" t="str">
        <f t="shared" si="38"/>
        <v>unclassified_fish</v>
      </c>
      <c r="K906" s="8" t="s">
        <v>1587</v>
      </c>
      <c r="L906" s="8"/>
    </row>
    <row r="907" spans="1:12" x14ac:dyDescent="0.25">
      <c r="A907" s="11" t="s">
        <v>1364</v>
      </c>
      <c r="B907" s="46" t="s">
        <v>1780</v>
      </c>
      <c r="C907" s="46" t="s">
        <v>1780</v>
      </c>
      <c r="D907" s="15"/>
      <c r="E907" s="15"/>
      <c r="F907" s="7"/>
      <c r="G907" s="7" t="s">
        <v>393</v>
      </c>
      <c r="H907" s="25" t="str">
        <f t="shared" ref="H907:H935" si="39">G907&amp;"_"&amp;TRIM(A907)</f>
        <v>fish_nt_elev_low</v>
      </c>
      <c r="I907" s="7">
        <f>COUNTIF($H$6:$H$1065,H907)</f>
        <v>1</v>
      </c>
      <c r="J907" s="8" t="str">
        <f t="shared" si="38"/>
        <v>unclassified_fish</v>
      </c>
      <c r="K907" s="8" t="s">
        <v>1587</v>
      </c>
      <c r="L907" s="8"/>
    </row>
    <row r="908" spans="1:12" x14ac:dyDescent="0.25">
      <c r="A908" s="11" t="s">
        <v>1365</v>
      </c>
      <c r="B908" s="46" t="s">
        <v>1780</v>
      </c>
      <c r="C908" s="46" t="s">
        <v>1780</v>
      </c>
      <c r="D908" s="15"/>
      <c r="E908" s="15"/>
      <c r="F908" s="7"/>
      <c r="G908" s="7" t="s">
        <v>393</v>
      </c>
      <c r="H908" s="25" t="str">
        <f t="shared" si="39"/>
        <v>fish_nt_elev_high</v>
      </c>
      <c r="I908" s="7">
        <f>COUNTIF($H$6:$H$1065,H908)</f>
        <v>1</v>
      </c>
      <c r="J908" s="8" t="str">
        <f t="shared" si="38"/>
        <v>unclassified_fish</v>
      </c>
      <c r="K908" s="8" t="s">
        <v>1587</v>
      </c>
      <c r="L908" s="8"/>
    </row>
    <row r="909" spans="1:12" x14ac:dyDescent="0.25">
      <c r="A909" s="11" t="s">
        <v>1429</v>
      </c>
      <c r="B909" s="46" t="s">
        <v>1780</v>
      </c>
      <c r="C909" s="46" t="s">
        <v>1780</v>
      </c>
      <c r="D909" s="15"/>
      <c r="E909" s="15"/>
      <c r="F909" s="7"/>
      <c r="G909" s="7" t="s">
        <v>393</v>
      </c>
      <c r="H909" s="25" t="str">
        <f t="shared" si="39"/>
        <v>fish_nt_grad_low</v>
      </c>
      <c r="I909" s="7">
        <f>COUNTIF($H$6:$H$1065,H909)</f>
        <v>1</v>
      </c>
      <c r="J909" s="8" t="str">
        <f t="shared" si="38"/>
        <v>unclassified_fish</v>
      </c>
      <c r="K909" s="8" t="s">
        <v>1587</v>
      </c>
      <c r="L909" s="8"/>
    </row>
    <row r="910" spans="1:12" x14ac:dyDescent="0.25">
      <c r="A910" s="11" t="s">
        <v>1430</v>
      </c>
      <c r="B910" s="46" t="s">
        <v>1780</v>
      </c>
      <c r="C910" s="46" t="s">
        <v>1780</v>
      </c>
      <c r="D910" s="15"/>
      <c r="E910" s="15"/>
      <c r="F910" s="7"/>
      <c r="G910" s="7" t="s">
        <v>393</v>
      </c>
      <c r="H910" s="25" t="str">
        <f t="shared" si="39"/>
        <v>fish_nt_grad_mod</v>
      </c>
      <c r="I910" s="7">
        <f>COUNTIF($H$6:$H$1065,H910)</f>
        <v>1</v>
      </c>
      <c r="J910" s="8" t="str">
        <f t="shared" si="38"/>
        <v>unclassified_fish</v>
      </c>
      <c r="K910" s="8" t="s">
        <v>1587</v>
      </c>
      <c r="L910" s="8"/>
    </row>
    <row r="911" spans="1:12" x14ac:dyDescent="0.25">
      <c r="A911" s="11" t="s">
        <v>1431</v>
      </c>
      <c r="B911" s="46" t="s">
        <v>1780</v>
      </c>
      <c r="C911" s="46" t="s">
        <v>1780</v>
      </c>
      <c r="D911" s="15"/>
      <c r="E911" s="15"/>
      <c r="F911" s="7"/>
      <c r="G911" s="7" t="s">
        <v>393</v>
      </c>
      <c r="H911" s="25" t="str">
        <f t="shared" si="39"/>
        <v>fish_nt_grad_high</v>
      </c>
      <c r="I911" s="7">
        <f>COUNTIF($H$6:$H$1065,H911)</f>
        <v>1</v>
      </c>
      <c r="J911" s="8" t="str">
        <f t="shared" si="38"/>
        <v>unclassified_fish</v>
      </c>
      <c r="K911" s="8" t="s">
        <v>1587</v>
      </c>
      <c r="L911" s="8"/>
    </row>
    <row r="912" spans="1:12" x14ac:dyDescent="0.25">
      <c r="A912" s="11" t="s">
        <v>1415</v>
      </c>
      <c r="B912" s="46" t="s">
        <v>1780</v>
      </c>
      <c r="C912" s="46" t="s">
        <v>1780</v>
      </c>
      <c r="D912" s="15"/>
      <c r="E912" s="15"/>
      <c r="F912" s="7"/>
      <c r="G912" s="7" t="s">
        <v>393</v>
      </c>
      <c r="H912" s="25" t="str">
        <f t="shared" si="39"/>
        <v>fish_nt_wsarea_small</v>
      </c>
      <c r="I912" s="7">
        <f>COUNTIF($H$6:$H$1065,H912)</f>
        <v>1</v>
      </c>
      <c r="J912" s="8" t="str">
        <f t="shared" si="38"/>
        <v>unclassified_fish</v>
      </c>
      <c r="K912" s="8" t="s">
        <v>1587</v>
      </c>
      <c r="L912" s="8"/>
    </row>
    <row r="913" spans="1:12" x14ac:dyDescent="0.25">
      <c r="A913" s="11" t="s">
        <v>1416</v>
      </c>
      <c r="B913" s="46" t="s">
        <v>1780</v>
      </c>
      <c r="C913" s="46" t="s">
        <v>1780</v>
      </c>
      <c r="D913" s="15"/>
      <c r="E913" s="15"/>
      <c r="F913" s="7"/>
      <c r="G913" s="7" t="s">
        <v>393</v>
      </c>
      <c r="H913" s="25" t="str">
        <f t="shared" si="39"/>
        <v>fish_nt_wsarea_medium</v>
      </c>
      <c r="I913" s="7">
        <f>COUNTIF($H$6:$H$1065,H913)</f>
        <v>1</v>
      </c>
      <c r="J913" s="8" t="str">
        <f t="shared" si="38"/>
        <v>unclassified_fish</v>
      </c>
      <c r="K913" s="8" t="s">
        <v>1587</v>
      </c>
      <c r="L913" s="8"/>
    </row>
    <row r="914" spans="1:12" x14ac:dyDescent="0.25">
      <c r="A914" s="11" t="s">
        <v>1417</v>
      </c>
      <c r="B914" s="46" t="s">
        <v>1780</v>
      </c>
      <c r="C914" s="46" t="s">
        <v>1780</v>
      </c>
      <c r="D914" s="15"/>
      <c r="E914" s="15"/>
      <c r="F914" s="7"/>
      <c r="G914" s="7" t="s">
        <v>393</v>
      </c>
      <c r="H914" s="25" t="str">
        <f t="shared" si="39"/>
        <v>fish_nt_wsarea_large</v>
      </c>
      <c r="I914" s="7">
        <f>COUNTIF($H$6:$H$1065,H914)</f>
        <v>1</v>
      </c>
      <c r="J914" s="8" t="str">
        <f t="shared" si="38"/>
        <v>unclassified_fish</v>
      </c>
      <c r="K914" s="8" t="s">
        <v>1587</v>
      </c>
      <c r="L914" s="8"/>
    </row>
    <row r="915" spans="1:12" x14ac:dyDescent="0.25">
      <c r="A915" s="11" t="s">
        <v>1418</v>
      </c>
      <c r="B915" s="46" t="s">
        <v>1780</v>
      </c>
      <c r="C915" s="46" t="s">
        <v>1780</v>
      </c>
      <c r="D915" s="15"/>
      <c r="E915" s="15"/>
      <c r="F915" s="7"/>
      <c r="G915" s="7" t="s">
        <v>393</v>
      </c>
      <c r="H915" s="25" t="str">
        <f t="shared" si="39"/>
        <v>fish_nt_wsarea_xlarge</v>
      </c>
      <c r="I915" s="7">
        <f>COUNTIF($H$6:$H$1065,H915)</f>
        <v>1</v>
      </c>
      <c r="J915" s="8" t="str">
        <f t="shared" si="38"/>
        <v>unclassified_fish</v>
      </c>
      <c r="K915" s="8" t="s">
        <v>1587</v>
      </c>
      <c r="L915" s="8"/>
    </row>
    <row r="916" spans="1:12" x14ac:dyDescent="0.25">
      <c r="A916" s="11" t="s">
        <v>1543</v>
      </c>
      <c r="B916" s="46" t="s">
        <v>1780</v>
      </c>
      <c r="C916" s="46" t="s">
        <v>1780</v>
      </c>
      <c r="D916" s="15"/>
      <c r="E916" s="15"/>
      <c r="F916" s="7"/>
      <c r="G916" s="7" t="s">
        <v>393</v>
      </c>
      <c r="H916" s="25" t="str">
        <f t="shared" si="39"/>
        <v>fish_nt_repro_broadcaster</v>
      </c>
      <c r="I916" s="7">
        <f>COUNTIF($H$6:$H$1065,H916)</f>
        <v>1</v>
      </c>
      <c r="J916" s="8" t="str">
        <f t="shared" si="38"/>
        <v>unclassified_fish</v>
      </c>
      <c r="K916" s="8" t="s">
        <v>1587</v>
      </c>
      <c r="L916" s="8"/>
    </row>
    <row r="917" spans="1:12" x14ac:dyDescent="0.25">
      <c r="A917" s="11" t="s">
        <v>1544</v>
      </c>
      <c r="B917" s="46" t="s">
        <v>1780</v>
      </c>
      <c r="C917" s="46" t="s">
        <v>1780</v>
      </c>
      <c r="D917" s="15"/>
      <c r="E917" s="15"/>
      <c r="F917" s="7"/>
      <c r="G917" s="7" t="s">
        <v>393</v>
      </c>
      <c r="H917" s="25" t="str">
        <f t="shared" si="39"/>
        <v>fish_nt_repro_nestsimp</v>
      </c>
      <c r="I917" s="7">
        <f>COUNTIF($H$6:$H$1065,H917)</f>
        <v>1</v>
      </c>
      <c r="J917" s="8" t="str">
        <f t="shared" si="38"/>
        <v>unclassified_fish</v>
      </c>
      <c r="K917" s="8" t="s">
        <v>1587</v>
      </c>
      <c r="L917" s="8"/>
    </row>
    <row r="918" spans="1:12" x14ac:dyDescent="0.25">
      <c r="A918" s="11" t="s">
        <v>1545</v>
      </c>
      <c r="B918" s="46" t="s">
        <v>1780</v>
      </c>
      <c r="C918" s="46" t="s">
        <v>1780</v>
      </c>
      <c r="D918" s="15"/>
      <c r="E918" s="15"/>
      <c r="F918" s="7"/>
      <c r="G918" s="7" t="s">
        <v>393</v>
      </c>
      <c r="H918" s="25" t="str">
        <f t="shared" si="39"/>
        <v>fish_nt_repro_nestcomp</v>
      </c>
      <c r="I918" s="7">
        <f>COUNTIF($H$6:$H$1065,H918)</f>
        <v>1</v>
      </c>
      <c r="J918" s="8" t="str">
        <f t="shared" si="38"/>
        <v>unclassified_fish</v>
      </c>
      <c r="K918" s="8" t="s">
        <v>1587</v>
      </c>
      <c r="L918" s="8"/>
    </row>
    <row r="919" spans="1:12" x14ac:dyDescent="0.25">
      <c r="A919" s="11" t="s">
        <v>1546</v>
      </c>
      <c r="B919" s="46" t="s">
        <v>1780</v>
      </c>
      <c r="C919" s="46" t="s">
        <v>1780</v>
      </c>
      <c r="D919" s="15"/>
      <c r="E919" s="15"/>
      <c r="F919" s="7"/>
      <c r="G919" s="7" t="s">
        <v>393</v>
      </c>
      <c r="H919" s="25" t="str">
        <f t="shared" si="39"/>
        <v>fish_nt_repro_bearer</v>
      </c>
      <c r="I919" s="7">
        <f>COUNTIF($H$6:$H$1065,H919)</f>
        <v>1</v>
      </c>
      <c r="J919" s="8" t="str">
        <f t="shared" si="38"/>
        <v>unclassified_fish</v>
      </c>
      <c r="K919" s="8" t="s">
        <v>1587</v>
      </c>
      <c r="L919" s="8"/>
    </row>
    <row r="920" spans="1:12" x14ac:dyDescent="0.25">
      <c r="A920" s="11" t="s">
        <v>1547</v>
      </c>
      <c r="B920" s="46" t="s">
        <v>1780</v>
      </c>
      <c r="C920" s="46" t="s">
        <v>1780</v>
      </c>
      <c r="D920" s="15"/>
      <c r="E920" s="15"/>
      <c r="F920" s="7"/>
      <c r="G920" s="7" t="s">
        <v>393</v>
      </c>
      <c r="H920" s="25" t="str">
        <f t="shared" si="39"/>
        <v>fish_nt_repro_migratory</v>
      </c>
      <c r="I920" s="7">
        <f>COUNTIF($H$6:$H$1065,H920)</f>
        <v>1</v>
      </c>
      <c r="J920" s="8" t="str">
        <f t="shared" si="38"/>
        <v>unclassified_fish</v>
      </c>
      <c r="K920" s="8" t="s">
        <v>1587</v>
      </c>
      <c r="L920" s="8"/>
    </row>
    <row r="921" spans="1:12" x14ac:dyDescent="0.25">
      <c r="A921" s="11" t="s">
        <v>1548</v>
      </c>
      <c r="B921" s="46" t="s">
        <v>1780</v>
      </c>
      <c r="C921" s="46" t="s">
        <v>1780</v>
      </c>
      <c r="D921" s="15"/>
      <c r="E921" s="15"/>
      <c r="F921" s="7"/>
      <c r="G921" s="7" t="s">
        <v>393</v>
      </c>
      <c r="H921" s="25" t="str">
        <f t="shared" si="39"/>
        <v>fish_nt_habitat_b</v>
      </c>
      <c r="I921" s="7">
        <f>COUNTIF($H$6:$H$1065,H921)</f>
        <v>1</v>
      </c>
      <c r="J921" s="8" t="s">
        <v>170</v>
      </c>
      <c r="K921" s="8" t="s">
        <v>170</v>
      </c>
      <c r="L921" s="8"/>
    </row>
    <row r="922" spans="1:12" x14ac:dyDescent="0.25">
      <c r="A922" s="11" t="s">
        <v>1549</v>
      </c>
      <c r="B922" s="46" t="s">
        <v>1780</v>
      </c>
      <c r="C922" s="46" t="s">
        <v>1780</v>
      </c>
      <c r="D922" s="15"/>
      <c r="E922" s="15"/>
      <c r="F922" s="7"/>
      <c r="G922" s="7" t="s">
        <v>393</v>
      </c>
      <c r="H922" s="25" t="str">
        <f t="shared" si="39"/>
        <v>fish_nt_habitat_w</v>
      </c>
      <c r="I922" s="7">
        <f>COUNTIF($H$6:$H$1065,H922)</f>
        <v>1</v>
      </c>
      <c r="J922" s="8" t="s">
        <v>170</v>
      </c>
      <c r="K922" s="8" t="s">
        <v>170</v>
      </c>
      <c r="L922" s="8"/>
    </row>
    <row r="923" spans="1:12" x14ac:dyDescent="0.25">
      <c r="A923" s="11" t="s">
        <v>1550</v>
      </c>
      <c r="B923" s="46" t="s">
        <v>1780</v>
      </c>
      <c r="C923" s="46" t="s">
        <v>1780</v>
      </c>
      <c r="D923" s="15"/>
      <c r="E923" s="15"/>
      <c r="F923" s="7"/>
      <c r="G923" s="7" t="s">
        <v>393</v>
      </c>
      <c r="H923" s="25" t="str">
        <f t="shared" si="39"/>
        <v>fish_pi_habitat_b</v>
      </c>
      <c r="I923" s="7">
        <f>COUNTIF($H$6:$H$1065,H923)</f>
        <v>1</v>
      </c>
      <c r="J923" s="8" t="s">
        <v>170</v>
      </c>
      <c r="K923" s="8" t="s">
        <v>170</v>
      </c>
      <c r="L923" s="8"/>
    </row>
    <row r="924" spans="1:12" x14ac:dyDescent="0.25">
      <c r="A924" s="11" t="s">
        <v>1551</v>
      </c>
      <c r="B924" s="46" t="s">
        <v>1780</v>
      </c>
      <c r="C924" s="46" t="s">
        <v>1780</v>
      </c>
      <c r="D924" s="15"/>
      <c r="E924" s="15"/>
      <c r="F924" s="7"/>
      <c r="G924" s="7" t="s">
        <v>393</v>
      </c>
      <c r="H924" s="25" t="str">
        <f t="shared" si="39"/>
        <v>fish_pi_habitat_w</v>
      </c>
      <c r="I924" s="7">
        <f>COUNTIF($H$6:$H$1065,H924)</f>
        <v>1</v>
      </c>
      <c r="J924" s="8" t="s">
        <v>170</v>
      </c>
      <c r="K924" s="8" t="s">
        <v>170</v>
      </c>
      <c r="L924" s="8"/>
    </row>
    <row r="925" spans="1:12" x14ac:dyDescent="0.25">
      <c r="A925" s="11" t="s">
        <v>1552</v>
      </c>
      <c r="B925" s="46" t="s">
        <v>1780</v>
      </c>
      <c r="C925" s="46" t="s">
        <v>1780</v>
      </c>
      <c r="D925" s="15"/>
      <c r="E925" s="15"/>
      <c r="F925" s="7"/>
      <c r="G925" s="7" t="s">
        <v>393</v>
      </c>
      <c r="H925" s="25" t="str">
        <f t="shared" si="39"/>
        <v>fish_pt_habitat_b</v>
      </c>
      <c r="I925" s="7">
        <f>COUNTIF($H$6:$H$1065,H925)</f>
        <v>1</v>
      </c>
      <c r="J925" s="8" t="s">
        <v>170</v>
      </c>
      <c r="K925" s="8" t="s">
        <v>170</v>
      </c>
      <c r="L925" s="8"/>
    </row>
    <row r="926" spans="1:12" x14ac:dyDescent="0.25">
      <c r="A926" s="11" t="s">
        <v>1553</v>
      </c>
      <c r="B926" s="46" t="s">
        <v>1780</v>
      </c>
      <c r="C926" s="46" t="s">
        <v>1780</v>
      </c>
      <c r="D926" s="15"/>
      <c r="E926" s="15"/>
      <c r="F926" s="7"/>
      <c r="G926" s="7" t="s">
        <v>393</v>
      </c>
      <c r="H926" s="25" t="str">
        <f t="shared" si="39"/>
        <v>fish_pt_habitat_w</v>
      </c>
      <c r="I926" s="7">
        <f>COUNTIF($H$6:$H$1065,H926)</f>
        <v>1</v>
      </c>
      <c r="J926" s="8" t="s">
        <v>170</v>
      </c>
      <c r="K926" s="8" t="s">
        <v>170</v>
      </c>
      <c r="L926" s="8"/>
    </row>
    <row r="927" spans="1:12" x14ac:dyDescent="0.25">
      <c r="A927" s="11" t="s">
        <v>1556</v>
      </c>
      <c r="B927" s="7" t="s">
        <v>1557</v>
      </c>
      <c r="C927" s="46" t="s">
        <v>1780</v>
      </c>
      <c r="D927" s="15"/>
      <c r="E927" s="15"/>
      <c r="F927" s="7"/>
      <c r="G927" s="7" t="s">
        <v>393</v>
      </c>
      <c r="H927" s="25" t="str">
        <f t="shared" si="39"/>
        <v>fish_area_m2</v>
      </c>
      <c r="I927" s="7">
        <f>COUNTIF($H$6:$H$1065,H927)</f>
        <v>1</v>
      </c>
      <c r="J927" s="8" t="str">
        <f t="shared" ref="J927" si="40">"unclassified_"&amp;G927</f>
        <v>unclassified_fish</v>
      </c>
      <c r="K927" s="8" t="s">
        <v>1587</v>
      </c>
      <c r="L927" s="8"/>
    </row>
    <row r="928" spans="1:12" x14ac:dyDescent="0.25">
      <c r="A928" s="11" t="s">
        <v>1566</v>
      </c>
      <c r="B928" s="46" t="s">
        <v>1780</v>
      </c>
      <c r="C928" s="15" t="s">
        <v>1739</v>
      </c>
      <c r="D928" s="15"/>
      <c r="E928" s="15"/>
      <c r="F928" s="7"/>
      <c r="G928" s="7" t="s">
        <v>393</v>
      </c>
      <c r="H928" s="25" t="str">
        <f t="shared" si="39"/>
        <v>fish_pi_BCG_att23_scc</v>
      </c>
      <c r="I928" s="7">
        <f>COUNTIF($H$6:$H$1065,H928)</f>
        <v>1</v>
      </c>
      <c r="J928" s="8" t="s">
        <v>1575</v>
      </c>
      <c r="K928" s="8" t="s">
        <v>1575</v>
      </c>
      <c r="L928" s="8"/>
    </row>
    <row r="929" spans="1:12" x14ac:dyDescent="0.25">
      <c r="A929" s="11" t="s">
        <v>1567</v>
      </c>
      <c r="B929" s="46" t="s">
        <v>1780</v>
      </c>
      <c r="C929" s="15" t="s">
        <v>1739</v>
      </c>
      <c r="D929" s="15"/>
      <c r="E929" s="15"/>
      <c r="F929" s="7"/>
      <c r="G929" s="7" t="s">
        <v>393</v>
      </c>
      <c r="H929" s="25" t="str">
        <f t="shared" si="39"/>
        <v>fish_nt_BCG_att23_scc</v>
      </c>
      <c r="I929" s="7">
        <f>COUNTIF($H$6:$H$1065,H929)</f>
        <v>1</v>
      </c>
      <c r="J929" s="8" t="s">
        <v>1575</v>
      </c>
      <c r="K929" s="8" t="s">
        <v>1575</v>
      </c>
      <c r="L929" s="8"/>
    </row>
    <row r="930" spans="1:12" x14ac:dyDescent="0.25">
      <c r="A930" s="11" t="s">
        <v>1568</v>
      </c>
      <c r="B930" s="46" t="s">
        <v>1780</v>
      </c>
      <c r="C930" s="15" t="s">
        <v>1739</v>
      </c>
      <c r="D930" s="15"/>
      <c r="E930" s="15"/>
      <c r="F930" s="7"/>
      <c r="G930" s="7" t="s">
        <v>393</v>
      </c>
      <c r="H930" s="25" t="str">
        <f t="shared" si="39"/>
        <v>fish_pt_BCG_att23_scc</v>
      </c>
      <c r="I930" s="7">
        <f>COUNTIF($H$6:$H$1065,H930)</f>
        <v>1</v>
      </c>
      <c r="J930" s="8" t="s">
        <v>1575</v>
      </c>
      <c r="K930" s="8" t="s">
        <v>1575</v>
      </c>
      <c r="L930" s="8"/>
    </row>
    <row r="931" spans="1:12" x14ac:dyDescent="0.25">
      <c r="A931" s="11" t="s">
        <v>1563</v>
      </c>
      <c r="B931" s="46" t="s">
        <v>1780</v>
      </c>
      <c r="C931" s="46" t="s">
        <v>1780</v>
      </c>
      <c r="D931" s="15"/>
      <c r="E931" s="15"/>
      <c r="F931" s="7"/>
      <c r="G931" s="7" t="s">
        <v>393</v>
      </c>
      <c r="H931" s="25" t="str">
        <f t="shared" si="39"/>
        <v>fish_nt_Lepomis</v>
      </c>
      <c r="I931" s="7">
        <f>COUNTIF($H$6:$H$1065,H931)</f>
        <v>1</v>
      </c>
      <c r="J931" s="8" t="str">
        <f t="shared" ref="J931:J932" si="41">"unclassified_"&amp;G931</f>
        <v>unclassified_fish</v>
      </c>
      <c r="K931" s="8" t="s">
        <v>1587</v>
      </c>
      <c r="L931" s="8"/>
    </row>
    <row r="932" spans="1:12" x14ac:dyDescent="0.25">
      <c r="A932" s="11" t="s">
        <v>1564</v>
      </c>
      <c r="B932" s="46" t="s">
        <v>1780</v>
      </c>
      <c r="C932" s="46" t="s">
        <v>1780</v>
      </c>
      <c r="D932" s="15"/>
      <c r="E932" s="15"/>
      <c r="F932" s="7"/>
      <c r="G932" s="7" t="s">
        <v>393</v>
      </c>
      <c r="H932" s="25" t="str">
        <f t="shared" si="39"/>
        <v>fish_pt_Lepomis</v>
      </c>
      <c r="I932" s="7">
        <f>COUNTIF($H$6:$H$1065,H932)</f>
        <v>1</v>
      </c>
      <c r="J932" s="8" t="str">
        <f t="shared" si="41"/>
        <v>unclassified_fish</v>
      </c>
      <c r="K932" s="8" t="s">
        <v>1587</v>
      </c>
      <c r="L932" s="8"/>
    </row>
    <row r="933" spans="1:12" x14ac:dyDescent="0.25">
      <c r="A933" s="11" t="s">
        <v>420</v>
      </c>
      <c r="B933" s="46" t="s">
        <v>1780</v>
      </c>
      <c r="C933" s="15" t="s">
        <v>1737</v>
      </c>
      <c r="D933" s="15"/>
      <c r="E933" s="15"/>
      <c r="F933" s="7"/>
      <c r="G933" s="7" t="s">
        <v>393</v>
      </c>
      <c r="H933" s="25" t="str">
        <f t="shared" si="39"/>
        <v>fish_nt_BCG_attNA</v>
      </c>
      <c r="I933" s="7">
        <f>COUNTIF($H$6:$H$1065,H933)</f>
        <v>1</v>
      </c>
      <c r="J933" s="8" t="s">
        <v>1575</v>
      </c>
      <c r="K933" s="8" t="s">
        <v>1575</v>
      </c>
      <c r="L933" s="8"/>
    </row>
    <row r="934" spans="1:12" x14ac:dyDescent="0.25">
      <c r="A934" s="11" t="s">
        <v>419</v>
      </c>
      <c r="B934" s="46" t="s">
        <v>1780</v>
      </c>
      <c r="C934" s="15" t="s">
        <v>1737</v>
      </c>
      <c r="D934" s="15"/>
      <c r="E934" s="15"/>
      <c r="F934" s="7"/>
      <c r="G934" s="7" t="s">
        <v>393</v>
      </c>
      <c r="H934" s="25" t="str">
        <f t="shared" si="39"/>
        <v>fish_pi_BCG_attNA</v>
      </c>
      <c r="I934" s="7">
        <f>COUNTIF($H$6:$H$1065,H934)</f>
        <v>1</v>
      </c>
      <c r="J934" s="8" t="s">
        <v>1575</v>
      </c>
      <c r="K934" s="8" t="s">
        <v>1575</v>
      </c>
      <c r="L934" s="8"/>
    </row>
    <row r="935" spans="1:12" x14ac:dyDescent="0.25">
      <c r="A935" s="11" t="s">
        <v>416</v>
      </c>
      <c r="B935" s="46" t="s">
        <v>1780</v>
      </c>
      <c r="C935" s="15" t="s">
        <v>1737</v>
      </c>
      <c r="D935" s="15"/>
      <c r="E935" s="15"/>
      <c r="F935" s="7"/>
      <c r="G935" s="7" t="s">
        <v>393</v>
      </c>
      <c r="H935" s="25" t="str">
        <f t="shared" si="39"/>
        <v>fish_pt_BCG_attNA</v>
      </c>
      <c r="I935" s="7">
        <f>COUNTIF($H$6:$H$1065,H935)</f>
        <v>1</v>
      </c>
      <c r="J935" s="8" t="s">
        <v>1575</v>
      </c>
      <c r="K935" s="8" t="s">
        <v>1575</v>
      </c>
      <c r="L935" s="8"/>
    </row>
    <row r="936" spans="1:12" x14ac:dyDescent="0.25">
      <c r="A936" s="7" t="s">
        <v>1614</v>
      </c>
      <c r="B936" s="9" t="s">
        <v>1612</v>
      </c>
      <c r="C936" s="21" t="s">
        <v>177</v>
      </c>
      <c r="D936" s="15"/>
      <c r="E936" s="15"/>
      <c r="F936" s="9"/>
      <c r="G936" s="1" t="s">
        <v>657</v>
      </c>
      <c r="H936" s="25" t="str">
        <f t="shared" ref="H936:H938" si="42">G936&amp;"_"&amp;TRIM(A936)</f>
        <v>bugs_ni_Noto</v>
      </c>
      <c r="I936" s="7">
        <f>COUNTIF($H$6:$H$1065,H936)</f>
        <v>1</v>
      </c>
      <c r="J936" s="8" t="s">
        <v>1573</v>
      </c>
      <c r="K936" s="8" t="s">
        <v>1593</v>
      </c>
      <c r="L936" s="8"/>
    </row>
    <row r="937" spans="1:12" x14ac:dyDescent="0.25">
      <c r="A937" s="11" t="s">
        <v>1757</v>
      </c>
      <c r="B937" s="7" t="s">
        <v>1759</v>
      </c>
      <c r="C937" s="15" t="s">
        <v>193</v>
      </c>
      <c r="D937" s="15"/>
      <c r="E937" s="15"/>
      <c r="F937" s="7"/>
      <c r="G937" s="1" t="s">
        <v>657</v>
      </c>
      <c r="H937" s="25" t="str">
        <f t="shared" si="42"/>
        <v>bugs_nt_oneind</v>
      </c>
      <c r="I937" s="7">
        <f>COUNTIF($H$6:$H$1065,H937)</f>
        <v>1</v>
      </c>
      <c r="J937" s="8" t="s">
        <v>1766</v>
      </c>
      <c r="K937" s="8" t="s">
        <v>1766</v>
      </c>
      <c r="L937" s="8"/>
    </row>
    <row r="938" spans="1:12" x14ac:dyDescent="0.25">
      <c r="A938" s="11" t="s">
        <v>1758</v>
      </c>
      <c r="B938" s="7" t="s">
        <v>1760</v>
      </c>
      <c r="C938" s="15" t="s">
        <v>193</v>
      </c>
      <c r="D938" s="15"/>
      <c r="E938" s="15"/>
      <c r="F938" s="7"/>
      <c r="G938" s="1" t="s">
        <v>657</v>
      </c>
      <c r="H938" s="25" t="str">
        <f t="shared" si="42"/>
        <v>bugs_pt_oneind</v>
      </c>
      <c r="I938" s="7">
        <f>COUNTIF($H$6:$H$1065,H938)</f>
        <v>1</v>
      </c>
      <c r="J938" s="8" t="s">
        <v>1766</v>
      </c>
      <c r="K938" s="8" t="s">
        <v>1766</v>
      </c>
      <c r="L938" s="8"/>
    </row>
  </sheetData>
  <autoFilter ref="A5:L938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2022-06-09T13:27:38Z</dcterms:modified>
</cp:coreProperties>
</file>