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2CD30D56-0371-495A-9C3B-34CF34C18BB4}" xr6:coauthVersionLast="46" xr6:coauthVersionMax="46" xr10:uidLastSave="{00000000-0000-0000-0000-000000000000}"/>
  <bookViews>
    <workbookView xWindow="28680" yWindow="480" windowWidth="29040" windowHeight="15840" activeTab="1" xr2:uid="{00000000-000D-0000-FFFF-FFFF00000000}"/>
  </bookViews>
  <sheets>
    <sheet name="NOTES" sheetId="1" r:id="rId1"/>
    <sheet name="metric.scoring" sheetId="4" r:id="rId2"/>
    <sheet name="index.scoring" sheetId="5" r:id="rId3"/>
    <sheet name="ScoringRegimes" sheetId="8" r:id="rId4"/>
    <sheet name="References" sheetId="7" r:id="rId5"/>
    <sheet name="ToDo" sheetId="6" r:id="rId6"/>
  </sheets>
  <definedNames>
    <definedName name="_xlnm._FilterDatabase" localSheetId="2" hidden="1">index.scoring!$A$1:$Y$75</definedName>
    <definedName name="_xlnm._FilterDatabase" localSheetId="1" hidden="1">metric.scoring!$A$1:$AK$570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26" i="4" l="1"/>
  <c r="D526" i="4"/>
  <c r="E526" i="4"/>
  <c r="F526" i="4"/>
  <c r="G526" i="4"/>
  <c r="H526" i="4"/>
  <c r="I526" i="4"/>
  <c r="K526" i="4"/>
  <c r="C527" i="4"/>
  <c r="D527" i="4"/>
  <c r="E527" i="4"/>
  <c r="F527" i="4"/>
  <c r="G527" i="4"/>
  <c r="H527" i="4"/>
  <c r="I527" i="4"/>
  <c r="K527" i="4"/>
  <c r="C528" i="4"/>
  <c r="D528" i="4"/>
  <c r="E528" i="4"/>
  <c r="F528" i="4"/>
  <c r="G528" i="4"/>
  <c r="H528" i="4"/>
  <c r="I528" i="4"/>
  <c r="K528" i="4"/>
  <c r="C529" i="4"/>
  <c r="D529" i="4"/>
  <c r="E529" i="4"/>
  <c r="F529" i="4"/>
  <c r="G529" i="4"/>
  <c r="H529" i="4"/>
  <c r="I529" i="4"/>
  <c r="K529" i="4"/>
  <c r="C530" i="4"/>
  <c r="D530" i="4"/>
  <c r="E530" i="4"/>
  <c r="F530" i="4"/>
  <c r="G530" i="4"/>
  <c r="H530" i="4"/>
  <c r="I530" i="4"/>
  <c r="K530" i="4"/>
  <c r="C531" i="4"/>
  <c r="D531" i="4"/>
  <c r="E531" i="4"/>
  <c r="F531" i="4"/>
  <c r="G531" i="4"/>
  <c r="H531" i="4"/>
  <c r="I531" i="4"/>
  <c r="K531" i="4"/>
  <c r="C532" i="4"/>
  <c r="D532" i="4"/>
  <c r="E532" i="4"/>
  <c r="F532" i="4"/>
  <c r="G532" i="4"/>
  <c r="H532" i="4"/>
  <c r="I532" i="4"/>
  <c r="K532" i="4"/>
  <c r="C533" i="4"/>
  <c r="D533" i="4"/>
  <c r="E533" i="4"/>
  <c r="F533" i="4"/>
  <c r="G533" i="4"/>
  <c r="H533" i="4"/>
  <c r="I533" i="4"/>
  <c r="K533" i="4"/>
  <c r="C534" i="4"/>
  <c r="D534" i="4"/>
  <c r="E534" i="4"/>
  <c r="F534" i="4"/>
  <c r="G534" i="4"/>
  <c r="H534" i="4"/>
  <c r="I534" i="4"/>
  <c r="K534" i="4"/>
  <c r="D525" i="4"/>
  <c r="E525" i="4"/>
  <c r="F525" i="4"/>
  <c r="G525" i="4"/>
  <c r="H525" i="4"/>
  <c r="I525" i="4"/>
  <c r="K525" i="4"/>
  <c r="C525" i="4"/>
  <c r="A333" i="4" l="1"/>
  <c r="C333" i="4"/>
  <c r="D333" i="4"/>
  <c r="E333" i="4"/>
  <c r="F333" i="4"/>
  <c r="F341" i="4" s="1"/>
  <c r="G333" i="4"/>
  <c r="H333" i="4"/>
  <c r="A334" i="4"/>
  <c r="C334" i="4"/>
  <c r="D334" i="4"/>
  <c r="E334" i="4"/>
  <c r="F334" i="4"/>
  <c r="F342" i="4" s="1"/>
  <c r="G334" i="4"/>
  <c r="H334" i="4"/>
  <c r="A335" i="4"/>
  <c r="C335" i="4"/>
  <c r="E335" i="4"/>
  <c r="F335" i="4"/>
  <c r="F343" i="4" s="1"/>
  <c r="G335" i="4"/>
  <c r="H335" i="4"/>
  <c r="A336" i="4"/>
  <c r="C336" i="4"/>
  <c r="E336" i="4"/>
  <c r="F336" i="4"/>
  <c r="F344" i="4" s="1"/>
  <c r="G336" i="4"/>
  <c r="H336" i="4"/>
  <c r="A337" i="4"/>
  <c r="C337" i="4"/>
  <c r="D337" i="4"/>
  <c r="E337" i="4"/>
  <c r="F337" i="4"/>
  <c r="F345" i="4" s="1"/>
  <c r="G337" i="4"/>
  <c r="H337" i="4"/>
  <c r="A338" i="4"/>
  <c r="C338" i="4"/>
  <c r="E338" i="4"/>
  <c r="F338" i="4"/>
  <c r="F346" i="4" s="1"/>
  <c r="G338" i="4"/>
  <c r="H338" i="4"/>
  <c r="A339" i="4"/>
  <c r="C339" i="4"/>
  <c r="E339" i="4"/>
  <c r="F339" i="4"/>
  <c r="F347" i="4" s="1"/>
  <c r="G339" i="4"/>
  <c r="H339" i="4"/>
  <c r="C332" i="4"/>
  <c r="D332" i="4"/>
  <c r="E332" i="4"/>
  <c r="F332" i="4"/>
  <c r="F340" i="4" s="1"/>
  <c r="F348" i="4" s="1"/>
  <c r="G332" i="4"/>
  <c r="H332" i="4"/>
  <c r="A332" i="4"/>
  <c r="C298" i="4"/>
  <c r="D298" i="4"/>
  <c r="E298" i="4"/>
  <c r="F298" i="4"/>
  <c r="G298" i="4"/>
  <c r="H298" i="4"/>
  <c r="C299" i="4"/>
  <c r="D299" i="4"/>
  <c r="E299" i="4"/>
  <c r="F299" i="4"/>
  <c r="G299" i="4"/>
  <c r="H299" i="4"/>
  <c r="C300" i="4"/>
  <c r="D300" i="4"/>
  <c r="E300" i="4"/>
  <c r="F300" i="4"/>
  <c r="G300" i="4"/>
  <c r="H300" i="4"/>
  <c r="C301" i="4"/>
  <c r="D301" i="4"/>
  <c r="E301" i="4"/>
  <c r="F301" i="4"/>
  <c r="G301" i="4"/>
  <c r="H301" i="4"/>
  <c r="C302" i="4"/>
  <c r="E302" i="4"/>
  <c r="F302" i="4"/>
  <c r="G302" i="4"/>
  <c r="H302" i="4"/>
  <c r="C303" i="4"/>
  <c r="D303" i="4"/>
  <c r="E303" i="4"/>
  <c r="F303" i="4"/>
  <c r="G303" i="4"/>
  <c r="H303" i="4"/>
  <c r="C304" i="4"/>
  <c r="E304" i="4"/>
  <c r="F304" i="4"/>
  <c r="G304" i="4"/>
  <c r="H304" i="4"/>
  <c r="C305" i="4"/>
  <c r="E305" i="4"/>
  <c r="F305" i="4"/>
  <c r="G305" i="4"/>
  <c r="H305" i="4"/>
  <c r="C306" i="4"/>
  <c r="D306" i="4"/>
  <c r="E306" i="4"/>
  <c r="F306" i="4"/>
  <c r="G306" i="4"/>
  <c r="H306" i="4"/>
  <c r="D297" i="4"/>
  <c r="E297" i="4"/>
  <c r="F297" i="4"/>
  <c r="G297" i="4"/>
  <c r="H297" i="4"/>
  <c r="C297" i="4"/>
  <c r="Q208" i="4" l="1"/>
  <c r="E208" i="4" s="1"/>
  <c r="Q219" i="4" l="1"/>
  <c r="Q218" i="4"/>
  <c r="Q231" i="4"/>
  <c r="Q230" i="4"/>
  <c r="Q229" i="4"/>
  <c r="Q228" i="4"/>
  <c r="Q216" i="4"/>
  <c r="Q205" i="4"/>
  <c r="Q204" i="4"/>
  <c r="Q192" i="4"/>
  <c r="G208" i="4" l="1"/>
  <c r="G216" i="4"/>
  <c r="E216" i="4"/>
  <c r="G228" i="4"/>
  <c r="E228" i="4"/>
  <c r="G229" i="4"/>
  <c r="E229" i="4"/>
  <c r="G230" i="4"/>
  <c r="G192" i="4"/>
  <c r="E192" i="4"/>
  <c r="G231" i="4"/>
  <c r="E231" i="4"/>
  <c r="G204" i="4"/>
  <c r="E204" i="4"/>
  <c r="G218" i="4"/>
  <c r="G205" i="4"/>
  <c r="E205" i="4"/>
  <c r="G219" i="4"/>
  <c r="E219" i="4"/>
  <c r="J185" i="4" l="1"/>
  <c r="J183" i="4"/>
  <c r="J182" i="4"/>
  <c r="J180" i="4"/>
  <c r="J175" i="4"/>
  <c r="J176" i="4"/>
  <c r="J177" i="4"/>
  <c r="J178" i="4"/>
  <c r="J179" i="4"/>
  <c r="J181" i="4"/>
  <c r="J184" i="4"/>
  <c r="J186" i="4"/>
  <c r="J187" i="4"/>
  <c r="J188" i="4"/>
  <c r="J189" i="4"/>
  <c r="J190" i="4"/>
  <c r="J174" i="4"/>
  <c r="B9" i="1" l="1"/>
  <c r="B8" i="1"/>
  <c r="B7" i="1"/>
  <c r="C23" i="1" l="1"/>
  <c r="C21" i="1"/>
  <c r="C18" i="1"/>
  <c r="C22" i="1"/>
  <c r="C19" i="1"/>
  <c r="C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tc={575F5AEC-C002-4D1F-8140-1B32AEA5FC73}</author>
    <author>tc={B824C1F0-0AE4-4C49-AF34-D992C30F536D}</author>
    <author>tc={86F9AC27-9070-41A8-BACD-32C63729CC53}</author>
    <author>tc={5467ECA4-7C26-4228-8026-B0C885BD73D4}</author>
    <author>Leppo, Erik</author>
  </authors>
  <commentList>
    <comment ref="Q1" authorId="0" shapeId="0" xr:uid="{575F5AEC-C002-4D1F-8140-1B32AEA5FC73}">
      <text>
        <t>[Threaded comment]
Your version of Excel allows you to read this threaded comment; however, any edits to it will get removed if the file is opened in a newer version of Excel. Learn more: https://go.microsoft.com/fwlink/?linkid=870924
Comment:
    Point where changes from lines to thresholds.</t>
      </text>
    </comment>
    <comment ref="R1" authorId="1" shapeId="0" xr:uid="{B824C1F0-0AE4-4C49-AF34-D992C30F536D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T1" authorId="2" shapeId="0" xr:uid="{86F9AC27-9070-41A8-BACD-32C63729CC53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V1" authorId="3" shapeId="0" xr:uid="{5467ECA4-7C26-4228-8026-B0C885BD73D4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X1" authorId="4" shapeId="0" xr:uid="{63DA3E04-04BE-4FF7-BE84-FEC09F1E631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For scoring regime "DepMet"</t>
        </r>
      </text>
    </comment>
    <comment ref="Z1" authorId="4" shapeId="0" xr:uid="{7FEDD748-7DCA-4783-8B37-F9AFD830599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Condition to trigger Alt2 Metric.</t>
        </r>
      </text>
    </comment>
    <comment ref="R193" authorId="4" shapeId="0" xr:uid="{2DB5C783-AA4E-40AA-A762-FE898FAB38E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S193" authorId="4" shapeId="0" xr:uid="{B8885A1A-358F-4186-A1AA-9F2F12EC618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V193" authorId="4" shapeId="0" xr:uid="{90FCE161-6CC8-4DE7-AD1B-5389347730B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S205" authorId="4" shapeId="0" xr:uid="{647E1CF6-4D45-4765-8130-9B66C8B826E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V205" authorId="4" shapeId="0" xr:uid="{A56B3AD8-F48A-40DA-B32D-956B827573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08" authorId="4" shapeId="0" xr:uid="{AA6CACE2-9475-4EEE-AD8B-BBABA688212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S208" authorId="4" shapeId="0" xr:uid="{A839B1A8-1C1D-4C08-B17E-547DEBB7FDD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V208" authorId="4" shapeId="0" xr:uid="{42B244DF-B1E1-4759-893A-914AFFB48A2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S215" authorId="4" shapeId="0" xr:uid="{FAD7D298-E2F2-478C-AA2C-3E04353CE2B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18" authorId="4" shapeId="0" xr:uid="{F7FF7B48-B491-46FF-BB6E-6A448359771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19" authorId="4" shapeId="0" xr:uid="{166376F0-B799-4D75-A76B-37E2D2CD47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S227" authorId="4" shapeId="0" xr:uid="{4914F668-43EA-44A2-BB05-2A7C406A2F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30" authorId="4" shapeId="0" xr:uid="{27FB5471-4FAB-4844-AF45-E623C97BAEE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31" authorId="4" shapeId="0" xr:uid="{BE4B5DC9-F9A0-47EF-B851-748FE579A57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V232" authorId="4" shapeId="0" xr:uid="{A979A1A6-D851-4F37-994B-2B59108ADAD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V239" authorId="4" shapeId="0" xr:uid="{291A2BDD-FD9F-481D-BC67-2908255FB0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V251" authorId="4" shapeId="0" xr:uid="{5C08FF40-0873-4DE0-A1FD-BC04A96130B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390" authorId="4" shapeId="0" xr:uid="{21264704-22FF-4BFF-A7C7-C6DE84A51C3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R391" authorId="4" shapeId="0" xr:uid="{D6192582-18A9-4868-AB6B-7B3496205E4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V391" authorId="4" shapeId="0" xr:uid="{719F182B-B48B-4D97-967A-FFF4E5C89469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0" authorId="4" shapeId="0" xr:uid="{5657CB40-D80F-4424-9992-D709064556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2" authorId="4" shapeId="0" xr:uid="{F0EA79D9-1553-451F-8481-24B0042B29A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R403" authorId="4" shapeId="0" xr:uid="{8DA8291D-5580-4A2C-96E6-A2F3D886B84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V403" authorId="4" shapeId="0" xr:uid="{0D4B880D-BD82-4E09-A0BB-796DFFAB471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4" authorId="4" shapeId="0" xr:uid="{6FCB6202-C0C8-4E5B-A4AD-41C66FB63499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2" authorId="4" shapeId="0" xr:uid="{1B0BB5A9-8C2D-4E3A-BC65-46170112679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4" authorId="4" shapeId="0" xr:uid="{EDDEC48A-E0BF-4B18-B354-173DC90738C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7" authorId="4" shapeId="0" xr:uid="{DB25D2B6-BA9A-4130-A44A-33CA64EA598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0" authorId="4" shapeId="0" xr:uid="{E45F4691-29E5-4AF0-B3F3-08E9FF7988F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20" authorId="4" shapeId="0" xr:uid="{11574222-5091-4EE4-8E7E-3638FF882D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24" authorId="4" shapeId="0" xr:uid="{F2198FD8-418E-4ECC-A182-A65880C2C1F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6" authorId="4" shapeId="0" xr:uid="{CDB94D9A-CB40-4DD0-81CE-BF965F456CA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8" authorId="4" shapeId="0" xr:uid="{BD17B72E-1D6D-4C81-BF11-1ED0AA16C7A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9" authorId="4" shapeId="0" xr:uid="{EBDFF5E5-678F-4D2E-9F0C-AA1C5B0F61E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32" authorId="4" shapeId="0" xr:uid="{5C8C9AE0-2CB9-44E5-B37D-55862E38D65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32" authorId="4" shapeId="0" xr:uid="{FA7EA11A-74EF-4316-91B4-DB16A969A9F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O435" authorId="4" shapeId="0" xr:uid="{FCEA53EF-FDF3-4FCA-9BF3-93871AA45AF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36" authorId="4" shapeId="0" xr:uid="{A983B884-3845-4ACB-90A0-754E10C73DD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R440" authorId="4" shapeId="0" xr:uid="{DBF7D9C0-66CC-4AFF-821B-85B12616A6A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V440" authorId="4" shapeId="0" xr:uid="{9BA02A34-0849-4DE3-B136-66141BEAA30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41" authorId="4" shapeId="0" xr:uid="{21E3836A-6147-4790-AEBF-A8484079748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42" authorId="4" shapeId="0" xr:uid="{9675045B-F9A8-4C1B-9AF4-DBCEEA344E3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43" authorId="4" shapeId="0" xr:uid="{5F80AEAC-7E1B-4A18-B11C-4F39AF02F5B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R443" authorId="4" shapeId="0" xr:uid="{C790CE1E-2C4A-4D4C-B56D-6E841808AA9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V443" authorId="4" shapeId="0" xr:uid="{FBFBF0CA-E3E1-437E-AB6A-DDD84654085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44" authorId="4" shapeId="0" xr:uid="{6A317DED-6B3D-4B96-893F-2EFF101C566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53" authorId="4" shapeId="0" xr:uid="{A5C15DB0-FD97-473D-9B7F-C9487365F42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54" authorId="4" shapeId="0" xr:uid="{B68CAF92-65E7-40AC-BCC0-E71E2D879DC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55" authorId="4" shapeId="0" xr:uid="{1CDBB1DA-0237-4CA2-9970-3AFB0CA82D4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R455" authorId="4" shapeId="0" xr:uid="{84462271-54F5-485B-924B-71DE74B493F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V455" authorId="4" shapeId="0" xr:uid="{311F1E8D-0C49-40A0-84DF-4CC1FC884E1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56" authorId="4" shapeId="0" xr:uid="{85348D72-F415-41CE-9C79-D074DDEC20B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59" authorId="4" shapeId="0" xr:uid="{3A96D3B6-F399-4689-8477-1DF2C6314DE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N459" authorId="4" shapeId="0" xr:uid="{F855C57C-18B7-4183-BCF0-8FF0014B250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64" authorId="4" shapeId="0" xr:uid="{D57B5DE8-7CD8-477B-B99F-265F0F072C2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65" authorId="4" shapeId="0" xr:uid="{B69A8D05-CF06-4A04-AE3D-921B7673D70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70" authorId="4" shapeId="0" xr:uid="{2D64B69F-90C9-4F95-B75B-F36621843F8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71" authorId="4" shapeId="0" xr:uid="{EACFFA51-ED94-47F4-950F-9C800ACB380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Leppo, Erik</author>
  </authors>
  <commentList>
    <comment ref="K36" authorId="0" shapeId="0" xr:uid="{E094AF56-83D2-45FF-9426-A23610C4B3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
</t>
        </r>
      </text>
    </comment>
    <comment ref="K37" authorId="0" shapeId="0" xr:uid="{710B24D2-1EE2-462E-B349-DCF6E6501EF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</commentList>
</comments>
</file>

<file path=xl/sharedStrings.xml><?xml version="1.0" encoding="utf-8"?>
<sst xmlns="http://schemas.openxmlformats.org/spreadsheetml/2006/main" count="7137" uniqueCount="646">
  <si>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</si>
  <si>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</si>
  <si>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</si>
  <si>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</si>
  <si>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</si>
  <si>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</si>
  <si>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</si>
  <si>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</si>
  <si>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</si>
  <si>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</si>
  <si>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Direction</t>
  </si>
  <si>
    <t>ScoreRegime</t>
  </si>
  <si>
    <t>COASTAL</t>
  </si>
  <si>
    <t>nt_total</t>
  </si>
  <si>
    <t>Decrease</t>
  </si>
  <si>
    <t>ntaxa</t>
  </si>
  <si>
    <t>nt_EPT</t>
  </si>
  <si>
    <t>nept</t>
  </si>
  <si>
    <t>nt_Ephem</t>
  </si>
  <si>
    <t>nephem</t>
  </si>
  <si>
    <t>pintol_urb</t>
  </si>
  <si>
    <t>pi_Ephem</t>
  </si>
  <si>
    <t>pephem</t>
  </si>
  <si>
    <t>nt_ffg_scrap</t>
  </si>
  <si>
    <t>nscrape</t>
  </si>
  <si>
    <t>pclimb</t>
  </si>
  <si>
    <t>EPIEDMONT</t>
  </si>
  <si>
    <t>pi_Chiro</t>
  </si>
  <si>
    <t>Increase</t>
  </si>
  <si>
    <t>pchiron</t>
  </si>
  <si>
    <t>pcling</t>
  </si>
  <si>
    <t>HIGHLAND</t>
  </si>
  <si>
    <t>pi_Tanyt</t>
  </si>
  <si>
    <t>ptany</t>
  </si>
  <si>
    <t>pi_ffg_scrap</t>
  </si>
  <si>
    <t>pscrape</t>
  </si>
  <si>
    <t>pswim</t>
  </si>
  <si>
    <t>pi_Dipt</t>
  </si>
  <si>
    <t>pdipt</t>
  </si>
  <si>
    <t>ni_m2</t>
  </si>
  <si>
    <t>ABUNSQM</t>
  </si>
  <si>
    <t>nt_benthic</t>
  </si>
  <si>
    <t>NUMBENTSP</t>
  </si>
  <si>
    <t>pi_tv_toler</t>
  </si>
  <si>
    <t>PTOL</t>
  </si>
  <si>
    <t>pi_genomninvrt</t>
  </si>
  <si>
    <t>PGEOMIV</t>
  </si>
  <si>
    <t>pi_rbs</t>
  </si>
  <si>
    <t>PROUND</t>
  </si>
  <si>
    <t>pi_dom01</t>
  </si>
  <si>
    <t>PABDOM</t>
  </si>
  <si>
    <t>x_biomass_m2</t>
  </si>
  <si>
    <t>BIOM_MSQ</t>
  </si>
  <si>
    <t>pi_lithophil</t>
  </si>
  <si>
    <t>P_LITH</t>
  </si>
  <si>
    <t>pi_insectivore</t>
  </si>
  <si>
    <t>P_IS</t>
  </si>
  <si>
    <t>COLD</t>
  </si>
  <si>
    <t>pi_brooktrout</t>
  </si>
  <si>
    <t>PBROOK</t>
  </si>
  <si>
    <t>pi_sculpin</t>
  </si>
  <si>
    <t>PSCULP</t>
  </si>
  <si>
    <t>CP</t>
  </si>
  <si>
    <t>nt_Dipt</t>
  </si>
  <si>
    <t>ndipt</t>
  </si>
  <si>
    <t>nt_tv_intol</t>
  </si>
  <si>
    <t>nintol_FAM</t>
  </si>
  <si>
    <t>x_Becks</t>
  </si>
  <si>
    <t>becks</t>
  </si>
  <si>
    <t>NCP</t>
  </si>
  <si>
    <t>CPL</t>
  </si>
  <si>
    <t>pi_nonInsect</t>
  </si>
  <si>
    <t>x_Shan_e</t>
  </si>
  <si>
    <t>nt_ffg_shred</t>
  </si>
  <si>
    <t>pt_habit_clngr</t>
  </si>
  <si>
    <t>pt_tv_toler</t>
  </si>
  <si>
    <t>SAP</t>
  </si>
  <si>
    <t>pt_Ephem</t>
  </si>
  <si>
    <t>BioMonTools</t>
  </si>
  <si>
    <t>NA</t>
  </si>
  <si>
    <t>Cat_135</t>
  </si>
  <si>
    <t>Cont_0100</t>
  </si>
  <si>
    <t>ALL</t>
  </si>
  <si>
    <t>nt_BCG_att1i2</t>
  </si>
  <si>
    <t>nt_Nemour</t>
  </si>
  <si>
    <t>nt_Perlid</t>
  </si>
  <si>
    <t>pi_habit_climb</t>
  </si>
  <si>
    <t>pi_habit_cling</t>
  </si>
  <si>
    <t>pi_habit_swim</t>
  </si>
  <si>
    <t>pt_habit_cling</t>
  </si>
  <si>
    <t>pt_habit_burrow</t>
  </si>
  <si>
    <t>nt_ffg_pred</t>
  </si>
  <si>
    <t>nt_Ephemerellid</t>
  </si>
  <si>
    <t>nt_Rhya</t>
  </si>
  <si>
    <t>nt_Hepta</t>
  </si>
  <si>
    <t>nt_longlived</t>
  </si>
  <si>
    <t>INDEX_NAME</t>
  </si>
  <si>
    <t>INDEX_REGION</t>
  </si>
  <si>
    <t>Thresh_Lo</t>
  </si>
  <si>
    <t>Thresh_Mid</t>
  </si>
  <si>
    <t>Thresh_Hi</t>
  </si>
  <si>
    <t>BIBI</t>
  </si>
  <si>
    <t>INDEX</t>
  </si>
  <si>
    <t>BCG_L1_IndTax</t>
  </si>
  <si>
    <t>NumMetrics</t>
  </si>
  <si>
    <t>FIBI</t>
  </si>
  <si>
    <t>BIBI_fam</t>
  </si>
  <si>
    <t>SUM</t>
  </si>
  <si>
    <t>AVERAGE</t>
  </si>
  <si>
    <t>Thresh01</t>
  </si>
  <si>
    <t>Thresh02</t>
  </si>
  <si>
    <t>Thresh03</t>
  </si>
  <si>
    <t>Name_Other</t>
  </si>
  <si>
    <t>Thresh04</t>
  </si>
  <si>
    <t>Thresh05</t>
  </si>
  <si>
    <t>Nar01</t>
  </si>
  <si>
    <t>Nar02</t>
  </si>
  <si>
    <t>Nar03</t>
  </si>
  <si>
    <t>Nar04</t>
  </si>
  <si>
    <t>Nar05</t>
  </si>
  <si>
    <t>Low</t>
  </si>
  <si>
    <t>Medium</t>
  </si>
  <si>
    <t>High</t>
  </si>
  <si>
    <t>Very Poor</t>
  </si>
  <si>
    <t>Poor</t>
  </si>
  <si>
    <t>Fair</t>
  </si>
  <si>
    <t>Good</t>
  </si>
  <si>
    <t>NumNar</t>
  </si>
  <si>
    <t>Thresh06</t>
  </si>
  <si>
    <t>x</t>
  </si>
  <si>
    <t>Cat_0123</t>
  </si>
  <si>
    <t>nt_noteworthy</t>
  </si>
  <si>
    <t>ScoreValue</t>
  </si>
  <si>
    <t>pi_COC2Chi</t>
  </si>
  <si>
    <t>pi_Colesens</t>
  </si>
  <si>
    <t>pi_ffg_pred</t>
  </si>
  <si>
    <t>pi_Pleco</t>
  </si>
  <si>
    <t>x_HBI</t>
  </si>
  <si>
    <t>nt_Pleco</t>
  </si>
  <si>
    <t>pi_Tanyp</t>
  </si>
  <si>
    <t>pt_tv_intol</t>
  </si>
  <si>
    <t>MBISQ</t>
  </si>
  <si>
    <t>impaired</t>
  </si>
  <si>
    <t>non-impaired</t>
  </si>
  <si>
    <t>LowSmall</t>
  </si>
  <si>
    <t>LowLarge</t>
  </si>
  <si>
    <t>HighSmall</t>
  </si>
  <si>
    <t>NMSCI</t>
  </si>
  <si>
    <t>Very Good</t>
  </si>
  <si>
    <t>METRIC_NAME</t>
  </si>
  <si>
    <t>NAP</t>
  </si>
  <si>
    <t>NPL</t>
  </si>
  <si>
    <t>WMT</t>
  </si>
  <si>
    <t>TPL</t>
  </si>
  <si>
    <t>SPL</t>
  </si>
  <si>
    <t>XER</t>
  </si>
  <si>
    <t>UMW</t>
  </si>
  <si>
    <t>pt_Chiro</t>
  </si>
  <si>
    <t>pi_dom05</t>
  </si>
  <si>
    <t>nt_habit_cling</t>
  </si>
  <si>
    <t>Cont_010</t>
  </si>
  <si>
    <t>nt_tv_ntol</t>
  </si>
  <si>
    <t>pt_tv_ntol</t>
  </si>
  <si>
    <t>pt_tv_stol</t>
  </si>
  <si>
    <t>metric.scroing</t>
  </si>
  <si>
    <t>index.scoring</t>
  </si>
  <si>
    <t>Scoring thresholds, metrics</t>
  </si>
  <si>
    <t>Scoring thresholds, indices</t>
  </si>
  <si>
    <t>Scoring thresholds for metrics and indices.</t>
  </si>
  <si>
    <t>Used for R package BioMonTools.</t>
  </si>
  <si>
    <t>https://github.com/leppott/BioMonTools</t>
  </si>
  <si>
    <t>Scoring Thresholds - Metrics and Indices</t>
  </si>
  <si>
    <t>45a</t>
  </si>
  <si>
    <t>pi_Trich</t>
  </si>
  <si>
    <t>pi_ChCr2Chi</t>
  </si>
  <si>
    <t>SiteIndexScore</t>
  </si>
  <si>
    <t>Added 45a metrics for GADNR.2006</t>
  </si>
  <si>
    <t>nt_tv_toler</t>
  </si>
  <si>
    <t>45b</t>
  </si>
  <si>
    <t>45d</t>
  </si>
  <si>
    <t>nt_Coleo</t>
  </si>
  <si>
    <t>pi_Oligo</t>
  </si>
  <si>
    <t>nt_habit_swim</t>
  </si>
  <si>
    <t>pi_Tanyp2Chi</t>
  </si>
  <si>
    <t>pi_Odon</t>
  </si>
  <si>
    <t>x_NCBI</t>
  </si>
  <si>
    <t>pi_ffg_col</t>
  </si>
  <si>
    <t>pi_habit_burrow</t>
  </si>
  <si>
    <t>nt_habit_climb</t>
  </si>
  <si>
    <t>pt_NonIns</t>
  </si>
  <si>
    <t>Update metric names for MBISQ.2015</t>
  </si>
  <si>
    <t>east</t>
  </si>
  <si>
    <t>southbluff</t>
  </si>
  <si>
    <t>southeast</t>
  </si>
  <si>
    <t>west</t>
  </si>
  <si>
    <t>ToDo</t>
  </si>
  <si>
    <t>Data to add but need to QC first.</t>
  </si>
  <si>
    <t>Added "to do" list.</t>
  </si>
  <si>
    <t>References</t>
  </si>
  <si>
    <t>References for metrics and indices.</t>
  </si>
  <si>
    <t>Mountains</t>
  </si>
  <si>
    <t>Plains</t>
  </si>
  <si>
    <t>Xeric</t>
  </si>
  <si>
    <t>pi_Hydro2Trich</t>
  </si>
  <si>
    <t>pi_Habit_burrow</t>
  </si>
  <si>
    <t>pi_Habit_climb</t>
  </si>
  <si>
    <t>pi_FFG_pred</t>
  </si>
  <si>
    <t>pi_Coleo</t>
  </si>
  <si>
    <t>nt_FFG_pred</t>
  </si>
  <si>
    <t>NM</t>
  </si>
  <si>
    <t>AZ</t>
  </si>
  <si>
    <t>CO</t>
  </si>
  <si>
    <t>GA</t>
  </si>
  <si>
    <t>VA</t>
  </si>
  <si>
    <t>WV</t>
  </si>
  <si>
    <t>MT</t>
  </si>
  <si>
    <t>ID</t>
  </si>
  <si>
    <t>NV</t>
  </si>
  <si>
    <t>CA</t>
  </si>
  <si>
    <t>IL</t>
  </si>
  <si>
    <t>IN</t>
  </si>
  <si>
    <t>NH</t>
  </si>
  <si>
    <t>NJ.BCG</t>
  </si>
  <si>
    <t>MN.BCG</t>
  </si>
  <si>
    <t>IL.BCG</t>
  </si>
  <si>
    <t>IN.BCG</t>
  </si>
  <si>
    <t>OTHERS TO ADD</t>
  </si>
  <si>
    <t>AL.BCG</t>
  </si>
  <si>
    <t>Index</t>
  </si>
  <si>
    <t>Least-Disturbed</t>
  </si>
  <si>
    <t>Intermediate</t>
  </si>
  <si>
    <t>Most-Disturbed</t>
  </si>
  <si>
    <t>BURRPTAX</t>
  </si>
  <si>
    <t>CHIRPTAX</t>
  </si>
  <si>
    <t>HPRIME</t>
  </si>
  <si>
    <t>DOM5PIND</t>
  </si>
  <si>
    <t>SCRPRICH</t>
  </si>
  <si>
    <t>Added MassDEP.2019.Bugs metrics and index.</t>
  </si>
  <si>
    <t>IBI</t>
  </si>
  <si>
    <t>pt_EPT</t>
  </si>
  <si>
    <t>pi_ffg_filt</t>
  </si>
  <si>
    <t>pt_ffg_pred</t>
  </si>
  <si>
    <t>pi_ffg_shred</t>
  </si>
  <si>
    <t>pi_tv_intol</t>
  </si>
  <si>
    <t>Add "Scoring Formula" to metric.scoring worksheet.</t>
  </si>
  <si>
    <t>100*(metric)/ 18.3</t>
  </si>
  <si>
    <t>100*(50.5-metric)/ 40.7</t>
  </si>
  <si>
    <t>100*(79.9-metric)/ 66.9</t>
  </si>
  <si>
    <t>Scoring_Formula</t>
  </si>
  <si>
    <t>9.8</t>
  </si>
  <si>
    <t>79.9</t>
  </si>
  <si>
    <t>38.8</t>
  </si>
  <si>
    <t>36.8</t>
  </si>
  <si>
    <t>2.24</t>
  </si>
  <si>
    <t>2.05</t>
  </si>
  <si>
    <t>5.1</t>
  </si>
  <si>
    <t>8.3</t>
  </si>
  <si>
    <t>35.3</t>
  </si>
  <si>
    <t>8.8</t>
  </si>
  <si>
    <t>16.15</t>
  </si>
  <si>
    <t>8.55</t>
  </si>
  <si>
    <t>76.9</t>
  </si>
  <si>
    <t>73.9</t>
  </si>
  <si>
    <t>2.01</t>
  </si>
  <si>
    <t>1.1</t>
  </si>
  <si>
    <t>1.16</t>
  </si>
  <si>
    <t>37.2</t>
  </si>
  <si>
    <t>pi_EphemNoCaeBae</t>
  </si>
  <si>
    <t>Thresh07</t>
  </si>
  <si>
    <t>Nar06</t>
  </si>
  <si>
    <t>Exceptional</t>
  </si>
  <si>
    <t>Modify scoring formula for rounded values for thresholds.</t>
  </si>
  <si>
    <t>metric.scoring!J183:J184</t>
  </si>
  <si>
    <t>GBI_2011</t>
  </si>
  <si>
    <t>Gulf of Mexico Index</t>
  </si>
  <si>
    <t>GBI_MS_2013</t>
  </si>
  <si>
    <t>Mississippi specific GBI</t>
  </si>
  <si>
    <t>LS</t>
  </si>
  <si>
    <t>HS-xF</t>
  </si>
  <si>
    <t>HS-SF</t>
  </si>
  <si>
    <t>HiSal-HiSC</t>
  </si>
  <si>
    <t>HiSal-LoSC</t>
  </si>
  <si>
    <t>LoSal-HiSC</t>
  </si>
  <si>
    <t>LoSal-LoSC</t>
  </si>
  <si>
    <t>GBI-MS</t>
  </si>
  <si>
    <t>pi_Capit</t>
  </si>
  <si>
    <t>pt_Amph</t>
  </si>
  <si>
    <t>ni_total</t>
  </si>
  <si>
    <t>pi_Spion</t>
  </si>
  <si>
    <t>pi_Clite</t>
  </si>
  <si>
    <t>pt_Poly</t>
  </si>
  <si>
    <t>Added GBI_MS_2013 scoring.</t>
  </si>
  <si>
    <t>17.1</t>
  </si>
  <si>
    <t>65.1</t>
  </si>
  <si>
    <t>Update some thresholds in metric.scoring to text values (prefix with single apostrophe) due to floating point precision errors when importing into R.</t>
  </si>
  <si>
    <t>MBISQ_2015</t>
  </si>
  <si>
    <t>NMSCI_2006</t>
  </si>
  <si>
    <t>GADNR_2009</t>
  </si>
  <si>
    <t>WSA_2006_Bugs</t>
  </si>
  <si>
    <t>CO_2005</t>
  </si>
  <si>
    <t>18.1</t>
  </si>
  <si>
    <t>Tweaks to GBI_MS_2013.  And convert most names from "." to "_".</t>
  </si>
  <si>
    <t>Adjust_Variable</t>
  </si>
  <si>
    <t>GADNR_Fish_2005</t>
  </si>
  <si>
    <t>Adjust_Formula_Lo</t>
  </si>
  <si>
    <t>Adjust_Formula_Hi</t>
  </si>
  <si>
    <t>Adjust_Formula_Mid</t>
  </si>
  <si>
    <t>Adjust_MaxVal_Lo</t>
  </si>
  <si>
    <t>Adjust_MaxVal_Mid</t>
  </si>
  <si>
    <t>Adjust_MaxVal_Hi</t>
  </si>
  <si>
    <t>CatGrad_135</t>
  </si>
  <si>
    <t>log10_DA_mi2</t>
  </si>
  <si>
    <t>nt_beninvert</t>
  </si>
  <si>
    <t>pi_lepomis</t>
  </si>
  <si>
    <t>pi_topcarn</t>
  </si>
  <si>
    <t>pi_bfs</t>
  </si>
  <si>
    <t>pi_anomalies</t>
  </si>
  <si>
    <t>NormDist_135</t>
  </si>
  <si>
    <t>NormDist_Tail_Lo</t>
  </si>
  <si>
    <t>NormDist_Tail_Hi</t>
  </si>
  <si>
    <t>Community</t>
  </si>
  <si>
    <t>Excellent</t>
  </si>
  <si>
    <t>3A</t>
  </si>
  <si>
    <t>3B</t>
  </si>
  <si>
    <t>10A</t>
  </si>
  <si>
    <t>10B</t>
  </si>
  <si>
    <t>6A</t>
  </si>
  <si>
    <t>6B</t>
  </si>
  <si>
    <t>SingleValue</t>
  </si>
  <si>
    <t>CatGrad_xvar</t>
  </si>
  <si>
    <t>CatGrad_Lo_m</t>
  </si>
  <si>
    <t>CatGrad_Lo_b</t>
  </si>
  <si>
    <t>CatGrad_Mid_m</t>
  </si>
  <si>
    <t>CatGrad_Mid_b</t>
  </si>
  <si>
    <t>CatGrad_Hi_m</t>
  </si>
  <si>
    <t>CatGrad_Hi_b</t>
  </si>
  <si>
    <t>Updated metric.scoring for new columns for new scroing regimes.</t>
  </si>
  <si>
    <t>CatGrad_InfPt</t>
  </si>
  <si>
    <t>SingleValue_Add</t>
  </si>
  <si>
    <t>0.55</t>
  </si>
  <si>
    <t>1.15</t>
  </si>
  <si>
    <t>1.12</t>
  </si>
  <si>
    <t>2.43</t>
  </si>
  <si>
    <t>0.56</t>
  </si>
  <si>
    <t>4.52</t>
  </si>
  <si>
    <t>1.14</t>
  </si>
  <si>
    <t>1.13</t>
  </si>
  <si>
    <t>1.09</t>
  </si>
  <si>
    <t>4.64</t>
  </si>
  <si>
    <t>if pi_lepomis == 1 then remove lepomis.</t>
  </si>
  <si>
    <t>pi_genherb</t>
  </si>
  <si>
    <t>nt_natinsctcypr</t>
  </si>
  <si>
    <t>nt_tv_intolhwi</t>
  </si>
  <si>
    <t>nt_natsunfish</t>
  </si>
  <si>
    <t>pi_insctcypr</t>
  </si>
  <si>
    <t>nt_natrbs</t>
  </si>
  <si>
    <t>x_Evenness100_ni99gt</t>
  </si>
  <si>
    <t>ScoringRegimes</t>
  </si>
  <si>
    <t>Scoring Remines described.</t>
  </si>
  <si>
    <t>Description</t>
  </si>
  <si>
    <t>Continuous scoring, 0 to 100.</t>
  </si>
  <si>
    <t>Continuous scoring, 0 to 10.</t>
  </si>
  <si>
    <t>Categorical scoring, 3 categories, 1, 3, or 5.</t>
  </si>
  <si>
    <t>Categorical scoring, 4 categories (0, 1, 2, 3).  Can be modified for 0, 2, 4, 6.</t>
  </si>
  <si>
    <t>Categorical on a gradient.  3 categories, uses a function for a line to define categories.  An asymptote is allowed where the scores plateau.</t>
  </si>
  <si>
    <t>Scoring based on a single value (above or below that value).</t>
  </si>
  <si>
    <t>Scoring is based on a normal distribution.  The center is scored as a 5.  The next band on either side of center is scored as 3.  The outer bands are scored as 1.</t>
  </si>
  <si>
    <t>equal</t>
  </si>
  <si>
    <t>greaterthan</t>
  </si>
  <si>
    <t>ni_natnonhybridnonmf_200m</t>
  </si>
  <si>
    <t>nt_nativenonhybrid</t>
  </si>
  <si>
    <t>ZeroInd_Score</t>
  </si>
  <si>
    <t>ZeroInd_Narrative</t>
  </si>
  <si>
    <t>Use_ZeroInd</t>
  </si>
  <si>
    <t>No Fish</t>
  </si>
  <si>
    <t>SelMet_Master_Name</t>
  </si>
  <si>
    <t>SelMet_Master_Score</t>
  </si>
  <si>
    <t>SelMet_Master_Condition</t>
  </si>
  <si>
    <t>Cat_135_SelMet</t>
  </si>
  <si>
    <t>ScMet_Master_Name</t>
  </si>
  <si>
    <t>ScMet_Master_Condition</t>
  </si>
  <si>
    <t>ScMet_Score</t>
  </si>
  <si>
    <t>Cat_135_ScMet</t>
  </si>
  <si>
    <t>Same as Cat_135 but metric score can be a different value based up on the score of another metric.  The "master" metric must be scored prior to the dependant metric.</t>
  </si>
  <si>
    <t>Same as Cat_135 but which metric is used is dependant upon the score of another metric.  The "master" metric must be scored prior to the dependant metric.</t>
  </si>
  <si>
    <t>ScMet_Master_Value</t>
  </si>
  <si>
    <t>PA_WFRR</t>
  </si>
  <si>
    <t>http://files.dep.state.pa.us/Water/Drinking%20Water%20and%20Facility%20Regulation/WaterQualityPortalFiles/Technical%20Documentation/freestoneIBImarch2012.pdf</t>
  </si>
  <si>
    <t>PA Wadeable Freestone Riffle-Run Streams</t>
  </si>
  <si>
    <t>PA_LGPG</t>
  </si>
  <si>
    <t>PA_LS</t>
  </si>
  <si>
    <t>PA limestone spring streams</t>
  </si>
  <si>
    <t>PA lower gradient pool-glide streams</t>
  </si>
  <si>
    <t>PADEP 2007</t>
  </si>
  <si>
    <t>PADEP 2009a</t>
  </si>
  <si>
    <t>PADEP_Freestone</t>
  </si>
  <si>
    <t>nt_tv_intol4_EPT</t>
  </si>
  <si>
    <t>x_Becks3</t>
  </si>
  <si>
    <t>SMALL</t>
  </si>
  <si>
    <t>LARGE</t>
  </si>
  <si>
    <t>WV_GLIMPSS</t>
  </si>
  <si>
    <t>MT_SP</t>
  </si>
  <si>
    <t>nt_Trich</t>
  </si>
  <si>
    <t>pi_Ortho</t>
  </si>
  <si>
    <t>PL_SP</t>
  </si>
  <si>
    <t>pi_ChiroAnne</t>
  </si>
  <si>
    <t>pi_tv_toler6</t>
  </si>
  <si>
    <t>MT_SU_gt60</t>
  </si>
  <si>
    <t>MT_SU</t>
  </si>
  <si>
    <t>MT_WIN</t>
  </si>
  <si>
    <t>PL_SU</t>
  </si>
  <si>
    <t>PL_WIN</t>
  </si>
  <si>
    <t>GLIMPSS</t>
  </si>
  <si>
    <t>Degraded</t>
  </si>
  <si>
    <t>https://dep.wv.gov/WWE/watershed/bio_fish/Documents/20110829GLIMPSSFinalWVDEPDOI.pdf</t>
  </si>
  <si>
    <t>Pond et al. 2011</t>
  </si>
  <si>
    <t>nt_tv_intol4</t>
  </si>
  <si>
    <t>pi_EPTNoCheu</t>
  </si>
  <si>
    <t>Add PA Freestone IBI</t>
  </si>
  <si>
    <t>Add WV GLIMPSS</t>
  </si>
  <si>
    <t>did not add Midge Family index (CF)</t>
  </si>
  <si>
    <t>Severely degraded</t>
  </si>
  <si>
    <t>Very good</t>
  </si>
  <si>
    <t>MIEGLE_2020</t>
  </si>
  <si>
    <t>MidSizeDry</t>
  </si>
  <si>
    <t>MI_EGLE_2020</t>
  </si>
  <si>
    <t>Narrow</t>
  </si>
  <si>
    <t>VeryNarrow</t>
  </si>
  <si>
    <t>WetWide</t>
  </si>
  <si>
    <t>WestFlat</t>
  </si>
  <si>
    <t>East</t>
  </si>
  <si>
    <t>WestSteep</t>
  </si>
  <si>
    <t>nt_CruMol</t>
  </si>
  <si>
    <t>pi_CruMol</t>
  </si>
  <si>
    <t>pi_EPT</t>
  </si>
  <si>
    <t>pi_Cru</t>
  </si>
  <si>
    <t>nt_NonIns</t>
  </si>
  <si>
    <t>pi_NonIns</t>
  </si>
  <si>
    <t>pi_habit_sprawl</t>
  </si>
  <si>
    <t>pi_EPTNoBaeHydro</t>
  </si>
  <si>
    <t>pi_IsopGastHiru</t>
  </si>
  <si>
    <t>67.1</t>
  </si>
  <si>
    <t>79.57</t>
  </si>
  <si>
    <t>0.57</t>
  </si>
  <si>
    <t>72.9</t>
  </si>
  <si>
    <t>18.26</t>
  </si>
  <si>
    <t>71.15</t>
  </si>
  <si>
    <t>4.27</t>
  </si>
  <si>
    <t>67.29</t>
  </si>
  <si>
    <t>0.58</t>
  </si>
  <si>
    <t>0.000000001</t>
  </si>
  <si>
    <t>99.9999999</t>
  </si>
  <si>
    <t>bugs</t>
  </si>
  <si>
    <t>fish</t>
  </si>
  <si>
    <t>nt_ffg2_intface</t>
  </si>
  <si>
    <t>nt_ffg2_subsurf</t>
  </si>
  <si>
    <t>nt_PolyNoSpion</t>
  </si>
  <si>
    <t>pt_Deca</t>
  </si>
  <si>
    <t>Add MI index and resolve differences with MetricNames.xlsx and metric.values().</t>
  </si>
  <si>
    <t>pi_ffg2_scavburr</t>
  </si>
  <si>
    <t>pi_tv2_toler_ISA_SalHi_xFL</t>
  </si>
  <si>
    <t>pt_tv2_intol_ISA_SalHi_xFL</t>
  </si>
  <si>
    <t>pi_tv2_intol</t>
  </si>
  <si>
    <t>4.06</t>
  </si>
  <si>
    <t>2.49</t>
  </si>
  <si>
    <t>Low 0-25</t>
  </si>
  <si>
    <t>Low Moderate 25-50</t>
  </si>
  <si>
    <t>High Moderate 50-75</t>
  </si>
  <si>
    <t>High 75-100</t>
  </si>
  <si>
    <t>MI index; Narratives to generic terms and fixed East index for number of metrics.</t>
  </si>
  <si>
    <t>Changes</t>
  </si>
  <si>
    <t>Moderately Degraded</t>
  </si>
  <si>
    <t>Satisfactory</t>
  </si>
  <si>
    <t>100*(metric)/ 34.9</t>
  </si>
  <si>
    <t>100*(metric)/ 54.5</t>
  </si>
  <si>
    <t>100*(metric)/ 13.9</t>
  </si>
  <si>
    <t>100*(metric)/ 28.5</t>
  </si>
  <si>
    <t>100*(metric)/ 39.1</t>
  </si>
  <si>
    <t>100*(metric)/ 38.8</t>
  </si>
  <si>
    <t>100*(metric)/ 23.0</t>
  </si>
  <si>
    <t>100*(metric)/ 51.5</t>
  </si>
  <si>
    <t>100*(metric)/ 36.8</t>
  </si>
  <si>
    <t>Update MassDEP_2019_bugs metrics and index.</t>
  </si>
  <si>
    <t>Severely Degraded</t>
  </si>
  <si>
    <t>Add GA DNR Fish 2020</t>
  </si>
  <si>
    <t>GADNR_Fish_2020</t>
  </si>
  <si>
    <t>Finished 2020-10-05</t>
  </si>
  <si>
    <t>20.1</t>
  </si>
  <si>
    <t>4.1</t>
  </si>
  <si>
    <t>78.4</t>
  </si>
  <si>
    <t>35.7</t>
  </si>
  <si>
    <t>68.4</t>
  </si>
  <si>
    <t>18.9</t>
  </si>
  <si>
    <t>2.3</t>
  </si>
  <si>
    <t>301.4</t>
  </si>
  <si>
    <t>2.2</t>
  </si>
  <si>
    <t>71.9</t>
  </si>
  <si>
    <t>4.4</t>
  </si>
  <si>
    <t>4.6</t>
  </si>
  <si>
    <t>2.07</t>
  </si>
  <si>
    <t>2.18</t>
  </si>
  <si>
    <t>2.28</t>
  </si>
  <si>
    <t>9.2</t>
  </si>
  <si>
    <t>PDM_ACF_DA_LO</t>
  </si>
  <si>
    <t>PDM_ACF_DA_HI</t>
  </si>
  <si>
    <t>PDM_ACT_DA_LO</t>
  </si>
  <si>
    <t>PDM_ACT_DA_HI</t>
  </si>
  <si>
    <t>PDM_AS_DA_LO</t>
  </si>
  <si>
    <t>PDM_AS_DA_HI</t>
  </si>
  <si>
    <t>SNEP_2020_Bugs</t>
  </si>
  <si>
    <t>MassDEP_2019_Bugs; update</t>
  </si>
  <si>
    <t>SNEP_2020_Bugs; add</t>
  </si>
  <si>
    <t>MassDEP_2020_Bugs</t>
  </si>
  <si>
    <t>KickIBI_CH_300ct</t>
  </si>
  <si>
    <t>KickIBI_WH_300ct</t>
  </si>
  <si>
    <t>KickIBI_CH_100ct</t>
  </si>
  <si>
    <t>KickIBI_WH_100ct</t>
  </si>
  <si>
    <t>LowGradientIBI</t>
  </si>
  <si>
    <t>pi_OET</t>
  </si>
  <si>
    <t>100*(metric value)/ 49</t>
  </si>
  <si>
    <t>100*(metric value)/ 32</t>
  </si>
  <si>
    <t>100*(46 -metric value)/ 42</t>
  </si>
  <si>
    <t>pt_POET</t>
  </si>
  <si>
    <t>100*(metric value)/ 40</t>
  </si>
  <si>
    <t>100*(36 -metric value)/ 33</t>
  </si>
  <si>
    <t>pt_volt_semi</t>
  </si>
  <si>
    <t>100*(metric value)/ 12</t>
  </si>
  <si>
    <t>No Narrative</t>
  </si>
  <si>
    <t>Update MassDEP and SNEP index scoring.</t>
  </si>
  <si>
    <t>Add 2 metrics to MassDEP_2019_Bugs, add 2 metrics for KickIBI_CH_300ct</t>
  </si>
  <si>
    <t>MBSS_2005_Bugs</t>
  </si>
  <si>
    <t>MBSS_2005_Fish</t>
  </si>
  <si>
    <t>MSW_1999_Bugs</t>
  </si>
  <si>
    <t>BCG_PacNW_L1</t>
  </si>
  <si>
    <t>Replace "." with "_"; MBSS_2005_Bugs, MSW_1999_Bugs, MBSS_2005_Fish, BCG_PacNW_L1</t>
  </si>
  <si>
    <t>INDEX SCORING</t>
  </si>
  <si>
    <t>METRIC SCORING</t>
  </si>
  <si>
    <t>Remove NM_2006 fro index.scoring as do not have metrics in metric.scoring.</t>
  </si>
  <si>
    <t>Add Fairfax County, VA</t>
  </si>
  <si>
    <t>FFXCOVA_2019</t>
  </si>
  <si>
    <t>https://www.fairfaxcounty.gov/publicworks/sites/publicworks/files/assets/documents/pdf/publications/stream_assessment_sop.pdf</t>
  </si>
  <si>
    <t>Stormwater Planning Division Comprehensive Aquatic Monitoring Program Standard Operating Procedures</t>
  </si>
  <si>
    <t>SWPD19-03</t>
  </si>
  <si>
    <t>No Organisms Collected</t>
  </si>
  <si>
    <t>Cont_0010</t>
  </si>
  <si>
    <t>x_HBI2</t>
  </si>
  <si>
    <t>pi_habit_cling_PlecoNoCling</t>
  </si>
  <si>
    <t>FBI</t>
  </si>
  <si>
    <t>FFXCOVA_2018</t>
  </si>
  <si>
    <t>pi_TrichNoHydro</t>
  </si>
  <si>
    <t>AVERAGE_100</t>
  </si>
  <si>
    <t>Update MassDEP metric and index scoring.</t>
  </si>
  <si>
    <t>100*(metric)/ 55.8</t>
  </si>
  <si>
    <t>100*(metric)/ 61.8</t>
  </si>
  <si>
    <t>100*(metric)/ 50.6</t>
  </si>
  <si>
    <t>Average, scaled 0 to 100</t>
  </si>
  <si>
    <t>Cells highlighted in orange have a floating point error when imported into R.  Add a single quote to force Excel to treat as text.</t>
  </si>
  <si>
    <t>Fix two index threshold values with floating point errors; GBI_MS_2013</t>
  </si>
  <si>
    <t>39.3</t>
  </si>
  <si>
    <t>35.2</t>
  </si>
  <si>
    <t>Update MassDEP scoring thresholds.</t>
  </si>
  <si>
    <t>PDT_ACF_DA_LO</t>
  </si>
  <si>
    <t>PDT_ACT_DA_LO</t>
  </si>
  <si>
    <t>PDT_AS_DA_LO</t>
  </si>
  <si>
    <t>PDT_ACF_DA_HI</t>
  </si>
  <si>
    <t>PDT_ACT_DA_HI</t>
  </si>
  <si>
    <t>PDT_AS_DA_HI</t>
  </si>
  <si>
    <t>GA DNR Fish, standardize 2005 index regions to all CAPS the same as 2020.</t>
  </si>
  <si>
    <t>Edit thresholds for MassDEP_2020_Bugs LowGradientIBI</t>
  </si>
  <si>
    <t>Add IEPA_2021_Bugs to metric.scoring and index.scoring (highlighted green)</t>
  </si>
  <si>
    <t>IEPA_2021_Bugs</t>
  </si>
  <si>
    <t>North</t>
  </si>
  <si>
    <t>Central</t>
  </si>
  <si>
    <t>South</t>
  </si>
  <si>
    <t>pi_EPTNoHydro</t>
  </si>
  <si>
    <t>Edits for FFXCOVA_2018</t>
  </si>
  <si>
    <t>COASTAL PLAIN</t>
  </si>
  <si>
    <t>PIEDMONT</t>
  </si>
  <si>
    <t>TRIASSIC BASIN</t>
  </si>
  <si>
    <t>2.4038</t>
  </si>
  <si>
    <t>6.5478</t>
  </si>
  <si>
    <t>30.3318</t>
  </si>
  <si>
    <t>2.8037</t>
  </si>
  <si>
    <t>4.624</t>
  </si>
  <si>
    <t>41.2935</t>
  </si>
  <si>
    <t>40.3941</t>
  </si>
  <si>
    <t>ScoreScaling</t>
  </si>
  <si>
    <t>Add "ScoreScaling" to Index.Scoring to allow for indices where metrics and index are not on the same scale.</t>
  </si>
  <si>
    <t>e.g., FFXCOVA_2018 metrics are 0-10 and index is 0-100.</t>
  </si>
  <si>
    <t>AVERAGESCALE_100</t>
  </si>
  <si>
    <t>Average, scaled 0 to 100 with modifier for difference in metric to index scoring scales.  For example if metrics are 0-10 but index is 0-100 then ScoreScaling is 10.</t>
  </si>
  <si>
    <t>NJ_NorthernFish_2005</t>
  </si>
  <si>
    <t>Add NJ northern fish IBI (2005)</t>
  </si>
  <si>
    <t>Comment</t>
  </si>
  <si>
    <t>Added comment field to metric.scoring</t>
  </si>
  <si>
    <t>nt_trout_sunfish_notoler</t>
  </si>
  <si>
    <t>no tolerant</t>
  </si>
  <si>
    <t>pi_gen</t>
  </si>
  <si>
    <t>8a</t>
  </si>
  <si>
    <t>8b</t>
  </si>
  <si>
    <t>nt_beninsct_nows_nobg</t>
  </si>
  <si>
    <t>no American Eel</t>
  </si>
  <si>
    <t>no White Sucker and no Bluegill</t>
  </si>
  <si>
    <t>pi_pisc_noae</t>
  </si>
  <si>
    <t>pi_delt</t>
  </si>
  <si>
    <t>ni_total_notoler</t>
  </si>
  <si>
    <t>no blackspot</t>
  </si>
  <si>
    <t>pi_trout</t>
  </si>
  <si>
    <t>Added scoring formulae for IDEM Diatom IBIs (2021-06-22 in dev branch)</t>
  </si>
  <si>
    <t>IDEM_2021_Diatoms</t>
  </si>
  <si>
    <t>HiN</t>
  </si>
  <si>
    <t>algae</t>
  </si>
  <si>
    <t>LoN</t>
  </si>
  <si>
    <t>nt_LOW_N</t>
  </si>
  <si>
    <t>100*(metric - 1) / 7</t>
  </si>
  <si>
    <t>pt_PT_12</t>
  </si>
  <si>
    <t>100*(20 - metric)/13</t>
  </si>
  <si>
    <t>pi_Tol_13</t>
  </si>
  <si>
    <t>100*(49.6-metric) / 48</t>
  </si>
  <si>
    <t>pt_Achnan_Navic</t>
  </si>
  <si>
    <t>100*(metric - 14) / 18</t>
  </si>
  <si>
    <t>pt_BC_12_adj</t>
  </si>
  <si>
    <t>100*(metric + 9) / 16</t>
  </si>
  <si>
    <t>nt_LOW_P</t>
  </si>
  <si>
    <t>100*(metric - 1) / 6</t>
  </si>
  <si>
    <t>pt_SALINITY_34</t>
  </si>
  <si>
    <t>100*(25-metric) / 18</t>
  </si>
  <si>
    <t>pt_O_345</t>
  </si>
  <si>
    <t>100*(47-metric) / 23</t>
  </si>
  <si>
    <t>pt_Sens_810</t>
  </si>
  <si>
    <t>100*(metric - 10) / 30</t>
  </si>
  <si>
    <t>Gore et al. 2006</t>
  </si>
  <si>
    <t>Update IEPA metric and index scoring.</t>
  </si>
  <si>
    <t>100*[(metric - 2.8)/15.3]</t>
  </si>
  <si>
    <t>pt_Odon</t>
  </si>
  <si>
    <t>100*[(metric - 0)/18.1]</t>
  </si>
  <si>
    <t>100*[(metric - 0.6)/56.3]</t>
  </si>
  <si>
    <t>100*[(78.9 - metric)/71.3]</t>
  </si>
  <si>
    <t>pt_ffg_shred</t>
  </si>
  <si>
    <t>100*[(18.9 - metric)/15.1]</t>
  </si>
  <si>
    <t>78.9</t>
  </si>
  <si>
    <t>nt_natCent_sunfish</t>
  </si>
  <si>
    <t>pi_Lepomis</t>
  </si>
  <si>
    <t>ni_natnonhybridnonmfnonLepomis_200m</t>
  </si>
  <si>
    <t>Added metrics for BCG Great Plains</t>
  </si>
  <si>
    <t>Modified some names for consistentcy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</si>
</sst>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</cellStyleXfs>
  <cellXfs count="30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4" fillId="0" borderId="0" xfId="4" applyAlignment="1" applyProtection="1">
      <alignment horizontal="center"/>
    </xf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11" fillId="3" borderId="0" xfId="5" applyFont="1"/>
    <xf numFmtId="0" fontId="12" fillId="0" borderId="0" xfId="0" applyFont="1"/>
    <xf numFmtId="0" fontId="13" fillId="4" borderId="0" xfId="6"/>
    <xf numFmtId="0" fontId="0" fillId="0" borderId="0" xfId="0" applyFill="1"/>
    <xf numFmtId="0" fontId="0" fillId="0" borderId="0" xfId="0" quotePrefix="1"/>
    <xf numFmtId="0" fontId="15" fillId="5" borderId="0" xfId="7" applyFont="1"/>
    <xf numFmtId="0" fontId="0" fillId="0" borderId="0" xfId="0" applyAlignment="1">
      <alignment horizontal="right"/>
    </xf>
    <xf numFmtId="0" fontId="0" fillId="6" borderId="0" xfId="0" quotePrefix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6" borderId="0" xfId="0" applyFill="1"/>
    <xf numFmtId="0" fontId="0" fillId="11" borderId="0" xfId="0" quotePrefix="1" applyFill="1"/>
    <xf numFmtId="0" fontId="0" fillId="12" borderId="0" xfId="0" applyFill="1"/>
    <xf numFmtId="0" fontId="0" fillId="13" borderId="0" xfId="0" applyFill="1"/>
    <xf numFmtId="0" fontId="0" fillId="0" borderId="0" xfId="0" quotePrefix="1" applyFill="1"/>
  </cellXfs>
  <cellStyles count="8">
    <cellStyle name="Bad" xfId="6" builtinId="27"/>
    <cellStyle name="Good" xfId="5" builtinId="26"/>
    <cellStyle name="Heading 1" xfId="2" builtinId="16"/>
    <cellStyle name="Heading 2" xfId="3" builtinId="17"/>
    <cellStyle name="Hyperlink" xfId="4" builtinId="8"/>
    <cellStyle name="Neutral" xfId="7" builtinId="28"/>
    <cellStyle name="Normal" xfId="0" builtinId="0"/>
    <cellStyle name="Title" xfId="1" builtinId="15"/>
  </cellStyles>
  <dxfs count="316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ppo, Erik" id="{DFA9841B-8531-4155-B043-CCCF51FFA2A4}" userId="S::Erik.Leppo@tetratech.com::8e11c0ab-acd7-4ce8-ac95-3290805c30d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7:C23" totalsRowShown="0">
  <autoFilter ref="A17:C23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315">
      <calculatedColumnFormula>HYPERLINK(FileName&amp;A18&amp;"!A1",A18)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1" dT="2019-12-17T14:00:24.40" personId="{DFA9841B-8531-4155-B043-CCCF51FFA2A4}" id="{575F5AEC-C002-4D1F-8140-1B32AEA5FC73}">
    <text>Point where changes from lines to thresholds.</text>
  </threadedComment>
  <threadedComment ref="R1" dT="2019-12-17T13:59:40.14" personId="{DFA9841B-8531-4155-B043-CCCF51FFA2A4}" id="{B824C1F0-0AE4-4C49-AF34-D992C30F536D}">
    <text>y=mx+b</text>
  </threadedComment>
  <threadedComment ref="T1" dT="2019-12-17T13:59:58.36" personId="{DFA9841B-8531-4155-B043-CCCF51FFA2A4}" id="{86F9AC27-9070-41A8-BACD-32C63729CC53}">
    <text>Y=mx+b</text>
  </threadedComment>
  <threadedComment ref="V1" dT="2019-12-17T13:59:49.68" personId="{DFA9841B-8531-4155-B043-CCCF51FFA2A4}" id="{5467ECA4-7C26-4228-8026-B0C885BD73D4}">
    <text>y=mx+b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leppott/BioMonTools" TargetMode="External"/><Relationship Id="rId1" Type="http://schemas.openxmlformats.org/officeDocument/2006/relationships/hyperlink" Target="mailto:Erik.Leppo@tetratech.com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irfaxcounty.gov/publicworks/sites/publicworks/files/assets/documents/pdf/publications/stream_assessment_sop.pdf" TargetMode="External"/><Relationship Id="rId2" Type="http://schemas.openxmlformats.org/officeDocument/2006/relationships/hyperlink" Target="https://dep.wv.gov/WWE/watershed/bio_fish/Documents/20110829GLIMPSSFinalWVDEPDOI.pdf" TargetMode="External"/><Relationship Id="rId1" Type="http://schemas.openxmlformats.org/officeDocument/2006/relationships/hyperlink" Target="http://files.dep.state.pa.us/Water/Drinking%20Water%20and%20Facility%20Regulation/WaterQualityPortalFiles/Technical%20Documentation/freestoneIBImarch201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67"/>
  <sheetViews>
    <sheetView zoomScaleNormal="100" workbookViewId="0">
      <pane ySplit="5" topLeftCell="A58" activePane="bottomLeft" state="frozen"/>
      <selection pane="bottomLeft" activeCell="A68" sqref="A68"/>
    </sheetView>
  </sheetViews>
  <sheetFormatPr defaultRowHeight="15" x14ac:dyDescent="0.25"/>
  <cols>
    <col min="1" max="1" width="15.28515625" customWidth="1"/>
    <col min="2" max="2" width="71.140625" customWidth="1"/>
    <col min="3" max="3" width="15.42578125" customWidth="1"/>
  </cols>
  <sheetData>
    <row r="1" spans="1:2" ht="22.5" x14ac:dyDescent="0.3">
      <c r="A1" s="3" t="s">
        <v>78</v>
      </c>
    </row>
    <row r="2" spans="1:2" ht="20.25" thickBot="1" x14ac:dyDescent="0.35">
      <c r="A2" s="1" t="s">
        <v>171</v>
      </c>
    </row>
    <row r="3" spans="1:2" ht="15.75" thickTop="1" x14ac:dyDescent="0.25"/>
    <row r="4" spans="1:2" x14ac:dyDescent="0.25">
      <c r="A4" s="4" t="s">
        <v>0</v>
      </c>
    </row>
    <row r="5" spans="1:2" x14ac:dyDescent="0.25">
      <c r="A5" s="5">
        <v>44518</v>
      </c>
    </row>
    <row r="7" spans="1:2" x14ac:dyDescent="0.25">
      <c r="A7" s="6" t="s">
        <v>1</v>
      </c>
      <c r="B7" s="7" t="str">
        <f ca="1">LEFT(CELL("filename",B7),FIND("]",CELL("filename",B7)))</f>
        <v>C:\Users\Erik.Leppo\OneDrive - Tetra Tech, Inc\MyDocs_OneDrive\GitHub\BioMonTools\inst\extdata\[MetricScoring.xlsx]</v>
      </c>
    </row>
    <row r="8" spans="1:2" x14ac:dyDescent="0.25">
      <c r="A8" s="6" t="s">
        <v>2</v>
      </c>
      <c r="B8" s="7" t="str">
        <f ca="1">MID(CELL("filename",B8),FIND("[",CELL("filename",B8)),(FIND("]",CELL("filename",B8))-FIND("[",CELL("filename",B8)))+1)</f>
        <v>[MetricScoring.xlsx]</v>
      </c>
    </row>
    <row r="9" spans="1:2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2" ht="18" thickBot="1" x14ac:dyDescent="0.35">
      <c r="A11" s="2" t="s">
        <v>6</v>
      </c>
    </row>
    <row r="12" spans="1:2" ht="15.75" thickTop="1" x14ac:dyDescent="0.25">
      <c r="A12" t="s">
        <v>168</v>
      </c>
    </row>
    <row r="13" spans="1:2" x14ac:dyDescent="0.25">
      <c r="A13" t="s">
        <v>169</v>
      </c>
    </row>
    <row r="14" spans="1:2" x14ac:dyDescent="0.25">
      <c r="A14" s="4" t="s">
        <v>170</v>
      </c>
    </row>
    <row r="15" spans="1:2" x14ac:dyDescent="0.25">
      <c r="A15" s="25" t="s">
        <v>556</v>
      </c>
    </row>
    <row r="17" spans="1:3" x14ac:dyDescent="0.25">
      <c r="A17" t="s">
        <v>7</v>
      </c>
      <c r="B17" t="s">
        <v>4</v>
      </c>
      <c r="C17" s="10" t="s">
        <v>8</v>
      </c>
    </row>
    <row r="18" spans="1:3" x14ac:dyDescent="0.25">
      <c r="A18" t="s">
        <v>5</v>
      </c>
      <c r="B18" t="s">
        <v>9</v>
      </c>
      <c r="C18" s="11" t="str">
        <f t="shared" ref="C18:C23" ca="1" si="0">HYPERLINK(FileName&amp;A18&amp;"!A1",A18)</f>
        <v>NOTES</v>
      </c>
    </row>
    <row r="19" spans="1:3" x14ac:dyDescent="0.25">
      <c r="A19" t="s">
        <v>164</v>
      </c>
      <c r="B19" t="s">
        <v>166</v>
      </c>
      <c r="C19" s="9" t="str">
        <f t="shared" ca="1" si="0"/>
        <v>metric.scroing</v>
      </c>
    </row>
    <row r="20" spans="1:3" x14ac:dyDescent="0.25">
      <c r="A20" t="s">
        <v>165</v>
      </c>
      <c r="B20" t="s">
        <v>167</v>
      </c>
      <c r="C20" s="9" t="str">
        <f t="shared" ca="1" si="0"/>
        <v>index.scoring</v>
      </c>
    </row>
    <row r="21" spans="1:3" x14ac:dyDescent="0.25">
      <c r="A21" t="s">
        <v>357</v>
      </c>
      <c r="B21" t="s">
        <v>358</v>
      </c>
      <c r="C21" s="9" t="str">
        <f t="shared" ca="1" si="0"/>
        <v>ScoringRegimes</v>
      </c>
    </row>
    <row r="22" spans="1:3" x14ac:dyDescent="0.25">
      <c r="A22" t="s">
        <v>195</v>
      </c>
      <c r="B22" t="s">
        <v>196</v>
      </c>
      <c r="C22" s="9" t="str">
        <f t="shared" ca="1" si="0"/>
        <v>ToDo</v>
      </c>
    </row>
    <row r="23" spans="1:3" x14ac:dyDescent="0.25">
      <c r="A23" t="s">
        <v>198</v>
      </c>
      <c r="B23" t="s">
        <v>199</v>
      </c>
      <c r="C23" s="9" t="str">
        <f t="shared" ca="1" si="0"/>
        <v>References</v>
      </c>
    </row>
    <row r="24" spans="1:3" x14ac:dyDescent="0.25">
      <c r="C24" s="9"/>
    </row>
    <row r="25" spans="1:3" ht="18" thickBot="1" x14ac:dyDescent="0.35">
      <c r="A25" s="2" t="s">
        <v>470</v>
      </c>
    </row>
    <row r="26" spans="1:3" ht="15.75" thickTop="1" x14ac:dyDescent="0.25">
      <c r="A26" s="5">
        <v>43481</v>
      </c>
    </row>
    <row r="27" spans="1:3" x14ac:dyDescent="0.25">
      <c r="A27" s="5">
        <v>43592</v>
      </c>
      <c r="B27" t="s">
        <v>176</v>
      </c>
    </row>
    <row r="28" spans="1:3" x14ac:dyDescent="0.25">
      <c r="A28" s="5">
        <v>43609</v>
      </c>
      <c r="B28" t="s">
        <v>190</v>
      </c>
    </row>
    <row r="29" spans="1:3" x14ac:dyDescent="0.25">
      <c r="A29" s="5">
        <v>43616</v>
      </c>
      <c r="B29" t="s">
        <v>197</v>
      </c>
    </row>
    <row r="30" spans="1:3" x14ac:dyDescent="0.25">
      <c r="A30" s="5">
        <v>43643</v>
      </c>
      <c r="B30" t="s">
        <v>237</v>
      </c>
    </row>
    <row r="31" spans="1:3" x14ac:dyDescent="0.25">
      <c r="B31" t="s">
        <v>244</v>
      </c>
    </row>
    <row r="32" spans="1:3" x14ac:dyDescent="0.25">
      <c r="B32" t="s">
        <v>294</v>
      </c>
    </row>
    <row r="33" spans="1:2" x14ac:dyDescent="0.25">
      <c r="A33" s="5">
        <v>43648</v>
      </c>
      <c r="B33" t="s">
        <v>272</v>
      </c>
    </row>
    <row r="34" spans="1:2" x14ac:dyDescent="0.25">
      <c r="B34" t="s">
        <v>271</v>
      </c>
    </row>
    <row r="35" spans="1:2" x14ac:dyDescent="0.25">
      <c r="A35" s="5">
        <v>43753</v>
      </c>
      <c r="B35" t="s">
        <v>291</v>
      </c>
    </row>
    <row r="36" spans="1:2" x14ac:dyDescent="0.25">
      <c r="A36" s="5">
        <v>43754</v>
      </c>
      <c r="B36" t="s">
        <v>294</v>
      </c>
    </row>
    <row r="37" spans="1:2" x14ac:dyDescent="0.25">
      <c r="A37" s="5">
        <v>43755</v>
      </c>
      <c r="B37" t="s">
        <v>301</v>
      </c>
    </row>
    <row r="38" spans="1:2" x14ac:dyDescent="0.25">
      <c r="A38" s="5">
        <v>43817</v>
      </c>
      <c r="B38" t="s">
        <v>336</v>
      </c>
    </row>
    <row r="39" spans="1:2" x14ac:dyDescent="0.25">
      <c r="A39" s="5">
        <v>44007</v>
      </c>
      <c r="B39" t="s">
        <v>418</v>
      </c>
    </row>
    <row r="40" spans="1:2" x14ac:dyDescent="0.25">
      <c r="A40" s="5">
        <v>44011</v>
      </c>
      <c r="B40" t="s">
        <v>419</v>
      </c>
    </row>
    <row r="41" spans="1:2" x14ac:dyDescent="0.25">
      <c r="A41" s="5">
        <v>44036</v>
      </c>
      <c r="B41" t="s">
        <v>458</v>
      </c>
    </row>
    <row r="42" spans="1:2" x14ac:dyDescent="0.25">
      <c r="A42" s="5">
        <v>44054</v>
      </c>
      <c r="B42" t="s">
        <v>469</v>
      </c>
    </row>
    <row r="43" spans="1:2" x14ac:dyDescent="0.25">
      <c r="A43" s="5">
        <v>44078</v>
      </c>
      <c r="B43" t="s">
        <v>482</v>
      </c>
    </row>
    <row r="44" spans="1:2" x14ac:dyDescent="0.25">
      <c r="A44" s="5">
        <v>44097</v>
      </c>
      <c r="B44" t="s">
        <v>484</v>
      </c>
    </row>
    <row r="45" spans="1:2" x14ac:dyDescent="0.25">
      <c r="B45" t="s">
        <v>486</v>
      </c>
    </row>
    <row r="46" spans="1:2" x14ac:dyDescent="0.25">
      <c r="A46" s="5">
        <v>44130</v>
      </c>
      <c r="B46" t="s">
        <v>510</v>
      </c>
    </row>
    <row r="47" spans="1:2" x14ac:dyDescent="0.25">
      <c r="B47" t="s">
        <v>511</v>
      </c>
    </row>
    <row r="48" spans="1:2" x14ac:dyDescent="0.25">
      <c r="A48" s="5">
        <v>44131</v>
      </c>
      <c r="B48" t="s">
        <v>528</v>
      </c>
    </row>
    <row r="49" spans="1:2" x14ac:dyDescent="0.25">
      <c r="B49" t="s">
        <v>529</v>
      </c>
    </row>
    <row r="50" spans="1:2" x14ac:dyDescent="0.25">
      <c r="A50" s="5">
        <v>44132</v>
      </c>
      <c r="B50" t="s">
        <v>534</v>
      </c>
    </row>
    <row r="51" spans="1:2" x14ac:dyDescent="0.25">
      <c r="B51" t="s">
        <v>537</v>
      </c>
    </row>
    <row r="52" spans="1:2" x14ac:dyDescent="0.25">
      <c r="A52" s="5">
        <v>44159</v>
      </c>
      <c r="B52" t="s">
        <v>538</v>
      </c>
    </row>
    <row r="53" spans="1:2" x14ac:dyDescent="0.25">
      <c r="A53" s="5">
        <v>44172</v>
      </c>
      <c r="B53" t="s">
        <v>551</v>
      </c>
    </row>
    <row r="54" spans="1:2" x14ac:dyDescent="0.25">
      <c r="A54" s="5">
        <v>44172</v>
      </c>
      <c r="B54" t="s">
        <v>557</v>
      </c>
    </row>
    <row r="55" spans="1:2" x14ac:dyDescent="0.25">
      <c r="A55" s="5">
        <v>44250</v>
      </c>
      <c r="B55" t="s">
        <v>560</v>
      </c>
    </row>
    <row r="56" spans="1:2" x14ac:dyDescent="0.25">
      <c r="A56" s="5">
        <v>44253</v>
      </c>
      <c r="B56" t="s">
        <v>567</v>
      </c>
    </row>
    <row r="57" spans="1:2" x14ac:dyDescent="0.25">
      <c r="A57" s="5">
        <v>44298</v>
      </c>
      <c r="B57" t="s">
        <v>569</v>
      </c>
    </row>
    <row r="58" spans="1:2" x14ac:dyDescent="0.25">
      <c r="B58" t="s">
        <v>568</v>
      </c>
    </row>
    <row r="59" spans="1:2" x14ac:dyDescent="0.25">
      <c r="A59" s="5">
        <v>44326</v>
      </c>
      <c r="B59" t="s">
        <v>575</v>
      </c>
    </row>
    <row r="60" spans="1:2" x14ac:dyDescent="0.25">
      <c r="A60" s="5">
        <v>44330</v>
      </c>
      <c r="B60" t="s">
        <v>587</v>
      </c>
    </row>
    <row r="61" spans="1:2" x14ac:dyDescent="0.25">
      <c r="B61" t="s">
        <v>588</v>
      </c>
    </row>
    <row r="62" spans="1:2" x14ac:dyDescent="0.25">
      <c r="A62" s="5">
        <v>44461</v>
      </c>
      <c r="B62" t="s">
        <v>592</v>
      </c>
    </row>
    <row r="63" spans="1:2" x14ac:dyDescent="0.25">
      <c r="B63" t="s">
        <v>594</v>
      </c>
    </row>
    <row r="64" spans="1:2" x14ac:dyDescent="0.25">
      <c r="A64" s="5">
        <v>44501</v>
      </c>
      <c r="B64" t="s">
        <v>608</v>
      </c>
    </row>
    <row r="65" spans="1:2" x14ac:dyDescent="0.25">
      <c r="A65" s="5">
        <v>44518</v>
      </c>
      <c r="B65" t="s">
        <v>632</v>
      </c>
    </row>
    <row r="66" spans="1:2" x14ac:dyDescent="0.25">
      <c r="A66" s="5">
        <v>44540</v>
      </c>
      <c r="B66" t="s">
        <v>644</v>
      </c>
    </row>
    <row r="67" spans="1:2" x14ac:dyDescent="0.25">
      <c r="B67" t="s">
        <v>645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  <hyperlink ref="A14" r:id="rId2" xr:uid="{A063C72F-FB96-4B4B-A8FE-D5AD5AC77C8A}"/>
  </hyperlinks>
  <pageMargins left="0.7" right="0.7" top="0.75" bottom="0.75" header="0.3" footer="0.3"/>
  <pageSetup scale="91" orientation="portrait" r:id="rId3"/>
  <headerFooter>
    <oddHeader>&amp;C&amp;A</oddHeader>
    <oddFooter>&amp;L&amp;D&amp;CPage &amp;P of &amp;N&amp;R&amp;F</oddFooter>
  </headerFooter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0181-B22C-4671-9C22-4B8DA5FE66AB}">
  <sheetPr codeName="Sheet1" filterMode="1">
    <tabColor rgb="FF92D050"/>
  </sheetPr>
  <dimension ref="A1:AK570"/>
  <sheetViews>
    <sheetView tabSelected="1" workbookViewId="0">
      <pane xSplit="3" ySplit="1" topLeftCell="D2" activePane="bottomRight" state="frozen"/>
      <selection activeCell="Q1" sqref="Q1:V1"/>
      <selection pane="topRight" activeCell="Q1" sqref="Q1:V1"/>
      <selection pane="bottomLeft" activeCell="Q1" sqref="Q1:V1"/>
      <selection pane="bottomRight" activeCell="C198" sqref="C198:C473"/>
    </sheetView>
  </sheetViews>
  <sheetFormatPr defaultRowHeight="15" x14ac:dyDescent="0.25"/>
  <cols>
    <col min="1" max="1" width="21.85546875" customWidth="1"/>
    <col min="2" max="2" width="16.85546875" bestFit="1" customWidth="1"/>
    <col min="3" max="3" width="38.85546875" bestFit="1" customWidth="1"/>
    <col min="4" max="4" width="11.42578125" bestFit="1" customWidth="1"/>
    <col min="5" max="5" width="11.85546875" bestFit="1" customWidth="1"/>
    <col min="6" max="6" width="13.42578125" customWidth="1"/>
    <col min="7" max="7" width="11.7109375" bestFit="1" customWidth="1"/>
    <col min="8" max="8" width="17.85546875" customWidth="1"/>
    <col min="9" max="9" width="14.7109375" bestFit="1" customWidth="1"/>
    <col min="10" max="10" width="21.7109375" customWidth="1"/>
    <col min="11" max="12" width="13.5703125" customWidth="1"/>
    <col min="13" max="13" width="20.28515625" customWidth="1"/>
    <col min="14" max="14" width="19" customWidth="1"/>
    <col min="15" max="15" width="18.85546875" customWidth="1"/>
    <col min="16" max="16" width="19.7109375" customWidth="1"/>
    <col min="17" max="17" width="15.85546875" bestFit="1" customWidth="1"/>
    <col min="18" max="18" width="16.28515625" bestFit="1" customWidth="1"/>
    <col min="19" max="19" width="15.7109375" bestFit="1" customWidth="1"/>
    <col min="20" max="20" width="14.28515625" bestFit="1" customWidth="1"/>
    <col min="21" max="21" width="14.28515625" customWidth="1"/>
    <col min="22" max="22" width="16.140625" bestFit="1" customWidth="1"/>
    <col min="23" max="23" width="15.5703125" bestFit="1" customWidth="1"/>
    <col min="24" max="24" width="22" bestFit="1" customWidth="1"/>
    <col min="25" max="25" width="22" customWidth="1"/>
    <col min="26" max="26" width="28.140625" bestFit="1" customWidth="1"/>
    <col min="27" max="27" width="22.7109375" bestFit="1" customWidth="1"/>
    <col min="28" max="28" width="22.28515625" bestFit="1" customWidth="1"/>
    <col min="29" max="29" width="28.140625" customWidth="1"/>
    <col min="30" max="30" width="14.7109375" bestFit="1" customWidth="1"/>
    <col min="31" max="31" width="21.7109375" bestFit="1" customWidth="1"/>
    <col min="32" max="32" width="20.5703125" bestFit="1" customWidth="1"/>
    <col min="33" max="33" width="22.140625" bestFit="1" customWidth="1"/>
    <col min="34" max="35" width="20.5703125" customWidth="1"/>
    <col min="36" max="36" width="21.5703125" bestFit="1" customWidth="1"/>
    <col min="37" max="37" width="20" bestFit="1" customWidth="1"/>
  </cols>
  <sheetData>
    <row r="1" spans="1:37" x14ac:dyDescent="0.25">
      <c r="A1" s="13" t="s">
        <v>96</v>
      </c>
      <c r="B1" s="13" t="s">
        <v>97</v>
      </c>
      <c r="C1" s="13" t="s">
        <v>149</v>
      </c>
      <c r="D1" s="13" t="s">
        <v>10</v>
      </c>
      <c r="E1" s="13" t="s">
        <v>98</v>
      </c>
      <c r="F1" s="13" t="s">
        <v>99</v>
      </c>
      <c r="G1" s="13" t="s">
        <v>100</v>
      </c>
      <c r="H1" s="13" t="s">
        <v>11</v>
      </c>
      <c r="I1" s="12" t="s">
        <v>112</v>
      </c>
      <c r="J1" s="12" t="s">
        <v>248</v>
      </c>
      <c r="K1" s="12" t="s">
        <v>320</v>
      </c>
      <c r="L1" s="12" t="s">
        <v>593</v>
      </c>
      <c r="M1" s="12" t="s">
        <v>338</v>
      </c>
      <c r="N1" s="12" t="s">
        <v>318</v>
      </c>
      <c r="O1" s="12" t="s">
        <v>319</v>
      </c>
      <c r="P1" s="12" t="s">
        <v>329</v>
      </c>
      <c r="Q1" s="12" t="s">
        <v>337</v>
      </c>
      <c r="R1" s="12" t="s">
        <v>330</v>
      </c>
      <c r="S1" s="12" t="s">
        <v>331</v>
      </c>
      <c r="T1" s="12" t="s">
        <v>332</v>
      </c>
      <c r="U1" s="12" t="s">
        <v>333</v>
      </c>
      <c r="V1" s="12" t="s">
        <v>334</v>
      </c>
      <c r="W1" s="12" t="s">
        <v>335</v>
      </c>
      <c r="X1" s="12" t="s">
        <v>375</v>
      </c>
      <c r="Y1" s="12" t="s">
        <v>376</v>
      </c>
      <c r="Z1" s="12" t="s">
        <v>377</v>
      </c>
      <c r="AA1" s="12" t="s">
        <v>379</v>
      </c>
      <c r="AB1" s="12" t="s">
        <v>385</v>
      </c>
      <c r="AC1" s="12" t="s">
        <v>380</v>
      </c>
      <c r="AD1" s="12" t="s">
        <v>381</v>
      </c>
      <c r="AE1" s="18" t="s">
        <v>302</v>
      </c>
      <c r="AF1" s="18" t="s">
        <v>304</v>
      </c>
      <c r="AG1" s="18" t="s">
        <v>306</v>
      </c>
      <c r="AH1" s="18" t="s">
        <v>305</v>
      </c>
      <c r="AI1" s="18" t="s">
        <v>307</v>
      </c>
      <c r="AJ1" s="18" t="s">
        <v>308</v>
      </c>
      <c r="AK1" s="18" t="s">
        <v>309</v>
      </c>
    </row>
    <row r="2" spans="1:37" hidden="1" x14ac:dyDescent="0.25">
      <c r="A2" t="s">
        <v>530</v>
      </c>
      <c r="B2" t="s">
        <v>12</v>
      </c>
      <c r="C2" t="s">
        <v>13</v>
      </c>
      <c r="D2" t="s">
        <v>14</v>
      </c>
      <c r="E2">
        <v>14</v>
      </c>
      <c r="F2" t="s">
        <v>79</v>
      </c>
      <c r="G2">
        <v>22</v>
      </c>
      <c r="H2" t="s">
        <v>80</v>
      </c>
      <c r="I2" t="s">
        <v>15</v>
      </c>
      <c r="K2" t="s">
        <v>452</v>
      </c>
    </row>
    <row r="3" spans="1:37" hidden="1" x14ac:dyDescent="0.25">
      <c r="A3" t="s">
        <v>530</v>
      </c>
      <c r="B3" t="s">
        <v>12</v>
      </c>
      <c r="C3" t="s">
        <v>16</v>
      </c>
      <c r="D3" t="s">
        <v>14</v>
      </c>
      <c r="E3">
        <v>2</v>
      </c>
      <c r="F3" t="s">
        <v>79</v>
      </c>
      <c r="G3">
        <v>5</v>
      </c>
      <c r="H3" t="s">
        <v>80</v>
      </c>
      <c r="I3" t="s">
        <v>17</v>
      </c>
      <c r="K3" t="s">
        <v>452</v>
      </c>
    </row>
    <row r="4" spans="1:37" hidden="1" x14ac:dyDescent="0.25">
      <c r="A4" t="s">
        <v>530</v>
      </c>
      <c r="B4" t="s">
        <v>12</v>
      </c>
      <c r="C4" t="s">
        <v>18</v>
      </c>
      <c r="D4" t="s">
        <v>14</v>
      </c>
      <c r="E4">
        <v>1</v>
      </c>
      <c r="F4" t="s">
        <v>79</v>
      </c>
      <c r="G4">
        <v>2</v>
      </c>
      <c r="H4" t="s">
        <v>80</v>
      </c>
      <c r="I4" t="s">
        <v>19</v>
      </c>
      <c r="K4" t="s">
        <v>452</v>
      </c>
    </row>
    <row r="5" spans="1:37" hidden="1" x14ac:dyDescent="0.25">
      <c r="A5" t="s">
        <v>530</v>
      </c>
      <c r="B5" t="s">
        <v>12</v>
      </c>
      <c r="C5" t="s">
        <v>462</v>
      </c>
      <c r="D5" t="s">
        <v>14</v>
      </c>
      <c r="E5">
        <v>10</v>
      </c>
      <c r="F5" t="s">
        <v>79</v>
      </c>
      <c r="G5">
        <v>28</v>
      </c>
      <c r="H5" t="s">
        <v>80</v>
      </c>
      <c r="I5" t="s">
        <v>20</v>
      </c>
      <c r="K5" t="s">
        <v>452</v>
      </c>
    </row>
    <row r="6" spans="1:37" hidden="1" x14ac:dyDescent="0.25">
      <c r="A6" t="s">
        <v>530</v>
      </c>
      <c r="B6" t="s">
        <v>12</v>
      </c>
      <c r="C6" t="s">
        <v>21</v>
      </c>
      <c r="D6" t="s">
        <v>14</v>
      </c>
      <c r="E6">
        <v>0.8</v>
      </c>
      <c r="F6" t="s">
        <v>79</v>
      </c>
      <c r="G6">
        <v>11</v>
      </c>
      <c r="H6" t="s">
        <v>80</v>
      </c>
      <c r="I6" t="s">
        <v>22</v>
      </c>
      <c r="K6" t="s">
        <v>452</v>
      </c>
    </row>
    <row r="7" spans="1:37" hidden="1" x14ac:dyDescent="0.25">
      <c r="A7" t="s">
        <v>530</v>
      </c>
      <c r="B7" t="s">
        <v>12</v>
      </c>
      <c r="C7" t="s">
        <v>23</v>
      </c>
      <c r="D7" t="s">
        <v>14</v>
      </c>
      <c r="E7">
        <v>1</v>
      </c>
      <c r="F7" t="s">
        <v>79</v>
      </c>
      <c r="G7">
        <v>2</v>
      </c>
      <c r="H7" t="s">
        <v>80</v>
      </c>
      <c r="I7" t="s">
        <v>24</v>
      </c>
      <c r="K7" t="s">
        <v>452</v>
      </c>
    </row>
    <row r="8" spans="1:37" hidden="1" x14ac:dyDescent="0.25">
      <c r="A8" t="s">
        <v>530</v>
      </c>
      <c r="B8" t="s">
        <v>12</v>
      </c>
      <c r="C8" t="s">
        <v>86</v>
      </c>
      <c r="D8" t="s">
        <v>14</v>
      </c>
      <c r="E8">
        <v>0.9</v>
      </c>
      <c r="F8" t="s">
        <v>79</v>
      </c>
      <c r="G8">
        <v>8</v>
      </c>
      <c r="H8" t="s">
        <v>80</v>
      </c>
      <c r="I8" t="s">
        <v>25</v>
      </c>
      <c r="K8" t="s">
        <v>452</v>
      </c>
    </row>
    <row r="9" spans="1:37" hidden="1" x14ac:dyDescent="0.25">
      <c r="A9" t="s">
        <v>530</v>
      </c>
      <c r="B9" t="s">
        <v>26</v>
      </c>
      <c r="C9" t="s">
        <v>13</v>
      </c>
      <c r="D9" t="s">
        <v>14</v>
      </c>
      <c r="E9">
        <v>15</v>
      </c>
      <c r="F9" t="s">
        <v>79</v>
      </c>
      <c r="G9">
        <v>25</v>
      </c>
      <c r="H9" t="s">
        <v>80</v>
      </c>
      <c r="I9" t="s">
        <v>15</v>
      </c>
      <c r="K9" t="s">
        <v>452</v>
      </c>
    </row>
    <row r="10" spans="1:37" hidden="1" x14ac:dyDescent="0.25">
      <c r="A10" t="s">
        <v>530</v>
      </c>
      <c r="B10" t="s">
        <v>26</v>
      </c>
      <c r="C10" t="s">
        <v>16</v>
      </c>
      <c r="D10" t="s">
        <v>14</v>
      </c>
      <c r="E10">
        <v>5</v>
      </c>
      <c r="F10" t="s">
        <v>79</v>
      </c>
      <c r="G10">
        <v>11</v>
      </c>
      <c r="H10" t="s">
        <v>80</v>
      </c>
      <c r="I10" t="s">
        <v>17</v>
      </c>
      <c r="K10" t="s">
        <v>452</v>
      </c>
    </row>
    <row r="11" spans="1:37" hidden="1" x14ac:dyDescent="0.25">
      <c r="A11" t="s">
        <v>530</v>
      </c>
      <c r="B11" t="s">
        <v>26</v>
      </c>
      <c r="C11" t="s">
        <v>18</v>
      </c>
      <c r="D11" t="s">
        <v>14</v>
      </c>
      <c r="E11">
        <v>2</v>
      </c>
      <c r="F11" t="s">
        <v>79</v>
      </c>
      <c r="G11">
        <v>4</v>
      </c>
      <c r="H11" t="s">
        <v>80</v>
      </c>
      <c r="I11" t="s">
        <v>19</v>
      </c>
      <c r="K11" t="s">
        <v>452</v>
      </c>
    </row>
    <row r="12" spans="1:37" hidden="1" x14ac:dyDescent="0.25">
      <c r="A12" t="s">
        <v>530</v>
      </c>
      <c r="B12" t="s">
        <v>26</v>
      </c>
      <c r="C12" t="s">
        <v>462</v>
      </c>
      <c r="D12" t="s">
        <v>14</v>
      </c>
      <c r="E12">
        <v>12</v>
      </c>
      <c r="F12" t="s">
        <v>79</v>
      </c>
      <c r="G12">
        <v>51</v>
      </c>
      <c r="H12" t="s">
        <v>80</v>
      </c>
      <c r="I12" t="s">
        <v>20</v>
      </c>
      <c r="K12" t="s">
        <v>452</v>
      </c>
    </row>
    <row r="13" spans="1:37" hidden="1" x14ac:dyDescent="0.25">
      <c r="A13" t="s">
        <v>530</v>
      </c>
      <c r="B13" t="s">
        <v>26</v>
      </c>
      <c r="C13" t="s">
        <v>27</v>
      </c>
      <c r="D13" t="s">
        <v>28</v>
      </c>
      <c r="E13">
        <v>24</v>
      </c>
      <c r="F13" t="s">
        <v>79</v>
      </c>
      <c r="G13">
        <v>63</v>
      </c>
      <c r="H13" t="s">
        <v>80</v>
      </c>
      <c r="I13" t="s">
        <v>29</v>
      </c>
      <c r="K13" t="s">
        <v>452</v>
      </c>
    </row>
    <row r="14" spans="1:37" hidden="1" x14ac:dyDescent="0.25">
      <c r="A14" t="s">
        <v>530</v>
      </c>
      <c r="B14" t="s">
        <v>26</v>
      </c>
      <c r="C14" t="s">
        <v>87</v>
      </c>
      <c r="D14" t="s">
        <v>14</v>
      </c>
      <c r="E14">
        <v>31</v>
      </c>
      <c r="F14" t="s">
        <v>79</v>
      </c>
      <c r="G14">
        <v>74</v>
      </c>
      <c r="H14" t="s">
        <v>80</v>
      </c>
      <c r="I14" t="s">
        <v>30</v>
      </c>
      <c r="K14" t="s">
        <v>452</v>
      </c>
    </row>
    <row r="15" spans="1:37" hidden="1" x14ac:dyDescent="0.25">
      <c r="A15" t="s">
        <v>530</v>
      </c>
      <c r="B15" t="s">
        <v>31</v>
      </c>
      <c r="C15" t="s">
        <v>13</v>
      </c>
      <c r="D15" t="s">
        <v>14</v>
      </c>
      <c r="E15">
        <v>15</v>
      </c>
      <c r="F15" t="s">
        <v>79</v>
      </c>
      <c r="G15">
        <v>24</v>
      </c>
      <c r="H15" t="s">
        <v>80</v>
      </c>
      <c r="I15" t="s">
        <v>15</v>
      </c>
      <c r="K15" t="s">
        <v>452</v>
      </c>
    </row>
    <row r="16" spans="1:37" hidden="1" x14ac:dyDescent="0.25">
      <c r="A16" t="s">
        <v>530</v>
      </c>
      <c r="B16" t="s">
        <v>31</v>
      </c>
      <c r="C16" t="s">
        <v>16</v>
      </c>
      <c r="D16" t="s">
        <v>14</v>
      </c>
      <c r="E16">
        <v>8</v>
      </c>
      <c r="F16" t="s">
        <v>79</v>
      </c>
      <c r="G16">
        <v>14</v>
      </c>
      <c r="H16" t="s">
        <v>80</v>
      </c>
      <c r="I16" t="s">
        <v>17</v>
      </c>
      <c r="K16" t="s">
        <v>452</v>
      </c>
    </row>
    <row r="17" spans="1:11" hidden="1" x14ac:dyDescent="0.25">
      <c r="A17" t="s">
        <v>530</v>
      </c>
      <c r="B17" t="s">
        <v>31</v>
      </c>
      <c r="C17" t="s">
        <v>18</v>
      </c>
      <c r="D17" t="s">
        <v>14</v>
      </c>
      <c r="E17">
        <v>3</v>
      </c>
      <c r="F17" t="s">
        <v>79</v>
      </c>
      <c r="G17">
        <v>5</v>
      </c>
      <c r="H17" t="s">
        <v>80</v>
      </c>
      <c r="I17" t="s">
        <v>19</v>
      </c>
      <c r="K17" t="s">
        <v>452</v>
      </c>
    </row>
    <row r="18" spans="1:11" hidden="1" x14ac:dyDescent="0.25">
      <c r="A18" t="s">
        <v>530</v>
      </c>
      <c r="B18" t="s">
        <v>31</v>
      </c>
      <c r="C18" t="s">
        <v>462</v>
      </c>
      <c r="D18" t="s">
        <v>14</v>
      </c>
      <c r="E18">
        <v>38</v>
      </c>
      <c r="F18" t="s">
        <v>79</v>
      </c>
      <c r="G18">
        <v>80</v>
      </c>
      <c r="H18" t="s">
        <v>80</v>
      </c>
      <c r="I18" t="s">
        <v>20</v>
      </c>
      <c r="K18" t="s">
        <v>452</v>
      </c>
    </row>
    <row r="19" spans="1:11" hidden="1" x14ac:dyDescent="0.25">
      <c r="A19" t="s">
        <v>530</v>
      </c>
      <c r="B19" t="s">
        <v>31</v>
      </c>
      <c r="C19" t="s">
        <v>32</v>
      </c>
      <c r="D19" t="s">
        <v>14</v>
      </c>
      <c r="E19">
        <v>0.1</v>
      </c>
      <c r="F19" t="s">
        <v>79</v>
      </c>
      <c r="G19">
        <v>4</v>
      </c>
      <c r="H19" t="s">
        <v>80</v>
      </c>
      <c r="I19" t="s">
        <v>33</v>
      </c>
      <c r="K19" t="s">
        <v>452</v>
      </c>
    </row>
    <row r="20" spans="1:11" hidden="1" x14ac:dyDescent="0.25">
      <c r="A20" t="s">
        <v>530</v>
      </c>
      <c r="B20" t="s">
        <v>31</v>
      </c>
      <c r="C20" t="s">
        <v>34</v>
      </c>
      <c r="D20" t="s">
        <v>14</v>
      </c>
      <c r="E20">
        <v>3</v>
      </c>
      <c r="F20" t="s">
        <v>79</v>
      </c>
      <c r="G20">
        <v>13</v>
      </c>
      <c r="H20" t="s">
        <v>80</v>
      </c>
      <c r="I20" t="s">
        <v>35</v>
      </c>
      <c r="K20" t="s">
        <v>452</v>
      </c>
    </row>
    <row r="21" spans="1:11" hidden="1" x14ac:dyDescent="0.25">
      <c r="A21" t="s">
        <v>530</v>
      </c>
      <c r="B21" t="s">
        <v>31</v>
      </c>
      <c r="C21" t="s">
        <v>88</v>
      </c>
      <c r="D21" t="s">
        <v>14</v>
      </c>
      <c r="E21">
        <v>3</v>
      </c>
      <c r="F21" t="s">
        <v>79</v>
      </c>
      <c r="G21">
        <v>18</v>
      </c>
      <c r="H21" t="s">
        <v>80</v>
      </c>
      <c r="I21" t="s">
        <v>36</v>
      </c>
      <c r="K21" t="s">
        <v>452</v>
      </c>
    </row>
    <row r="22" spans="1:11" hidden="1" x14ac:dyDescent="0.25">
      <c r="A22" t="s">
        <v>530</v>
      </c>
      <c r="B22" t="s">
        <v>31</v>
      </c>
      <c r="C22" t="s">
        <v>37</v>
      </c>
      <c r="D22" t="s">
        <v>28</v>
      </c>
      <c r="E22">
        <v>26</v>
      </c>
      <c r="F22" t="s">
        <v>79</v>
      </c>
      <c r="G22">
        <v>50</v>
      </c>
      <c r="H22" t="s">
        <v>80</v>
      </c>
      <c r="I22" t="s">
        <v>38</v>
      </c>
      <c r="K22" t="s">
        <v>452</v>
      </c>
    </row>
    <row r="23" spans="1:11" x14ac:dyDescent="0.25">
      <c r="A23" t="s">
        <v>531</v>
      </c>
      <c r="B23" t="s">
        <v>12</v>
      </c>
      <c r="C23" t="s">
        <v>39</v>
      </c>
      <c r="D23" t="s">
        <v>14</v>
      </c>
      <c r="E23">
        <v>0.45</v>
      </c>
      <c r="F23" t="s">
        <v>79</v>
      </c>
      <c r="G23">
        <v>0.72</v>
      </c>
      <c r="H23" t="s">
        <v>80</v>
      </c>
      <c r="I23" t="s">
        <v>40</v>
      </c>
      <c r="K23" t="s">
        <v>453</v>
      </c>
    </row>
    <row r="24" spans="1:11" x14ac:dyDescent="0.25">
      <c r="A24" t="s">
        <v>531</v>
      </c>
      <c r="B24" t="s">
        <v>12</v>
      </c>
      <c r="C24" t="s">
        <v>41</v>
      </c>
      <c r="D24" t="s">
        <v>14</v>
      </c>
      <c r="E24">
        <v>0.01</v>
      </c>
      <c r="F24" t="s">
        <v>79</v>
      </c>
      <c r="G24">
        <v>0.21</v>
      </c>
      <c r="H24" t="s">
        <v>80</v>
      </c>
      <c r="I24" t="s">
        <v>42</v>
      </c>
      <c r="K24" t="s">
        <v>453</v>
      </c>
    </row>
    <row r="25" spans="1:11" x14ac:dyDescent="0.25">
      <c r="A25" t="s">
        <v>531</v>
      </c>
      <c r="B25" t="s">
        <v>12</v>
      </c>
      <c r="C25" t="s">
        <v>43</v>
      </c>
      <c r="D25" t="s">
        <v>28</v>
      </c>
      <c r="E25">
        <v>68</v>
      </c>
      <c r="F25" t="s">
        <v>79</v>
      </c>
      <c r="G25">
        <v>97</v>
      </c>
      <c r="H25" t="s">
        <v>80</v>
      </c>
      <c r="I25" t="s">
        <v>44</v>
      </c>
      <c r="K25" t="s">
        <v>453</v>
      </c>
    </row>
    <row r="26" spans="1:11" x14ac:dyDescent="0.25">
      <c r="A26" t="s">
        <v>531</v>
      </c>
      <c r="B26" t="s">
        <v>12</v>
      </c>
      <c r="C26" t="s">
        <v>45</v>
      </c>
      <c r="D26" t="s">
        <v>28</v>
      </c>
      <c r="E26">
        <v>92</v>
      </c>
      <c r="F26" t="s">
        <v>79</v>
      </c>
      <c r="G26" s="26" t="s">
        <v>451</v>
      </c>
      <c r="H26" t="s">
        <v>80</v>
      </c>
      <c r="I26" t="s">
        <v>46</v>
      </c>
      <c r="K26" t="s">
        <v>453</v>
      </c>
    </row>
    <row r="27" spans="1:11" x14ac:dyDescent="0.25">
      <c r="A27" t="s">
        <v>531</v>
      </c>
      <c r="B27" t="s">
        <v>12</v>
      </c>
      <c r="C27" t="s">
        <v>47</v>
      </c>
      <c r="D27" t="s">
        <v>14</v>
      </c>
      <c r="E27" s="26" t="s">
        <v>450</v>
      </c>
      <c r="F27" t="s">
        <v>79</v>
      </c>
      <c r="G27">
        <v>2</v>
      </c>
      <c r="H27" t="s">
        <v>80</v>
      </c>
      <c r="I27" t="s">
        <v>48</v>
      </c>
      <c r="K27" t="s">
        <v>453</v>
      </c>
    </row>
    <row r="28" spans="1:11" x14ac:dyDescent="0.25">
      <c r="A28" t="s">
        <v>531</v>
      </c>
      <c r="B28" t="s">
        <v>12</v>
      </c>
      <c r="C28" t="s">
        <v>49</v>
      </c>
      <c r="D28" t="s">
        <v>28</v>
      </c>
      <c r="E28">
        <v>40</v>
      </c>
      <c r="F28" t="s">
        <v>79</v>
      </c>
      <c r="G28">
        <v>69</v>
      </c>
      <c r="H28" t="s">
        <v>80</v>
      </c>
      <c r="I28" t="s">
        <v>50</v>
      </c>
      <c r="K28" t="s">
        <v>453</v>
      </c>
    </row>
    <row r="29" spans="1:11" x14ac:dyDescent="0.25">
      <c r="A29" t="s">
        <v>531</v>
      </c>
      <c r="B29" t="s">
        <v>26</v>
      </c>
      <c r="C29" t="s">
        <v>39</v>
      </c>
      <c r="D29" t="s">
        <v>14</v>
      </c>
      <c r="E29">
        <v>0.25</v>
      </c>
      <c r="F29" t="s">
        <v>79</v>
      </c>
      <c r="G29">
        <v>1.25</v>
      </c>
      <c r="H29" t="s">
        <v>80</v>
      </c>
      <c r="I29" t="s">
        <v>40</v>
      </c>
      <c r="K29" t="s">
        <v>453</v>
      </c>
    </row>
    <row r="30" spans="1:11" x14ac:dyDescent="0.25">
      <c r="A30" t="s">
        <v>531</v>
      </c>
      <c r="B30" t="s">
        <v>26</v>
      </c>
      <c r="C30" t="s">
        <v>41</v>
      </c>
      <c r="D30" t="s">
        <v>14</v>
      </c>
      <c r="E30">
        <v>0.09</v>
      </c>
      <c r="F30" t="s">
        <v>79</v>
      </c>
      <c r="G30">
        <v>0.26</v>
      </c>
      <c r="H30" t="s">
        <v>80</v>
      </c>
      <c r="I30" t="s">
        <v>42</v>
      </c>
      <c r="K30" t="s">
        <v>453</v>
      </c>
    </row>
    <row r="31" spans="1:11" x14ac:dyDescent="0.25">
      <c r="A31" t="s">
        <v>531</v>
      </c>
      <c r="B31" t="s">
        <v>26</v>
      </c>
      <c r="C31" t="s">
        <v>43</v>
      </c>
      <c r="D31" t="s">
        <v>28</v>
      </c>
      <c r="E31">
        <v>45</v>
      </c>
      <c r="F31" t="s">
        <v>79</v>
      </c>
      <c r="G31">
        <v>68</v>
      </c>
      <c r="H31" t="s">
        <v>80</v>
      </c>
      <c r="I31" t="s">
        <v>44</v>
      </c>
      <c r="K31" t="s">
        <v>453</v>
      </c>
    </row>
    <row r="32" spans="1:11" x14ac:dyDescent="0.25">
      <c r="A32" t="s">
        <v>531</v>
      </c>
      <c r="B32" t="s">
        <v>26</v>
      </c>
      <c r="C32" t="s">
        <v>45</v>
      </c>
      <c r="D32" t="s">
        <v>28</v>
      </c>
      <c r="E32">
        <v>80</v>
      </c>
      <c r="F32" t="s">
        <v>79</v>
      </c>
      <c r="G32" s="26" t="s">
        <v>451</v>
      </c>
      <c r="H32" t="s">
        <v>80</v>
      </c>
      <c r="I32" t="s">
        <v>46</v>
      </c>
      <c r="K32" t="s">
        <v>453</v>
      </c>
    </row>
    <row r="33" spans="1:11" x14ac:dyDescent="0.25">
      <c r="A33" t="s">
        <v>531</v>
      </c>
      <c r="B33" t="s">
        <v>26</v>
      </c>
      <c r="C33" t="s">
        <v>51</v>
      </c>
      <c r="D33" t="s">
        <v>14</v>
      </c>
      <c r="E33">
        <v>4</v>
      </c>
      <c r="F33" t="s">
        <v>79</v>
      </c>
      <c r="G33">
        <v>8.6</v>
      </c>
      <c r="H33" t="s">
        <v>80</v>
      </c>
      <c r="I33" t="s">
        <v>52</v>
      </c>
      <c r="K33" t="s">
        <v>453</v>
      </c>
    </row>
    <row r="34" spans="1:11" x14ac:dyDescent="0.25">
      <c r="A34" t="s">
        <v>531</v>
      </c>
      <c r="B34" t="s">
        <v>26</v>
      </c>
      <c r="C34" t="s">
        <v>53</v>
      </c>
      <c r="D34" t="s">
        <v>14</v>
      </c>
      <c r="E34">
        <v>32</v>
      </c>
      <c r="F34" t="s">
        <v>79</v>
      </c>
      <c r="G34">
        <v>61</v>
      </c>
      <c r="H34" t="s">
        <v>80</v>
      </c>
      <c r="I34" t="s">
        <v>54</v>
      </c>
      <c r="K34" t="s">
        <v>453</v>
      </c>
    </row>
    <row r="35" spans="1:11" x14ac:dyDescent="0.25">
      <c r="A35" t="s">
        <v>531</v>
      </c>
      <c r="B35" t="s">
        <v>31</v>
      </c>
      <c r="C35" t="s">
        <v>39</v>
      </c>
      <c r="D35" t="s">
        <v>14</v>
      </c>
      <c r="E35">
        <v>0.31</v>
      </c>
      <c r="F35" t="s">
        <v>79</v>
      </c>
      <c r="G35">
        <v>0.65</v>
      </c>
      <c r="H35" t="s">
        <v>80</v>
      </c>
      <c r="I35" t="s">
        <v>40</v>
      </c>
      <c r="K35" t="s">
        <v>453</v>
      </c>
    </row>
    <row r="36" spans="1:11" x14ac:dyDescent="0.25">
      <c r="A36" t="s">
        <v>531</v>
      </c>
      <c r="B36" t="s">
        <v>31</v>
      </c>
      <c r="C36" t="s">
        <v>41</v>
      </c>
      <c r="D36" t="s">
        <v>14</v>
      </c>
      <c r="E36">
        <v>0.11</v>
      </c>
      <c r="F36" t="s">
        <v>79</v>
      </c>
      <c r="G36">
        <v>0.25</v>
      </c>
      <c r="H36" t="s">
        <v>80</v>
      </c>
      <c r="I36" t="s">
        <v>42</v>
      </c>
      <c r="K36" t="s">
        <v>453</v>
      </c>
    </row>
    <row r="37" spans="1:11" x14ac:dyDescent="0.25">
      <c r="A37" t="s">
        <v>531</v>
      </c>
      <c r="B37" t="s">
        <v>31</v>
      </c>
      <c r="C37" t="s">
        <v>43</v>
      </c>
      <c r="D37" t="s">
        <v>28</v>
      </c>
      <c r="E37">
        <v>39</v>
      </c>
      <c r="F37" t="s">
        <v>79</v>
      </c>
      <c r="G37">
        <v>8</v>
      </c>
      <c r="H37" t="s">
        <v>80</v>
      </c>
      <c r="I37" t="s">
        <v>44</v>
      </c>
      <c r="K37" t="s">
        <v>453</v>
      </c>
    </row>
    <row r="38" spans="1:11" x14ac:dyDescent="0.25">
      <c r="A38" t="s">
        <v>531</v>
      </c>
      <c r="B38" t="s">
        <v>31</v>
      </c>
      <c r="C38" t="s">
        <v>45</v>
      </c>
      <c r="D38" t="s">
        <v>28</v>
      </c>
      <c r="E38">
        <v>61</v>
      </c>
      <c r="F38" t="s">
        <v>79</v>
      </c>
      <c r="G38">
        <v>96</v>
      </c>
      <c r="H38" t="s">
        <v>80</v>
      </c>
      <c r="I38" t="s">
        <v>46</v>
      </c>
      <c r="K38" t="s">
        <v>453</v>
      </c>
    </row>
    <row r="39" spans="1:11" x14ac:dyDescent="0.25">
      <c r="A39" t="s">
        <v>531</v>
      </c>
      <c r="B39" t="s">
        <v>31</v>
      </c>
      <c r="C39" t="s">
        <v>55</v>
      </c>
      <c r="D39" t="s">
        <v>14</v>
      </c>
      <c r="E39">
        <v>1</v>
      </c>
      <c r="F39" t="s">
        <v>79</v>
      </c>
      <c r="G39">
        <v>33</v>
      </c>
      <c r="H39" t="s">
        <v>80</v>
      </c>
      <c r="I39" t="s">
        <v>56</v>
      </c>
      <c r="K39" t="s">
        <v>453</v>
      </c>
    </row>
    <row r="40" spans="1:11" x14ac:dyDescent="0.25">
      <c r="A40" t="s">
        <v>531</v>
      </c>
      <c r="B40" t="s">
        <v>31</v>
      </c>
      <c r="C40" t="s">
        <v>49</v>
      </c>
      <c r="D40" t="s">
        <v>28</v>
      </c>
      <c r="E40">
        <v>38</v>
      </c>
      <c r="F40" t="s">
        <v>79</v>
      </c>
      <c r="G40">
        <v>89</v>
      </c>
      <c r="H40" t="s">
        <v>80</v>
      </c>
      <c r="I40" t="s">
        <v>50</v>
      </c>
      <c r="K40" t="s">
        <v>453</v>
      </c>
    </row>
    <row r="41" spans="1:11" x14ac:dyDescent="0.25">
      <c r="A41" t="s">
        <v>531</v>
      </c>
      <c r="B41" t="s">
        <v>57</v>
      </c>
      <c r="C41" t="s">
        <v>39</v>
      </c>
      <c r="D41" t="s">
        <v>28</v>
      </c>
      <c r="E41">
        <v>0.88</v>
      </c>
      <c r="F41" t="s">
        <v>79</v>
      </c>
      <c r="G41" s="20" t="s">
        <v>253</v>
      </c>
      <c r="H41" t="s">
        <v>80</v>
      </c>
      <c r="I41" t="s">
        <v>40</v>
      </c>
      <c r="K41" t="s">
        <v>453</v>
      </c>
    </row>
    <row r="42" spans="1:11" x14ac:dyDescent="0.25">
      <c r="A42" t="s">
        <v>531</v>
      </c>
      <c r="B42" t="s">
        <v>57</v>
      </c>
      <c r="C42" t="s">
        <v>43</v>
      </c>
      <c r="D42" t="s">
        <v>28</v>
      </c>
      <c r="E42">
        <v>22</v>
      </c>
      <c r="F42" t="s">
        <v>79</v>
      </c>
      <c r="G42">
        <v>81</v>
      </c>
      <c r="H42" t="s">
        <v>80</v>
      </c>
      <c r="I42" t="s">
        <v>44</v>
      </c>
      <c r="K42" t="s">
        <v>453</v>
      </c>
    </row>
    <row r="43" spans="1:11" x14ac:dyDescent="0.25">
      <c r="A43" t="s">
        <v>531</v>
      </c>
      <c r="B43" t="s">
        <v>57</v>
      </c>
      <c r="C43" t="s">
        <v>58</v>
      </c>
      <c r="D43" t="s">
        <v>14</v>
      </c>
      <c r="E43">
        <v>1</v>
      </c>
      <c r="F43" t="s">
        <v>79</v>
      </c>
      <c r="G43">
        <v>14</v>
      </c>
      <c r="H43" t="s">
        <v>80</v>
      </c>
      <c r="I43" t="s">
        <v>59</v>
      </c>
      <c r="K43" t="s">
        <v>453</v>
      </c>
    </row>
    <row r="44" spans="1:11" x14ac:dyDescent="0.25">
      <c r="A44" t="s">
        <v>531</v>
      </c>
      <c r="B44" t="s">
        <v>57</v>
      </c>
      <c r="C44" t="s">
        <v>60</v>
      </c>
      <c r="D44" t="s">
        <v>14</v>
      </c>
      <c r="E44">
        <v>1</v>
      </c>
      <c r="F44" t="s">
        <v>79</v>
      </c>
      <c r="G44">
        <v>44</v>
      </c>
      <c r="H44" t="s">
        <v>80</v>
      </c>
      <c r="I44" t="s">
        <v>61</v>
      </c>
      <c r="K44" t="s">
        <v>453</v>
      </c>
    </row>
    <row r="45" spans="1:11" hidden="1" x14ac:dyDescent="0.25">
      <c r="A45" t="s">
        <v>532</v>
      </c>
      <c r="B45" t="s">
        <v>62</v>
      </c>
      <c r="C45" t="s">
        <v>13</v>
      </c>
      <c r="D45" t="s">
        <v>14</v>
      </c>
      <c r="E45">
        <v>8</v>
      </c>
      <c r="F45" t="s">
        <v>79</v>
      </c>
      <c r="G45">
        <v>16</v>
      </c>
      <c r="H45" t="s">
        <v>80</v>
      </c>
      <c r="I45" t="s">
        <v>15</v>
      </c>
      <c r="K45" t="s">
        <v>452</v>
      </c>
    </row>
    <row r="46" spans="1:11" hidden="1" x14ac:dyDescent="0.25">
      <c r="A46" t="s">
        <v>532</v>
      </c>
      <c r="B46" t="s">
        <v>62</v>
      </c>
      <c r="C46" t="s">
        <v>16</v>
      </c>
      <c r="D46" t="s">
        <v>14</v>
      </c>
      <c r="E46">
        <v>3</v>
      </c>
      <c r="F46" t="s">
        <v>79</v>
      </c>
      <c r="G46">
        <v>6</v>
      </c>
      <c r="H46" t="s">
        <v>80</v>
      </c>
      <c r="I46" t="s">
        <v>17</v>
      </c>
      <c r="K46" t="s">
        <v>452</v>
      </c>
    </row>
    <row r="47" spans="1:11" hidden="1" x14ac:dyDescent="0.25">
      <c r="A47" t="s">
        <v>532</v>
      </c>
      <c r="B47" t="s">
        <v>62</v>
      </c>
      <c r="C47" t="s">
        <v>18</v>
      </c>
      <c r="D47" t="s">
        <v>14</v>
      </c>
      <c r="E47">
        <v>1</v>
      </c>
      <c r="F47" t="s">
        <v>79</v>
      </c>
      <c r="G47">
        <v>2</v>
      </c>
      <c r="H47" t="s">
        <v>80</v>
      </c>
      <c r="I47" t="s">
        <v>19</v>
      </c>
      <c r="K47" t="s">
        <v>452</v>
      </c>
    </row>
    <row r="48" spans="1:11" hidden="1" x14ac:dyDescent="0.25">
      <c r="A48" t="s">
        <v>532</v>
      </c>
      <c r="B48" t="s">
        <v>62</v>
      </c>
      <c r="C48" t="s">
        <v>63</v>
      </c>
      <c r="D48" t="s">
        <v>14</v>
      </c>
      <c r="E48">
        <v>2</v>
      </c>
      <c r="F48" t="s">
        <v>79</v>
      </c>
      <c r="G48">
        <v>3</v>
      </c>
      <c r="H48" t="s">
        <v>80</v>
      </c>
      <c r="I48" t="s">
        <v>64</v>
      </c>
      <c r="K48" t="s">
        <v>452</v>
      </c>
    </row>
    <row r="49" spans="1:11" hidden="1" x14ac:dyDescent="0.25">
      <c r="A49" t="s">
        <v>532</v>
      </c>
      <c r="B49" t="s">
        <v>62</v>
      </c>
      <c r="C49" t="s">
        <v>21</v>
      </c>
      <c r="D49" t="s">
        <v>14</v>
      </c>
      <c r="E49">
        <v>2</v>
      </c>
      <c r="F49" t="s">
        <v>79</v>
      </c>
      <c r="G49">
        <v>11.4</v>
      </c>
      <c r="H49" t="s">
        <v>80</v>
      </c>
      <c r="I49" t="s">
        <v>22</v>
      </c>
      <c r="K49" t="s">
        <v>452</v>
      </c>
    </row>
    <row r="50" spans="1:11" hidden="1" x14ac:dyDescent="0.25">
      <c r="A50" t="s">
        <v>532</v>
      </c>
      <c r="B50" t="s">
        <v>62</v>
      </c>
      <c r="C50" t="s">
        <v>65</v>
      </c>
      <c r="D50" t="s">
        <v>14</v>
      </c>
      <c r="E50">
        <v>2</v>
      </c>
      <c r="F50" t="s">
        <v>79</v>
      </c>
      <c r="G50">
        <v>5</v>
      </c>
      <c r="H50" t="s">
        <v>80</v>
      </c>
      <c r="I50" t="s">
        <v>66</v>
      </c>
      <c r="K50" t="s">
        <v>452</v>
      </c>
    </row>
    <row r="51" spans="1:11" hidden="1" x14ac:dyDescent="0.25">
      <c r="A51" t="s">
        <v>532</v>
      </c>
      <c r="B51" t="s">
        <v>62</v>
      </c>
      <c r="C51" t="s">
        <v>67</v>
      </c>
      <c r="D51" t="s">
        <v>14</v>
      </c>
      <c r="E51">
        <v>4</v>
      </c>
      <c r="F51" t="s">
        <v>79</v>
      </c>
      <c r="G51">
        <v>9</v>
      </c>
      <c r="H51" t="s">
        <v>80</v>
      </c>
      <c r="I51" t="s">
        <v>68</v>
      </c>
      <c r="K51" t="s">
        <v>452</v>
      </c>
    </row>
    <row r="52" spans="1:11" hidden="1" x14ac:dyDescent="0.25">
      <c r="A52" t="s">
        <v>532</v>
      </c>
      <c r="B52" t="s">
        <v>69</v>
      </c>
      <c r="C52" t="s">
        <v>13</v>
      </c>
      <c r="D52" t="s">
        <v>14</v>
      </c>
      <c r="E52">
        <v>9</v>
      </c>
      <c r="F52" t="s">
        <v>79</v>
      </c>
      <c r="G52">
        <v>14</v>
      </c>
      <c r="H52" t="s">
        <v>80</v>
      </c>
      <c r="I52" t="s">
        <v>15</v>
      </c>
      <c r="K52" t="s">
        <v>452</v>
      </c>
    </row>
    <row r="53" spans="1:11" hidden="1" x14ac:dyDescent="0.25">
      <c r="A53" t="s">
        <v>532</v>
      </c>
      <c r="B53" t="s">
        <v>69</v>
      </c>
      <c r="C53" t="s">
        <v>16</v>
      </c>
      <c r="D53" t="s">
        <v>14</v>
      </c>
      <c r="E53">
        <v>4</v>
      </c>
      <c r="F53" t="s">
        <v>79</v>
      </c>
      <c r="G53">
        <v>10</v>
      </c>
      <c r="H53" t="s">
        <v>80</v>
      </c>
      <c r="I53" t="s">
        <v>17</v>
      </c>
      <c r="K53" t="s">
        <v>452</v>
      </c>
    </row>
    <row r="54" spans="1:11" hidden="1" x14ac:dyDescent="0.25">
      <c r="A54" t="s">
        <v>532</v>
      </c>
      <c r="B54" t="s">
        <v>69</v>
      </c>
      <c r="C54" t="s">
        <v>18</v>
      </c>
      <c r="D54" t="s">
        <v>14</v>
      </c>
      <c r="E54">
        <v>2</v>
      </c>
      <c r="F54" t="s">
        <v>79</v>
      </c>
      <c r="G54">
        <v>3</v>
      </c>
      <c r="H54" t="s">
        <v>80</v>
      </c>
      <c r="I54" t="s">
        <v>19</v>
      </c>
      <c r="K54" t="s">
        <v>452</v>
      </c>
    </row>
    <row r="55" spans="1:11" hidden="1" x14ac:dyDescent="0.25">
      <c r="A55" t="s">
        <v>532</v>
      </c>
      <c r="B55" t="s">
        <v>69</v>
      </c>
      <c r="C55" t="s">
        <v>63</v>
      </c>
      <c r="D55" t="s">
        <v>14</v>
      </c>
      <c r="E55">
        <v>2</v>
      </c>
      <c r="F55" t="s">
        <v>79</v>
      </c>
      <c r="G55">
        <v>3</v>
      </c>
      <c r="H55" t="s">
        <v>80</v>
      </c>
      <c r="I55" t="s">
        <v>64</v>
      </c>
      <c r="K55" t="s">
        <v>452</v>
      </c>
    </row>
    <row r="56" spans="1:11" hidden="1" x14ac:dyDescent="0.25">
      <c r="A56" t="s">
        <v>532</v>
      </c>
      <c r="B56" t="s">
        <v>69</v>
      </c>
      <c r="C56" t="s">
        <v>21</v>
      </c>
      <c r="D56" t="s">
        <v>14</v>
      </c>
      <c r="E56">
        <v>5.7</v>
      </c>
      <c r="F56" t="s">
        <v>79</v>
      </c>
      <c r="G56">
        <v>20.3</v>
      </c>
      <c r="H56" t="s">
        <v>80</v>
      </c>
      <c r="I56" t="s">
        <v>22</v>
      </c>
      <c r="K56" t="s">
        <v>452</v>
      </c>
    </row>
    <row r="57" spans="1:11" hidden="1" x14ac:dyDescent="0.25">
      <c r="A57" t="s">
        <v>532</v>
      </c>
      <c r="B57" t="s">
        <v>69</v>
      </c>
      <c r="C57" t="s">
        <v>65</v>
      </c>
      <c r="D57" t="s">
        <v>14</v>
      </c>
      <c r="E57">
        <v>4</v>
      </c>
      <c r="F57" t="s">
        <v>79</v>
      </c>
      <c r="G57">
        <v>8</v>
      </c>
      <c r="H57" t="s">
        <v>80</v>
      </c>
      <c r="I57" t="s">
        <v>66</v>
      </c>
      <c r="K57" t="s">
        <v>452</v>
      </c>
    </row>
    <row r="58" spans="1:11" hidden="1" x14ac:dyDescent="0.25">
      <c r="A58" t="s">
        <v>532</v>
      </c>
      <c r="B58" t="s">
        <v>69</v>
      </c>
      <c r="C58" t="s">
        <v>67</v>
      </c>
      <c r="D58" t="s">
        <v>14</v>
      </c>
      <c r="E58">
        <v>8</v>
      </c>
      <c r="F58" t="s">
        <v>79</v>
      </c>
      <c r="G58">
        <v>12.5</v>
      </c>
      <c r="H58" t="s">
        <v>80</v>
      </c>
      <c r="I58" t="s">
        <v>68</v>
      </c>
      <c r="K58" t="s">
        <v>452</v>
      </c>
    </row>
    <row r="59" spans="1:11" hidden="1" x14ac:dyDescent="0.25">
      <c r="A59" t="s">
        <v>298</v>
      </c>
      <c r="B59" t="s">
        <v>70</v>
      </c>
      <c r="C59" t="s">
        <v>437</v>
      </c>
      <c r="E59">
        <v>0</v>
      </c>
      <c r="F59" t="s">
        <v>79</v>
      </c>
      <c r="G59">
        <v>0</v>
      </c>
      <c r="H59" t="s">
        <v>160</v>
      </c>
      <c r="I59" t="s">
        <v>71</v>
      </c>
      <c r="K59" t="s">
        <v>452</v>
      </c>
    </row>
    <row r="60" spans="1:11" hidden="1" x14ac:dyDescent="0.25">
      <c r="A60" t="s">
        <v>298</v>
      </c>
      <c r="B60" t="s">
        <v>70</v>
      </c>
      <c r="C60" t="s">
        <v>72</v>
      </c>
      <c r="D60" t="s">
        <v>14</v>
      </c>
      <c r="E60">
        <v>1.62</v>
      </c>
      <c r="F60" t="s">
        <v>79</v>
      </c>
      <c r="G60">
        <v>3.31</v>
      </c>
      <c r="H60" t="s">
        <v>160</v>
      </c>
      <c r="I60" t="s">
        <v>234</v>
      </c>
      <c r="K60" t="s">
        <v>452</v>
      </c>
    </row>
    <row r="61" spans="1:11" hidden="1" x14ac:dyDescent="0.25">
      <c r="A61" t="s">
        <v>298</v>
      </c>
      <c r="B61" t="s">
        <v>70</v>
      </c>
      <c r="C61" t="s">
        <v>73</v>
      </c>
      <c r="E61">
        <v>0</v>
      </c>
      <c r="F61" t="s">
        <v>79</v>
      </c>
      <c r="G61">
        <v>0</v>
      </c>
      <c r="H61" t="s">
        <v>160</v>
      </c>
      <c r="I61" t="s">
        <v>73</v>
      </c>
      <c r="K61" t="s">
        <v>452</v>
      </c>
    </row>
    <row r="62" spans="1:11" hidden="1" x14ac:dyDescent="0.25">
      <c r="A62" t="s">
        <v>298</v>
      </c>
      <c r="B62" t="s">
        <v>70</v>
      </c>
      <c r="C62" t="s">
        <v>89</v>
      </c>
      <c r="E62">
        <v>0</v>
      </c>
      <c r="F62" t="s">
        <v>79</v>
      </c>
      <c r="G62">
        <v>0</v>
      </c>
      <c r="H62" t="s">
        <v>160</v>
      </c>
      <c r="I62" t="s">
        <v>74</v>
      </c>
      <c r="K62" t="s">
        <v>452</v>
      </c>
    </row>
    <row r="63" spans="1:11" hidden="1" x14ac:dyDescent="0.25">
      <c r="A63" t="s">
        <v>298</v>
      </c>
      <c r="B63" t="s">
        <v>70</v>
      </c>
      <c r="C63" t="s">
        <v>16</v>
      </c>
      <c r="E63">
        <v>0</v>
      </c>
      <c r="F63" t="s">
        <v>79</v>
      </c>
      <c r="G63">
        <v>0</v>
      </c>
      <c r="H63" t="s">
        <v>160</v>
      </c>
      <c r="I63" t="s">
        <v>16</v>
      </c>
      <c r="K63" t="s">
        <v>452</v>
      </c>
    </row>
    <row r="64" spans="1:11" hidden="1" x14ac:dyDescent="0.25">
      <c r="A64" t="s">
        <v>298</v>
      </c>
      <c r="B64" t="s">
        <v>70</v>
      </c>
      <c r="C64" t="s">
        <v>75</v>
      </c>
      <c r="E64">
        <v>0</v>
      </c>
      <c r="F64" t="s">
        <v>79</v>
      </c>
      <c r="G64">
        <v>0</v>
      </c>
      <c r="H64" t="s">
        <v>160</v>
      </c>
      <c r="I64" t="s">
        <v>75</v>
      </c>
      <c r="K64" t="s">
        <v>452</v>
      </c>
    </row>
    <row r="65" spans="1:11" hidden="1" x14ac:dyDescent="0.25">
      <c r="A65" t="s">
        <v>298</v>
      </c>
      <c r="B65" t="s">
        <v>76</v>
      </c>
      <c r="C65" t="s">
        <v>77</v>
      </c>
      <c r="E65">
        <v>0</v>
      </c>
      <c r="F65" t="s">
        <v>79</v>
      </c>
      <c r="G65">
        <v>0</v>
      </c>
      <c r="H65" t="s">
        <v>160</v>
      </c>
      <c r="I65" t="s">
        <v>77</v>
      </c>
      <c r="K65" t="s">
        <v>452</v>
      </c>
    </row>
    <row r="66" spans="1:11" hidden="1" x14ac:dyDescent="0.25">
      <c r="A66" t="s">
        <v>298</v>
      </c>
      <c r="B66" t="s">
        <v>76</v>
      </c>
      <c r="C66" t="s">
        <v>72</v>
      </c>
      <c r="D66" t="s">
        <v>14</v>
      </c>
      <c r="E66" s="20" t="s">
        <v>254</v>
      </c>
      <c r="F66" t="s">
        <v>79</v>
      </c>
      <c r="G66">
        <v>3.44</v>
      </c>
      <c r="H66" t="s">
        <v>160</v>
      </c>
      <c r="I66" t="s">
        <v>234</v>
      </c>
      <c r="K66" t="s">
        <v>452</v>
      </c>
    </row>
    <row r="67" spans="1:11" hidden="1" x14ac:dyDescent="0.25">
      <c r="A67" t="s">
        <v>298</v>
      </c>
      <c r="B67" t="s">
        <v>76</v>
      </c>
      <c r="C67" t="s">
        <v>23</v>
      </c>
      <c r="E67">
        <v>0</v>
      </c>
      <c r="F67" t="s">
        <v>79</v>
      </c>
      <c r="G67">
        <v>0</v>
      </c>
      <c r="H67" t="s">
        <v>160</v>
      </c>
      <c r="I67" t="s">
        <v>236</v>
      </c>
      <c r="K67" t="s">
        <v>452</v>
      </c>
    </row>
    <row r="68" spans="1:11" hidden="1" x14ac:dyDescent="0.25">
      <c r="A68" t="s">
        <v>298</v>
      </c>
      <c r="B68" t="s">
        <v>76</v>
      </c>
      <c r="C68" t="s">
        <v>90</v>
      </c>
      <c r="D68" t="s">
        <v>28</v>
      </c>
      <c r="E68">
        <v>3.45</v>
      </c>
      <c r="F68" t="s">
        <v>79</v>
      </c>
      <c r="G68">
        <v>25</v>
      </c>
      <c r="H68" t="s">
        <v>160</v>
      </c>
      <c r="I68" t="s">
        <v>232</v>
      </c>
      <c r="K68" t="s">
        <v>452</v>
      </c>
    </row>
    <row r="69" spans="1:11" hidden="1" x14ac:dyDescent="0.25">
      <c r="A69" t="s">
        <v>298</v>
      </c>
      <c r="B69" t="s">
        <v>76</v>
      </c>
      <c r="C69" t="s">
        <v>16</v>
      </c>
      <c r="E69">
        <v>0</v>
      </c>
      <c r="F69" t="s">
        <v>79</v>
      </c>
      <c r="G69">
        <v>0</v>
      </c>
      <c r="H69" t="s">
        <v>160</v>
      </c>
      <c r="I69" t="s">
        <v>16</v>
      </c>
      <c r="K69" t="s">
        <v>452</v>
      </c>
    </row>
    <row r="70" spans="1:11" hidden="1" x14ac:dyDescent="0.25">
      <c r="A70" t="s">
        <v>298</v>
      </c>
      <c r="B70" t="s">
        <v>76</v>
      </c>
      <c r="C70" t="s">
        <v>75</v>
      </c>
      <c r="E70">
        <v>0</v>
      </c>
      <c r="F70" t="s">
        <v>79</v>
      </c>
      <c r="G70">
        <v>0</v>
      </c>
      <c r="H70" t="s">
        <v>160</v>
      </c>
      <c r="I70" t="s">
        <v>129</v>
      </c>
      <c r="K70" t="s">
        <v>452</v>
      </c>
    </row>
    <row r="71" spans="1:11" hidden="1" x14ac:dyDescent="0.25">
      <c r="A71" t="s">
        <v>533</v>
      </c>
      <c r="B71" t="s">
        <v>82</v>
      </c>
      <c r="C71" t="s">
        <v>13</v>
      </c>
      <c r="D71" t="s">
        <v>14</v>
      </c>
      <c r="E71">
        <v>40</v>
      </c>
      <c r="F71">
        <v>50</v>
      </c>
      <c r="G71">
        <v>60</v>
      </c>
      <c r="H71" t="s">
        <v>130</v>
      </c>
      <c r="K71" t="s">
        <v>452</v>
      </c>
    </row>
    <row r="72" spans="1:11" hidden="1" x14ac:dyDescent="0.25">
      <c r="A72" t="s">
        <v>533</v>
      </c>
      <c r="B72" t="s">
        <v>82</v>
      </c>
      <c r="C72" t="s">
        <v>16</v>
      </c>
      <c r="D72" t="s">
        <v>14</v>
      </c>
      <c r="E72">
        <v>20</v>
      </c>
      <c r="F72">
        <v>25</v>
      </c>
      <c r="G72">
        <v>30</v>
      </c>
      <c r="H72" t="s">
        <v>130</v>
      </c>
      <c r="K72" t="s">
        <v>452</v>
      </c>
    </row>
    <row r="73" spans="1:11" hidden="1" x14ac:dyDescent="0.25">
      <c r="A73" t="s">
        <v>533</v>
      </c>
      <c r="B73" t="s">
        <v>82</v>
      </c>
      <c r="C73" t="s">
        <v>83</v>
      </c>
      <c r="D73" t="s">
        <v>14</v>
      </c>
      <c r="E73">
        <v>2</v>
      </c>
      <c r="F73">
        <v>6</v>
      </c>
      <c r="G73">
        <v>9</v>
      </c>
      <c r="H73" t="s">
        <v>130</v>
      </c>
      <c r="K73" t="s">
        <v>452</v>
      </c>
    </row>
    <row r="74" spans="1:11" hidden="1" x14ac:dyDescent="0.25">
      <c r="A74" t="s">
        <v>533</v>
      </c>
      <c r="B74" t="s">
        <v>82</v>
      </c>
      <c r="C74" t="s">
        <v>72</v>
      </c>
      <c r="D74" t="s">
        <v>14</v>
      </c>
      <c r="E74">
        <v>2.75</v>
      </c>
      <c r="F74">
        <v>3</v>
      </c>
      <c r="G74">
        <v>3.25</v>
      </c>
      <c r="H74" t="s">
        <v>130</v>
      </c>
      <c r="K74" t="s">
        <v>452</v>
      </c>
    </row>
    <row r="75" spans="1:11" hidden="1" x14ac:dyDescent="0.25">
      <c r="A75" t="s">
        <v>533</v>
      </c>
      <c r="B75" t="s">
        <v>82</v>
      </c>
      <c r="C75" t="s">
        <v>95</v>
      </c>
      <c r="D75" t="s">
        <v>14</v>
      </c>
      <c r="E75">
        <v>6</v>
      </c>
      <c r="F75">
        <v>9</v>
      </c>
      <c r="G75">
        <v>12</v>
      </c>
      <c r="H75" t="s">
        <v>130</v>
      </c>
      <c r="K75" t="s">
        <v>452</v>
      </c>
    </row>
    <row r="76" spans="1:11" hidden="1" x14ac:dyDescent="0.25">
      <c r="A76" t="s">
        <v>533</v>
      </c>
      <c r="B76" t="s">
        <v>82</v>
      </c>
      <c r="C76" t="s">
        <v>92</v>
      </c>
      <c r="D76" t="s">
        <v>14</v>
      </c>
      <c r="E76">
        <v>3</v>
      </c>
      <c r="F76">
        <v>4</v>
      </c>
      <c r="G76">
        <v>5</v>
      </c>
      <c r="H76" t="s">
        <v>130</v>
      </c>
      <c r="K76" t="s">
        <v>452</v>
      </c>
    </row>
    <row r="77" spans="1:11" hidden="1" x14ac:dyDescent="0.25">
      <c r="A77" t="s">
        <v>533</v>
      </c>
      <c r="B77" t="s">
        <v>82</v>
      </c>
      <c r="C77" t="s">
        <v>94</v>
      </c>
      <c r="D77" t="s">
        <v>14</v>
      </c>
      <c r="E77">
        <v>3</v>
      </c>
      <c r="F77">
        <v>4</v>
      </c>
      <c r="G77">
        <v>5</v>
      </c>
      <c r="H77" t="s">
        <v>130</v>
      </c>
      <c r="K77" t="s">
        <v>452</v>
      </c>
    </row>
    <row r="78" spans="1:11" hidden="1" x14ac:dyDescent="0.25">
      <c r="A78" t="s">
        <v>533</v>
      </c>
      <c r="B78" t="s">
        <v>82</v>
      </c>
      <c r="C78" t="s">
        <v>84</v>
      </c>
      <c r="D78" t="s">
        <v>14</v>
      </c>
      <c r="E78">
        <v>3</v>
      </c>
      <c r="F78">
        <v>4</v>
      </c>
      <c r="G78">
        <v>5</v>
      </c>
      <c r="H78" t="s">
        <v>130</v>
      </c>
      <c r="K78" t="s">
        <v>452</v>
      </c>
    </row>
    <row r="79" spans="1:11" hidden="1" x14ac:dyDescent="0.25">
      <c r="A79" t="s">
        <v>533</v>
      </c>
      <c r="B79" t="s">
        <v>82</v>
      </c>
      <c r="C79" t="s">
        <v>85</v>
      </c>
      <c r="D79" t="s">
        <v>14</v>
      </c>
      <c r="E79">
        <v>1</v>
      </c>
      <c r="F79">
        <v>2</v>
      </c>
      <c r="G79">
        <v>3</v>
      </c>
      <c r="H79" t="s">
        <v>130</v>
      </c>
      <c r="K79" t="s">
        <v>452</v>
      </c>
    </row>
    <row r="80" spans="1:11" hidden="1" x14ac:dyDescent="0.25">
      <c r="A80" t="s">
        <v>533</v>
      </c>
      <c r="B80" t="s">
        <v>82</v>
      </c>
      <c r="C80" t="s">
        <v>93</v>
      </c>
      <c r="D80" t="s">
        <v>14</v>
      </c>
      <c r="E80">
        <v>3</v>
      </c>
      <c r="F80">
        <v>5</v>
      </c>
      <c r="G80">
        <v>6</v>
      </c>
      <c r="H80" t="s">
        <v>130</v>
      </c>
      <c r="K80" t="s">
        <v>452</v>
      </c>
    </row>
    <row r="81" spans="1:11" hidden="1" x14ac:dyDescent="0.25">
      <c r="A81" t="s">
        <v>533</v>
      </c>
      <c r="B81" t="s">
        <v>82</v>
      </c>
      <c r="C81" t="s">
        <v>91</v>
      </c>
      <c r="D81" t="s">
        <v>14</v>
      </c>
      <c r="E81">
        <v>10</v>
      </c>
      <c r="F81">
        <v>13</v>
      </c>
      <c r="G81">
        <v>16</v>
      </c>
      <c r="H81" t="s">
        <v>130</v>
      </c>
      <c r="K81" t="s">
        <v>452</v>
      </c>
    </row>
    <row r="82" spans="1:11" hidden="1" x14ac:dyDescent="0.25">
      <c r="A82" t="s">
        <v>533</v>
      </c>
      <c r="B82" t="s">
        <v>82</v>
      </c>
      <c r="C82" t="s">
        <v>131</v>
      </c>
      <c r="D82" s="28" t="s">
        <v>132</v>
      </c>
      <c r="E82" t="s">
        <v>79</v>
      </c>
      <c r="F82" t="s">
        <v>79</v>
      </c>
      <c r="G82" t="s">
        <v>79</v>
      </c>
      <c r="H82" t="s">
        <v>130</v>
      </c>
      <c r="K82" t="s">
        <v>452</v>
      </c>
    </row>
    <row r="83" spans="1:11" hidden="1" x14ac:dyDescent="0.25">
      <c r="A83" t="s">
        <v>295</v>
      </c>
      <c r="B83" t="s">
        <v>191</v>
      </c>
      <c r="C83" t="s">
        <v>91</v>
      </c>
      <c r="D83" t="s">
        <v>14</v>
      </c>
      <c r="E83">
        <v>0</v>
      </c>
      <c r="F83" t="s">
        <v>79</v>
      </c>
      <c r="G83">
        <v>14</v>
      </c>
      <c r="H83" t="s">
        <v>81</v>
      </c>
      <c r="K83" t="s">
        <v>452</v>
      </c>
    </row>
    <row r="84" spans="1:11" hidden="1" x14ac:dyDescent="0.25">
      <c r="A84" t="s">
        <v>295</v>
      </c>
      <c r="B84" t="s">
        <v>191</v>
      </c>
      <c r="C84" t="s">
        <v>133</v>
      </c>
      <c r="D84" t="s">
        <v>28</v>
      </c>
      <c r="E84">
        <v>0</v>
      </c>
      <c r="F84" t="s">
        <v>79</v>
      </c>
      <c r="G84">
        <v>50</v>
      </c>
      <c r="H84" t="s">
        <v>81</v>
      </c>
      <c r="K84" t="s">
        <v>452</v>
      </c>
    </row>
    <row r="85" spans="1:11" hidden="1" x14ac:dyDescent="0.25">
      <c r="A85" t="s">
        <v>295</v>
      </c>
      <c r="B85" t="s">
        <v>191</v>
      </c>
      <c r="C85" t="s">
        <v>186</v>
      </c>
      <c r="D85" t="s">
        <v>28</v>
      </c>
      <c r="E85">
        <v>10.5</v>
      </c>
      <c r="F85" t="s">
        <v>79</v>
      </c>
      <c r="G85" s="20" t="s">
        <v>261</v>
      </c>
      <c r="H85" t="s">
        <v>81</v>
      </c>
      <c r="K85" t="s">
        <v>452</v>
      </c>
    </row>
    <row r="86" spans="1:11" hidden="1" x14ac:dyDescent="0.25">
      <c r="A86" t="s">
        <v>295</v>
      </c>
      <c r="B86" t="s">
        <v>191</v>
      </c>
      <c r="C86" t="s">
        <v>87</v>
      </c>
      <c r="D86" t="s">
        <v>14</v>
      </c>
      <c r="E86">
        <v>0</v>
      </c>
      <c r="F86" t="s">
        <v>79</v>
      </c>
      <c r="G86" s="20" t="s">
        <v>262</v>
      </c>
      <c r="H86" t="s">
        <v>81</v>
      </c>
      <c r="K86" t="s">
        <v>452</v>
      </c>
    </row>
    <row r="87" spans="1:11" hidden="1" x14ac:dyDescent="0.25">
      <c r="A87" t="s">
        <v>295</v>
      </c>
      <c r="B87" t="s">
        <v>191</v>
      </c>
      <c r="C87" t="s">
        <v>189</v>
      </c>
      <c r="D87" t="s">
        <v>28</v>
      </c>
      <c r="E87">
        <v>4.8</v>
      </c>
      <c r="F87" t="s">
        <v>79</v>
      </c>
      <c r="G87">
        <v>37.6</v>
      </c>
      <c r="H87" t="s">
        <v>81</v>
      </c>
      <c r="K87" t="s">
        <v>452</v>
      </c>
    </row>
    <row r="88" spans="1:11" hidden="1" x14ac:dyDescent="0.25">
      <c r="A88" t="s">
        <v>295</v>
      </c>
      <c r="B88" t="s">
        <v>191</v>
      </c>
      <c r="C88" t="s">
        <v>75</v>
      </c>
      <c r="D88" t="s">
        <v>28</v>
      </c>
      <c r="E88">
        <v>1.9</v>
      </c>
      <c r="F88" t="s">
        <v>79</v>
      </c>
      <c r="G88">
        <v>30.4</v>
      </c>
      <c r="H88" t="s">
        <v>81</v>
      </c>
      <c r="K88" t="s">
        <v>452</v>
      </c>
    </row>
    <row r="89" spans="1:11" hidden="1" x14ac:dyDescent="0.25">
      <c r="A89" t="s">
        <v>295</v>
      </c>
      <c r="B89" t="s">
        <v>191</v>
      </c>
      <c r="C89" t="s">
        <v>67</v>
      </c>
      <c r="D89" t="s">
        <v>14</v>
      </c>
      <c r="E89">
        <v>0</v>
      </c>
      <c r="F89" t="s">
        <v>79</v>
      </c>
      <c r="G89">
        <v>30</v>
      </c>
      <c r="H89" t="s">
        <v>81</v>
      </c>
      <c r="K89" t="s">
        <v>452</v>
      </c>
    </row>
    <row r="90" spans="1:11" hidden="1" x14ac:dyDescent="0.25">
      <c r="A90" t="s">
        <v>295</v>
      </c>
      <c r="B90" t="s">
        <v>192</v>
      </c>
      <c r="C90" t="s">
        <v>16</v>
      </c>
      <c r="D90" t="s">
        <v>14</v>
      </c>
      <c r="E90">
        <v>0</v>
      </c>
      <c r="F90" t="s">
        <v>79</v>
      </c>
      <c r="G90">
        <v>10.9</v>
      </c>
      <c r="H90" t="s">
        <v>81</v>
      </c>
      <c r="K90" t="s">
        <v>452</v>
      </c>
    </row>
    <row r="91" spans="1:11" hidden="1" x14ac:dyDescent="0.25">
      <c r="A91" t="s">
        <v>295</v>
      </c>
      <c r="B91" t="s">
        <v>192</v>
      </c>
      <c r="C91" t="s">
        <v>73</v>
      </c>
      <c r="D91" t="s">
        <v>14</v>
      </c>
      <c r="E91">
        <v>0</v>
      </c>
      <c r="F91" t="s">
        <v>79</v>
      </c>
      <c r="G91">
        <v>6</v>
      </c>
      <c r="H91" t="s">
        <v>81</v>
      </c>
      <c r="K91" t="s">
        <v>452</v>
      </c>
    </row>
    <row r="92" spans="1:11" hidden="1" x14ac:dyDescent="0.25">
      <c r="A92" t="s">
        <v>295</v>
      </c>
      <c r="B92" t="s">
        <v>192</v>
      </c>
      <c r="C92" t="s">
        <v>134</v>
      </c>
      <c r="D92" t="s">
        <v>14</v>
      </c>
      <c r="E92">
        <v>0</v>
      </c>
      <c r="F92" t="s">
        <v>79</v>
      </c>
      <c r="G92">
        <v>4.2</v>
      </c>
      <c r="H92" t="s">
        <v>81</v>
      </c>
      <c r="K92" t="s">
        <v>452</v>
      </c>
    </row>
    <row r="93" spans="1:11" hidden="1" x14ac:dyDescent="0.25">
      <c r="A93" t="s">
        <v>295</v>
      </c>
      <c r="B93" t="s">
        <v>192</v>
      </c>
      <c r="C93" t="s">
        <v>187</v>
      </c>
      <c r="D93" t="s">
        <v>28</v>
      </c>
      <c r="E93">
        <v>1.4</v>
      </c>
      <c r="F93" t="s">
        <v>79</v>
      </c>
      <c r="G93">
        <v>43.5</v>
      </c>
      <c r="H93" t="s">
        <v>81</v>
      </c>
      <c r="K93" t="s">
        <v>452</v>
      </c>
    </row>
    <row r="94" spans="1:11" hidden="1" x14ac:dyDescent="0.25">
      <c r="A94" t="s">
        <v>295</v>
      </c>
      <c r="B94" t="s">
        <v>192</v>
      </c>
      <c r="C94" t="s">
        <v>67</v>
      </c>
      <c r="D94" t="s">
        <v>14</v>
      </c>
      <c r="E94">
        <v>0</v>
      </c>
      <c r="F94" t="s">
        <v>79</v>
      </c>
      <c r="G94">
        <v>15</v>
      </c>
      <c r="H94" t="s">
        <v>81</v>
      </c>
      <c r="K94" t="s">
        <v>452</v>
      </c>
    </row>
    <row r="95" spans="1:11" hidden="1" x14ac:dyDescent="0.25">
      <c r="A95" t="s">
        <v>295</v>
      </c>
      <c r="B95" t="s">
        <v>193</v>
      </c>
      <c r="C95" t="s">
        <v>135</v>
      </c>
      <c r="D95" t="s">
        <v>14</v>
      </c>
      <c r="E95">
        <v>0</v>
      </c>
      <c r="F95" t="s">
        <v>79</v>
      </c>
      <c r="G95">
        <v>24.7</v>
      </c>
      <c r="H95" t="s">
        <v>81</v>
      </c>
      <c r="K95" t="s">
        <v>452</v>
      </c>
    </row>
    <row r="96" spans="1:11" hidden="1" x14ac:dyDescent="0.25">
      <c r="A96" t="s">
        <v>295</v>
      </c>
      <c r="B96" t="s">
        <v>193</v>
      </c>
      <c r="C96" t="s">
        <v>188</v>
      </c>
      <c r="D96" t="s">
        <v>28</v>
      </c>
      <c r="E96">
        <v>1</v>
      </c>
      <c r="F96" t="s">
        <v>79</v>
      </c>
      <c r="G96">
        <v>6</v>
      </c>
      <c r="H96" t="s">
        <v>81</v>
      </c>
      <c r="K96" t="s">
        <v>452</v>
      </c>
    </row>
    <row r="97" spans="1:11" hidden="1" x14ac:dyDescent="0.25">
      <c r="A97" t="s">
        <v>295</v>
      </c>
      <c r="B97" t="s">
        <v>193</v>
      </c>
      <c r="C97" t="s">
        <v>87</v>
      </c>
      <c r="D97" t="s">
        <v>14</v>
      </c>
      <c r="E97">
        <v>0</v>
      </c>
      <c r="F97" t="s">
        <v>79</v>
      </c>
      <c r="G97">
        <v>79.8</v>
      </c>
      <c r="H97" t="s">
        <v>81</v>
      </c>
      <c r="K97" t="s">
        <v>452</v>
      </c>
    </row>
    <row r="98" spans="1:11" hidden="1" x14ac:dyDescent="0.25">
      <c r="A98" t="s">
        <v>295</v>
      </c>
      <c r="B98" t="s">
        <v>193</v>
      </c>
      <c r="C98" t="s">
        <v>133</v>
      </c>
      <c r="D98" t="s">
        <v>28</v>
      </c>
      <c r="E98">
        <v>0</v>
      </c>
      <c r="F98" t="s">
        <v>79</v>
      </c>
      <c r="G98">
        <v>26.5</v>
      </c>
      <c r="H98" t="s">
        <v>81</v>
      </c>
      <c r="K98" t="s">
        <v>452</v>
      </c>
    </row>
    <row r="99" spans="1:11" hidden="1" x14ac:dyDescent="0.25">
      <c r="A99" t="s">
        <v>295</v>
      </c>
      <c r="B99" t="s">
        <v>193</v>
      </c>
      <c r="C99" t="s">
        <v>136</v>
      </c>
      <c r="D99" t="s">
        <v>14</v>
      </c>
      <c r="E99">
        <v>0</v>
      </c>
      <c r="F99" t="s">
        <v>79</v>
      </c>
      <c r="G99">
        <v>10.9</v>
      </c>
      <c r="H99" t="s">
        <v>81</v>
      </c>
      <c r="K99" t="s">
        <v>452</v>
      </c>
    </row>
    <row r="100" spans="1:11" hidden="1" x14ac:dyDescent="0.25">
      <c r="A100" t="s">
        <v>295</v>
      </c>
      <c r="B100" t="s">
        <v>193</v>
      </c>
      <c r="C100" t="s">
        <v>137</v>
      </c>
      <c r="D100" t="s">
        <v>28</v>
      </c>
      <c r="E100">
        <v>3.1</v>
      </c>
      <c r="F100" t="s">
        <v>79</v>
      </c>
      <c r="G100" s="20" t="s">
        <v>255</v>
      </c>
      <c r="H100" t="s">
        <v>81</v>
      </c>
      <c r="K100" t="s">
        <v>452</v>
      </c>
    </row>
    <row r="101" spans="1:11" hidden="1" x14ac:dyDescent="0.25">
      <c r="A101" t="s">
        <v>295</v>
      </c>
      <c r="B101" t="s">
        <v>194</v>
      </c>
      <c r="C101" t="s">
        <v>91</v>
      </c>
      <c r="D101" t="s">
        <v>14</v>
      </c>
      <c r="E101">
        <v>0</v>
      </c>
      <c r="F101" t="s">
        <v>79</v>
      </c>
      <c r="G101">
        <v>14</v>
      </c>
      <c r="H101" t="s">
        <v>81</v>
      </c>
      <c r="K101" t="s">
        <v>452</v>
      </c>
    </row>
    <row r="102" spans="1:11" hidden="1" x14ac:dyDescent="0.25">
      <c r="A102" t="s">
        <v>295</v>
      </c>
      <c r="B102" t="s">
        <v>194</v>
      </c>
      <c r="C102" t="s">
        <v>138</v>
      </c>
      <c r="D102" t="s">
        <v>14</v>
      </c>
      <c r="E102">
        <v>0</v>
      </c>
      <c r="F102" t="s">
        <v>79</v>
      </c>
      <c r="G102">
        <v>4</v>
      </c>
      <c r="H102" t="s">
        <v>81</v>
      </c>
      <c r="K102" t="s">
        <v>452</v>
      </c>
    </row>
    <row r="103" spans="1:11" hidden="1" x14ac:dyDescent="0.25">
      <c r="A103" t="s">
        <v>295</v>
      </c>
      <c r="B103" t="s">
        <v>194</v>
      </c>
      <c r="C103" t="s">
        <v>134</v>
      </c>
      <c r="D103" t="s">
        <v>14</v>
      </c>
      <c r="E103">
        <v>0</v>
      </c>
      <c r="F103" t="s">
        <v>79</v>
      </c>
      <c r="G103">
        <v>7.5</v>
      </c>
      <c r="H103" t="s">
        <v>81</v>
      </c>
      <c r="K103" t="s">
        <v>452</v>
      </c>
    </row>
    <row r="104" spans="1:11" hidden="1" x14ac:dyDescent="0.25">
      <c r="A104" t="s">
        <v>295</v>
      </c>
      <c r="B104" t="s">
        <v>194</v>
      </c>
      <c r="C104" t="s">
        <v>136</v>
      </c>
      <c r="D104" t="s">
        <v>14</v>
      </c>
      <c r="E104">
        <v>0</v>
      </c>
      <c r="F104" t="s">
        <v>79</v>
      </c>
      <c r="G104">
        <v>11.9</v>
      </c>
      <c r="H104" t="s">
        <v>81</v>
      </c>
      <c r="K104" t="s">
        <v>452</v>
      </c>
    </row>
    <row r="105" spans="1:11" hidden="1" x14ac:dyDescent="0.25">
      <c r="A105" t="s">
        <v>295</v>
      </c>
      <c r="B105" t="s">
        <v>194</v>
      </c>
      <c r="C105" t="s">
        <v>139</v>
      </c>
      <c r="D105" t="s">
        <v>28</v>
      </c>
      <c r="E105">
        <v>0</v>
      </c>
      <c r="F105" t="s">
        <v>79</v>
      </c>
      <c r="G105" s="20" t="s">
        <v>256</v>
      </c>
      <c r="H105" t="s">
        <v>81</v>
      </c>
      <c r="K105" t="s">
        <v>452</v>
      </c>
    </row>
    <row r="106" spans="1:11" hidden="1" x14ac:dyDescent="0.25">
      <c r="A106" t="s">
        <v>295</v>
      </c>
      <c r="B106" t="s">
        <v>194</v>
      </c>
      <c r="C106" t="s">
        <v>140</v>
      </c>
      <c r="D106" t="s">
        <v>14</v>
      </c>
      <c r="E106">
        <v>0</v>
      </c>
      <c r="F106" t="s">
        <v>79</v>
      </c>
      <c r="G106">
        <v>30.7</v>
      </c>
      <c r="H106" t="s">
        <v>81</v>
      </c>
      <c r="K106" t="s">
        <v>452</v>
      </c>
    </row>
    <row r="107" spans="1:11" hidden="1" x14ac:dyDescent="0.25">
      <c r="A107" t="s">
        <v>295</v>
      </c>
      <c r="B107" t="s">
        <v>194</v>
      </c>
      <c r="C107" t="s">
        <v>137</v>
      </c>
      <c r="D107" t="s">
        <v>28</v>
      </c>
      <c r="E107">
        <v>3.7</v>
      </c>
      <c r="F107" t="s">
        <v>79</v>
      </c>
      <c r="G107">
        <v>7.5</v>
      </c>
      <c r="H107" t="s">
        <v>81</v>
      </c>
      <c r="K107" t="s">
        <v>452</v>
      </c>
    </row>
    <row r="108" spans="1:11" hidden="1" x14ac:dyDescent="0.25">
      <c r="A108" t="s">
        <v>298</v>
      </c>
      <c r="B108" t="s">
        <v>150</v>
      </c>
      <c r="C108" t="s">
        <v>239</v>
      </c>
      <c r="E108">
        <v>0</v>
      </c>
      <c r="F108" t="s">
        <v>79</v>
      </c>
      <c r="G108">
        <v>0</v>
      </c>
      <c r="H108" t="s">
        <v>160</v>
      </c>
      <c r="I108" t="s">
        <v>129</v>
      </c>
      <c r="K108" t="s">
        <v>452</v>
      </c>
    </row>
    <row r="109" spans="1:11" hidden="1" x14ac:dyDescent="0.25">
      <c r="A109" t="s">
        <v>298</v>
      </c>
      <c r="B109" t="s">
        <v>151</v>
      </c>
      <c r="C109" t="s">
        <v>239</v>
      </c>
      <c r="E109">
        <v>0</v>
      </c>
      <c r="F109" t="s">
        <v>79</v>
      </c>
      <c r="G109">
        <v>0</v>
      </c>
      <c r="H109" t="s">
        <v>160</v>
      </c>
      <c r="I109" t="s">
        <v>129</v>
      </c>
      <c r="K109" t="s">
        <v>452</v>
      </c>
    </row>
    <row r="110" spans="1:11" hidden="1" x14ac:dyDescent="0.25">
      <c r="A110" t="s">
        <v>298</v>
      </c>
      <c r="B110" t="s">
        <v>152</v>
      </c>
      <c r="C110" t="s">
        <v>239</v>
      </c>
      <c r="E110">
        <v>0</v>
      </c>
      <c r="F110" t="s">
        <v>79</v>
      </c>
      <c r="G110">
        <v>0</v>
      </c>
      <c r="H110" t="s">
        <v>160</v>
      </c>
      <c r="I110" t="s">
        <v>129</v>
      </c>
      <c r="K110" t="s">
        <v>452</v>
      </c>
    </row>
    <row r="111" spans="1:11" hidden="1" x14ac:dyDescent="0.25">
      <c r="A111" t="s">
        <v>298</v>
      </c>
      <c r="B111" t="s">
        <v>153</v>
      </c>
      <c r="C111" t="s">
        <v>434</v>
      </c>
      <c r="E111">
        <v>0</v>
      </c>
      <c r="F111" t="s">
        <v>79</v>
      </c>
      <c r="G111">
        <v>0</v>
      </c>
      <c r="H111" t="s">
        <v>160</v>
      </c>
      <c r="I111" t="s">
        <v>129</v>
      </c>
      <c r="K111" t="s">
        <v>452</v>
      </c>
    </row>
    <row r="112" spans="1:11" hidden="1" x14ac:dyDescent="0.25">
      <c r="A112" t="s">
        <v>298</v>
      </c>
      <c r="B112" t="s">
        <v>154</v>
      </c>
      <c r="C112" t="s">
        <v>434</v>
      </c>
      <c r="E112">
        <v>0</v>
      </c>
      <c r="F112" t="s">
        <v>79</v>
      </c>
      <c r="G112">
        <v>0</v>
      </c>
      <c r="H112" t="s">
        <v>160</v>
      </c>
      <c r="I112" t="s">
        <v>129</v>
      </c>
      <c r="K112" t="s">
        <v>452</v>
      </c>
    </row>
    <row r="113" spans="1:11" hidden="1" x14ac:dyDescent="0.25">
      <c r="A113" t="s">
        <v>298</v>
      </c>
      <c r="B113" t="s">
        <v>155</v>
      </c>
      <c r="C113" t="s">
        <v>437</v>
      </c>
      <c r="E113">
        <v>0</v>
      </c>
      <c r="F113" t="s">
        <v>79</v>
      </c>
      <c r="G113">
        <v>0</v>
      </c>
      <c r="H113" t="s">
        <v>160</v>
      </c>
      <c r="I113" t="s">
        <v>129</v>
      </c>
      <c r="K113" t="s">
        <v>452</v>
      </c>
    </row>
    <row r="114" spans="1:11" hidden="1" x14ac:dyDescent="0.25">
      <c r="A114" t="s">
        <v>298</v>
      </c>
      <c r="B114" t="s">
        <v>156</v>
      </c>
      <c r="C114" t="s">
        <v>157</v>
      </c>
      <c r="D114" t="s">
        <v>28</v>
      </c>
      <c r="E114">
        <v>11.2</v>
      </c>
      <c r="F114" t="s">
        <v>79</v>
      </c>
      <c r="G114">
        <v>50.8</v>
      </c>
      <c r="H114" t="s">
        <v>160</v>
      </c>
      <c r="I114" t="s">
        <v>233</v>
      </c>
      <c r="K114" t="s">
        <v>452</v>
      </c>
    </row>
    <row r="115" spans="1:11" hidden="1" x14ac:dyDescent="0.25">
      <c r="A115" t="s">
        <v>298</v>
      </c>
      <c r="B115" t="s">
        <v>156</v>
      </c>
      <c r="C115" t="s">
        <v>72</v>
      </c>
      <c r="D115" t="s">
        <v>14</v>
      </c>
      <c r="E115" s="20" t="s">
        <v>263</v>
      </c>
      <c r="F115" t="s">
        <v>79</v>
      </c>
      <c r="G115">
        <v>3.56</v>
      </c>
      <c r="H115" t="s">
        <v>160</v>
      </c>
      <c r="I115" t="s">
        <v>234</v>
      </c>
      <c r="K115" t="s">
        <v>452</v>
      </c>
    </row>
    <row r="116" spans="1:11" hidden="1" x14ac:dyDescent="0.25">
      <c r="A116" t="s">
        <v>298</v>
      </c>
      <c r="B116" t="s">
        <v>153</v>
      </c>
      <c r="C116" t="s">
        <v>72</v>
      </c>
      <c r="D116" t="s">
        <v>14</v>
      </c>
      <c r="E116">
        <v>1.41</v>
      </c>
      <c r="F116" t="s">
        <v>79</v>
      </c>
      <c r="G116">
        <v>3.17</v>
      </c>
      <c r="H116" t="s">
        <v>160</v>
      </c>
      <c r="I116" t="s">
        <v>234</v>
      </c>
      <c r="K116" t="s">
        <v>452</v>
      </c>
    </row>
    <row r="117" spans="1:11" hidden="1" x14ac:dyDescent="0.25">
      <c r="A117" t="s">
        <v>298</v>
      </c>
      <c r="B117" t="s">
        <v>151</v>
      </c>
      <c r="C117" t="s">
        <v>72</v>
      </c>
      <c r="D117" t="s">
        <v>28</v>
      </c>
      <c r="E117" s="20" t="s">
        <v>264</v>
      </c>
      <c r="F117" t="s">
        <v>79</v>
      </c>
      <c r="G117">
        <v>3.07</v>
      </c>
      <c r="H117" t="s">
        <v>160</v>
      </c>
      <c r="I117" t="s">
        <v>234</v>
      </c>
      <c r="K117" t="s">
        <v>452</v>
      </c>
    </row>
    <row r="118" spans="1:11" hidden="1" x14ac:dyDescent="0.25">
      <c r="A118" t="s">
        <v>298</v>
      </c>
      <c r="B118" t="s">
        <v>154</v>
      </c>
      <c r="C118" t="s">
        <v>72</v>
      </c>
      <c r="D118" t="s">
        <v>14</v>
      </c>
      <c r="E118" s="20" t="s">
        <v>265</v>
      </c>
      <c r="F118" t="s">
        <v>79</v>
      </c>
      <c r="G118">
        <v>3.27</v>
      </c>
      <c r="H118" t="s">
        <v>160</v>
      </c>
      <c r="I118" t="s">
        <v>234</v>
      </c>
      <c r="K118" t="s">
        <v>452</v>
      </c>
    </row>
    <row r="119" spans="1:11" hidden="1" x14ac:dyDescent="0.25">
      <c r="A119" t="s">
        <v>298</v>
      </c>
      <c r="B119" t="s">
        <v>150</v>
      </c>
      <c r="C119" t="s">
        <v>158</v>
      </c>
      <c r="D119" t="s">
        <v>28</v>
      </c>
      <c r="E119" s="20" t="s">
        <v>266</v>
      </c>
      <c r="F119" t="s">
        <v>79</v>
      </c>
      <c r="G119">
        <v>76.2</v>
      </c>
      <c r="H119" t="s">
        <v>160</v>
      </c>
      <c r="I119" t="s">
        <v>235</v>
      </c>
      <c r="K119" t="s">
        <v>452</v>
      </c>
    </row>
    <row r="120" spans="1:11" hidden="1" x14ac:dyDescent="0.25">
      <c r="A120" t="s">
        <v>298</v>
      </c>
      <c r="B120" t="s">
        <v>152</v>
      </c>
      <c r="C120" t="s">
        <v>158</v>
      </c>
      <c r="D120" t="s">
        <v>28</v>
      </c>
      <c r="E120">
        <v>40.6</v>
      </c>
      <c r="F120" t="s">
        <v>79</v>
      </c>
      <c r="G120">
        <v>82.3</v>
      </c>
      <c r="H120" t="s">
        <v>160</v>
      </c>
      <c r="I120" t="s">
        <v>235</v>
      </c>
      <c r="K120" t="s">
        <v>452</v>
      </c>
    </row>
    <row r="121" spans="1:11" hidden="1" x14ac:dyDescent="0.25">
      <c r="A121" t="s">
        <v>298</v>
      </c>
      <c r="B121" t="s">
        <v>155</v>
      </c>
      <c r="C121" t="s">
        <v>158</v>
      </c>
      <c r="D121" t="s">
        <v>28</v>
      </c>
      <c r="E121">
        <v>44.7</v>
      </c>
      <c r="F121" t="s">
        <v>79</v>
      </c>
      <c r="G121">
        <v>92.3</v>
      </c>
      <c r="H121" t="s">
        <v>160</v>
      </c>
      <c r="I121" t="s">
        <v>235</v>
      </c>
      <c r="K121" t="s">
        <v>452</v>
      </c>
    </row>
    <row r="122" spans="1:11" hidden="1" x14ac:dyDescent="0.25">
      <c r="A122" t="s">
        <v>298</v>
      </c>
      <c r="B122" t="s">
        <v>150</v>
      </c>
      <c r="C122" t="s">
        <v>23</v>
      </c>
      <c r="E122">
        <v>0</v>
      </c>
      <c r="F122" t="s">
        <v>79</v>
      </c>
      <c r="G122">
        <v>0</v>
      </c>
      <c r="H122" t="s">
        <v>160</v>
      </c>
      <c r="I122" t="s">
        <v>236</v>
      </c>
      <c r="K122" t="s">
        <v>452</v>
      </c>
    </row>
    <row r="123" spans="1:11" hidden="1" x14ac:dyDescent="0.25">
      <c r="A123" t="s">
        <v>298</v>
      </c>
      <c r="B123" t="s">
        <v>153</v>
      </c>
      <c r="C123" t="s">
        <v>23</v>
      </c>
      <c r="E123">
        <v>0</v>
      </c>
      <c r="F123" t="s">
        <v>79</v>
      </c>
      <c r="G123">
        <v>0</v>
      </c>
      <c r="H123" t="s">
        <v>160</v>
      </c>
      <c r="I123" t="s">
        <v>236</v>
      </c>
      <c r="K123" t="s">
        <v>452</v>
      </c>
    </row>
    <row r="124" spans="1:11" hidden="1" x14ac:dyDescent="0.25">
      <c r="A124" t="s">
        <v>298</v>
      </c>
      <c r="B124" t="s">
        <v>151</v>
      </c>
      <c r="C124" t="s">
        <v>23</v>
      </c>
      <c r="E124">
        <v>0</v>
      </c>
      <c r="F124" t="s">
        <v>79</v>
      </c>
      <c r="G124">
        <v>0</v>
      </c>
      <c r="H124" t="s">
        <v>160</v>
      </c>
      <c r="I124" t="s">
        <v>236</v>
      </c>
      <c r="K124" t="s">
        <v>452</v>
      </c>
    </row>
    <row r="125" spans="1:11" hidden="1" x14ac:dyDescent="0.25">
      <c r="A125" t="s">
        <v>298</v>
      </c>
      <c r="B125" t="s">
        <v>154</v>
      </c>
      <c r="C125" t="s">
        <v>23</v>
      </c>
      <c r="E125">
        <v>0</v>
      </c>
      <c r="F125" t="s">
        <v>79</v>
      </c>
      <c r="G125">
        <v>0</v>
      </c>
      <c r="H125" t="s">
        <v>160</v>
      </c>
      <c r="I125" t="s">
        <v>236</v>
      </c>
      <c r="K125" t="s">
        <v>452</v>
      </c>
    </row>
    <row r="126" spans="1:11" hidden="1" x14ac:dyDescent="0.25">
      <c r="A126" t="s">
        <v>298</v>
      </c>
      <c r="B126" t="s">
        <v>152</v>
      </c>
      <c r="C126" t="s">
        <v>23</v>
      </c>
      <c r="E126">
        <v>0</v>
      </c>
      <c r="F126" t="s">
        <v>79</v>
      </c>
      <c r="G126">
        <v>0</v>
      </c>
      <c r="H126" t="s">
        <v>160</v>
      </c>
      <c r="I126" t="s">
        <v>236</v>
      </c>
      <c r="K126" t="s">
        <v>452</v>
      </c>
    </row>
    <row r="127" spans="1:11" hidden="1" x14ac:dyDescent="0.25">
      <c r="A127" t="s">
        <v>298</v>
      </c>
      <c r="B127" t="s">
        <v>155</v>
      </c>
      <c r="C127" t="s">
        <v>23</v>
      </c>
      <c r="E127">
        <v>0</v>
      </c>
      <c r="F127" t="s">
        <v>79</v>
      </c>
      <c r="G127">
        <v>0</v>
      </c>
      <c r="H127" t="s">
        <v>160</v>
      </c>
      <c r="I127" t="s">
        <v>236</v>
      </c>
      <c r="K127" t="s">
        <v>452</v>
      </c>
    </row>
    <row r="128" spans="1:11" hidden="1" x14ac:dyDescent="0.25">
      <c r="A128" t="s">
        <v>298</v>
      </c>
      <c r="B128" t="s">
        <v>156</v>
      </c>
      <c r="C128" t="s">
        <v>73</v>
      </c>
      <c r="E128">
        <v>0</v>
      </c>
      <c r="F128" t="s">
        <v>79</v>
      </c>
      <c r="G128">
        <v>0</v>
      </c>
      <c r="H128" t="s">
        <v>160</v>
      </c>
      <c r="I128" t="s">
        <v>129</v>
      </c>
      <c r="K128" t="s">
        <v>452</v>
      </c>
    </row>
    <row r="129" spans="1:11" hidden="1" x14ac:dyDescent="0.25">
      <c r="A129" t="s">
        <v>298</v>
      </c>
      <c r="B129" t="s">
        <v>156</v>
      </c>
      <c r="C129" t="s">
        <v>90</v>
      </c>
      <c r="D129" t="s">
        <v>28</v>
      </c>
      <c r="E129">
        <v>0</v>
      </c>
      <c r="F129" t="s">
        <v>79</v>
      </c>
      <c r="G129">
        <v>0</v>
      </c>
      <c r="H129" t="s">
        <v>160</v>
      </c>
      <c r="I129" t="s">
        <v>232</v>
      </c>
      <c r="K129" t="s">
        <v>452</v>
      </c>
    </row>
    <row r="130" spans="1:11" hidden="1" x14ac:dyDescent="0.25">
      <c r="A130" t="s">
        <v>298</v>
      </c>
      <c r="B130" t="s">
        <v>151</v>
      </c>
      <c r="C130" t="s">
        <v>90</v>
      </c>
      <c r="D130" t="s">
        <v>28</v>
      </c>
      <c r="E130" s="25">
        <v>6.45</v>
      </c>
      <c r="F130" t="s">
        <v>79</v>
      </c>
      <c r="G130" s="20" t="s">
        <v>257</v>
      </c>
      <c r="H130" t="s">
        <v>160</v>
      </c>
      <c r="I130" t="s">
        <v>232</v>
      </c>
      <c r="K130" t="s">
        <v>452</v>
      </c>
    </row>
    <row r="131" spans="1:11" hidden="1" x14ac:dyDescent="0.25">
      <c r="A131" t="s">
        <v>298</v>
      </c>
      <c r="B131" t="s">
        <v>154</v>
      </c>
      <c r="C131" t="s">
        <v>90</v>
      </c>
      <c r="D131" t="s">
        <v>28</v>
      </c>
      <c r="E131">
        <v>5</v>
      </c>
      <c r="F131" t="s">
        <v>79</v>
      </c>
      <c r="G131">
        <v>36.1</v>
      </c>
      <c r="H131" t="s">
        <v>160</v>
      </c>
      <c r="I131" t="s">
        <v>232</v>
      </c>
      <c r="K131" t="s">
        <v>452</v>
      </c>
    </row>
    <row r="132" spans="1:11" hidden="1" x14ac:dyDescent="0.25">
      <c r="A132" t="s">
        <v>298</v>
      </c>
      <c r="B132" t="s">
        <v>150</v>
      </c>
      <c r="C132" t="s">
        <v>89</v>
      </c>
      <c r="E132">
        <v>0</v>
      </c>
      <c r="F132" t="s">
        <v>79</v>
      </c>
      <c r="G132">
        <v>0</v>
      </c>
      <c r="H132" t="s">
        <v>160</v>
      </c>
      <c r="I132" t="s">
        <v>129</v>
      </c>
      <c r="K132" t="s">
        <v>452</v>
      </c>
    </row>
    <row r="133" spans="1:11" hidden="1" x14ac:dyDescent="0.25">
      <c r="A133" t="s">
        <v>298</v>
      </c>
      <c r="B133" t="s">
        <v>152</v>
      </c>
      <c r="C133" t="s">
        <v>89</v>
      </c>
      <c r="E133">
        <v>0</v>
      </c>
      <c r="F133" t="s">
        <v>79</v>
      </c>
      <c r="G133">
        <v>0</v>
      </c>
      <c r="H133" t="s">
        <v>160</v>
      </c>
      <c r="I133" t="s">
        <v>129</v>
      </c>
      <c r="K133" t="s">
        <v>452</v>
      </c>
    </row>
    <row r="134" spans="1:11" hidden="1" x14ac:dyDescent="0.25">
      <c r="A134" t="s">
        <v>298</v>
      </c>
      <c r="B134" t="s">
        <v>155</v>
      </c>
      <c r="C134" t="s">
        <v>89</v>
      </c>
      <c r="E134">
        <v>0</v>
      </c>
      <c r="F134" t="s">
        <v>79</v>
      </c>
      <c r="G134">
        <v>0</v>
      </c>
      <c r="H134" t="s">
        <v>160</v>
      </c>
      <c r="I134" t="s">
        <v>129</v>
      </c>
      <c r="K134" t="s">
        <v>452</v>
      </c>
    </row>
    <row r="135" spans="1:11" hidden="1" x14ac:dyDescent="0.25">
      <c r="A135" t="s">
        <v>298</v>
      </c>
      <c r="B135" t="s">
        <v>153</v>
      </c>
      <c r="C135" t="s">
        <v>159</v>
      </c>
      <c r="E135">
        <v>0</v>
      </c>
      <c r="F135" t="s">
        <v>79</v>
      </c>
      <c r="G135">
        <v>0</v>
      </c>
      <c r="H135" t="s">
        <v>160</v>
      </c>
      <c r="I135" t="s">
        <v>129</v>
      </c>
      <c r="K135" t="s">
        <v>452</v>
      </c>
    </row>
    <row r="136" spans="1:11" hidden="1" x14ac:dyDescent="0.25">
      <c r="A136" t="s">
        <v>298</v>
      </c>
      <c r="B136" t="s">
        <v>153</v>
      </c>
      <c r="C136" t="s">
        <v>18</v>
      </c>
      <c r="E136">
        <v>0</v>
      </c>
      <c r="F136" t="s">
        <v>79</v>
      </c>
      <c r="G136">
        <v>0</v>
      </c>
      <c r="H136" t="s">
        <v>160</v>
      </c>
      <c r="I136" t="s">
        <v>129</v>
      </c>
      <c r="K136" t="s">
        <v>452</v>
      </c>
    </row>
    <row r="137" spans="1:11" hidden="1" x14ac:dyDescent="0.25">
      <c r="A137" t="s">
        <v>298</v>
      </c>
      <c r="B137" t="s">
        <v>151</v>
      </c>
      <c r="C137" t="s">
        <v>18</v>
      </c>
      <c r="E137">
        <v>0</v>
      </c>
      <c r="F137" t="s">
        <v>79</v>
      </c>
      <c r="G137">
        <v>0</v>
      </c>
      <c r="H137" t="s">
        <v>160</v>
      </c>
      <c r="I137" t="s">
        <v>129</v>
      </c>
      <c r="K137" t="s">
        <v>452</v>
      </c>
    </row>
    <row r="138" spans="1:11" hidden="1" x14ac:dyDescent="0.25">
      <c r="A138" t="s">
        <v>298</v>
      </c>
      <c r="B138" t="s">
        <v>150</v>
      </c>
      <c r="C138" t="s">
        <v>16</v>
      </c>
      <c r="E138">
        <v>0</v>
      </c>
      <c r="F138" t="s">
        <v>79</v>
      </c>
      <c r="G138">
        <v>0</v>
      </c>
      <c r="H138" t="s">
        <v>160</v>
      </c>
      <c r="I138" t="s">
        <v>129</v>
      </c>
      <c r="K138" t="s">
        <v>452</v>
      </c>
    </row>
    <row r="139" spans="1:11" hidden="1" x14ac:dyDescent="0.25">
      <c r="A139" t="s">
        <v>298</v>
      </c>
      <c r="B139" t="s">
        <v>156</v>
      </c>
      <c r="C139" t="s">
        <v>16</v>
      </c>
      <c r="E139">
        <v>0</v>
      </c>
      <c r="F139" t="s">
        <v>79</v>
      </c>
      <c r="G139">
        <v>0</v>
      </c>
      <c r="H139" t="s">
        <v>160</v>
      </c>
      <c r="I139" t="s">
        <v>129</v>
      </c>
      <c r="K139" t="s">
        <v>452</v>
      </c>
    </row>
    <row r="140" spans="1:11" hidden="1" x14ac:dyDescent="0.25">
      <c r="A140" t="s">
        <v>298</v>
      </c>
      <c r="B140" t="s">
        <v>154</v>
      </c>
      <c r="C140" t="s">
        <v>16</v>
      </c>
      <c r="E140">
        <v>0</v>
      </c>
      <c r="F140" t="s">
        <v>79</v>
      </c>
      <c r="G140">
        <v>0</v>
      </c>
      <c r="H140" t="s">
        <v>160</v>
      </c>
      <c r="I140" t="s">
        <v>129</v>
      </c>
      <c r="K140" t="s">
        <v>452</v>
      </c>
    </row>
    <row r="141" spans="1:11" hidden="1" x14ac:dyDescent="0.25">
      <c r="A141" t="s">
        <v>298</v>
      </c>
      <c r="B141" t="s">
        <v>152</v>
      </c>
      <c r="C141" t="s">
        <v>16</v>
      </c>
      <c r="E141">
        <v>0</v>
      </c>
      <c r="F141" t="s">
        <v>79</v>
      </c>
      <c r="G141">
        <v>0</v>
      </c>
      <c r="H141" t="s">
        <v>160</v>
      </c>
      <c r="I141" t="s">
        <v>129</v>
      </c>
      <c r="K141" t="s">
        <v>452</v>
      </c>
    </row>
    <row r="142" spans="1:11" hidden="1" x14ac:dyDescent="0.25">
      <c r="A142" t="s">
        <v>298</v>
      </c>
      <c r="B142" t="s">
        <v>155</v>
      </c>
      <c r="C142" t="s">
        <v>16</v>
      </c>
      <c r="E142">
        <v>0</v>
      </c>
      <c r="F142" t="s">
        <v>79</v>
      </c>
      <c r="G142">
        <v>0</v>
      </c>
      <c r="H142" t="s">
        <v>160</v>
      </c>
      <c r="I142" t="s">
        <v>129</v>
      </c>
      <c r="K142" t="s">
        <v>452</v>
      </c>
    </row>
    <row r="143" spans="1:11" hidden="1" x14ac:dyDescent="0.25">
      <c r="A143" t="s">
        <v>298</v>
      </c>
      <c r="B143" t="s">
        <v>154</v>
      </c>
      <c r="C143" t="s">
        <v>65</v>
      </c>
      <c r="E143">
        <v>0</v>
      </c>
      <c r="F143" t="s">
        <v>79</v>
      </c>
      <c r="G143">
        <v>0</v>
      </c>
      <c r="H143" t="s">
        <v>160</v>
      </c>
      <c r="I143" t="s">
        <v>129</v>
      </c>
      <c r="K143" t="s">
        <v>452</v>
      </c>
    </row>
    <row r="144" spans="1:11" hidden="1" x14ac:dyDescent="0.25">
      <c r="A144" t="s">
        <v>298</v>
      </c>
      <c r="B144" t="s">
        <v>152</v>
      </c>
      <c r="C144" t="s">
        <v>75</v>
      </c>
      <c r="E144">
        <v>0</v>
      </c>
      <c r="F144" t="s">
        <v>79</v>
      </c>
      <c r="G144">
        <v>0</v>
      </c>
      <c r="H144" t="s">
        <v>160</v>
      </c>
      <c r="I144" t="s">
        <v>129</v>
      </c>
      <c r="K144" t="s">
        <v>452</v>
      </c>
    </row>
    <row r="145" spans="1:11" hidden="1" x14ac:dyDescent="0.25">
      <c r="A145" t="s">
        <v>298</v>
      </c>
      <c r="B145" t="s">
        <v>155</v>
      </c>
      <c r="C145" t="s">
        <v>75</v>
      </c>
      <c r="E145">
        <v>0</v>
      </c>
      <c r="F145" t="s">
        <v>79</v>
      </c>
      <c r="G145">
        <v>0</v>
      </c>
      <c r="H145" t="s">
        <v>160</v>
      </c>
      <c r="I145" t="s">
        <v>129</v>
      </c>
      <c r="K145" t="s">
        <v>452</v>
      </c>
    </row>
    <row r="146" spans="1:11" hidden="1" x14ac:dyDescent="0.25">
      <c r="A146" t="s">
        <v>298</v>
      </c>
      <c r="B146" t="s">
        <v>151</v>
      </c>
      <c r="C146" t="s">
        <v>161</v>
      </c>
      <c r="E146">
        <v>0</v>
      </c>
      <c r="F146" t="s">
        <v>79</v>
      </c>
      <c r="G146">
        <v>0</v>
      </c>
      <c r="H146" t="s">
        <v>160</v>
      </c>
      <c r="I146" t="s">
        <v>129</v>
      </c>
      <c r="K146" t="s">
        <v>452</v>
      </c>
    </row>
    <row r="147" spans="1:11" hidden="1" x14ac:dyDescent="0.25">
      <c r="A147" t="s">
        <v>298</v>
      </c>
      <c r="B147" t="s">
        <v>150</v>
      </c>
      <c r="C147" t="s">
        <v>162</v>
      </c>
      <c r="E147">
        <v>0</v>
      </c>
      <c r="F147" t="s">
        <v>79</v>
      </c>
      <c r="G147">
        <v>0</v>
      </c>
      <c r="H147" t="s">
        <v>160</v>
      </c>
      <c r="I147" t="s">
        <v>129</v>
      </c>
      <c r="K147" t="s">
        <v>452</v>
      </c>
    </row>
    <row r="148" spans="1:11" hidden="1" x14ac:dyDescent="0.25">
      <c r="A148" t="s">
        <v>298</v>
      </c>
      <c r="B148" t="s">
        <v>156</v>
      </c>
      <c r="C148" t="s">
        <v>163</v>
      </c>
      <c r="E148">
        <v>0</v>
      </c>
      <c r="F148" t="s">
        <v>79</v>
      </c>
      <c r="G148">
        <v>0</v>
      </c>
      <c r="H148" t="s">
        <v>160</v>
      </c>
      <c r="I148" t="s">
        <v>129</v>
      </c>
      <c r="K148" t="s">
        <v>452</v>
      </c>
    </row>
    <row r="149" spans="1:11" hidden="1" x14ac:dyDescent="0.25">
      <c r="A149" t="s">
        <v>298</v>
      </c>
      <c r="B149" t="s">
        <v>153</v>
      </c>
      <c r="C149" t="s">
        <v>163</v>
      </c>
      <c r="E149">
        <v>0</v>
      </c>
      <c r="F149" t="s">
        <v>79</v>
      </c>
      <c r="G149">
        <v>0</v>
      </c>
      <c r="H149" t="s">
        <v>160</v>
      </c>
      <c r="I149" t="s">
        <v>129</v>
      </c>
      <c r="K149" t="s">
        <v>452</v>
      </c>
    </row>
    <row r="150" spans="1:11" hidden="1" x14ac:dyDescent="0.25">
      <c r="A150" t="s">
        <v>297</v>
      </c>
      <c r="B150" t="s">
        <v>172</v>
      </c>
      <c r="C150" t="s">
        <v>138</v>
      </c>
      <c r="D150" t="s">
        <v>14</v>
      </c>
      <c r="E150">
        <v>0</v>
      </c>
      <c r="F150" t="s">
        <v>79</v>
      </c>
      <c r="G150">
        <v>5.6</v>
      </c>
      <c r="H150" t="s">
        <v>81</v>
      </c>
      <c r="I150" t="s">
        <v>79</v>
      </c>
      <c r="K150" t="s">
        <v>452</v>
      </c>
    </row>
    <row r="151" spans="1:11" hidden="1" x14ac:dyDescent="0.25">
      <c r="A151" t="s">
        <v>297</v>
      </c>
      <c r="B151" t="s">
        <v>172</v>
      </c>
      <c r="C151" t="s">
        <v>173</v>
      </c>
      <c r="D151" t="s">
        <v>14</v>
      </c>
      <c r="E151">
        <v>0</v>
      </c>
      <c r="F151" t="s">
        <v>79</v>
      </c>
      <c r="G151">
        <v>31.77</v>
      </c>
      <c r="H151" t="s">
        <v>81</v>
      </c>
      <c r="I151" t="s">
        <v>79</v>
      </c>
      <c r="K151" t="s">
        <v>452</v>
      </c>
    </row>
    <row r="152" spans="1:11" hidden="1" x14ac:dyDescent="0.25">
      <c r="A152" t="s">
        <v>297</v>
      </c>
      <c r="B152" t="s">
        <v>172</v>
      </c>
      <c r="C152" t="s">
        <v>174</v>
      </c>
      <c r="D152" t="s">
        <v>28</v>
      </c>
      <c r="E152">
        <v>0</v>
      </c>
      <c r="F152" t="s">
        <v>79</v>
      </c>
      <c r="G152">
        <v>36.36</v>
      </c>
      <c r="H152" t="s">
        <v>81</v>
      </c>
      <c r="I152" t="s">
        <v>79</v>
      </c>
      <c r="K152" t="s">
        <v>452</v>
      </c>
    </row>
    <row r="153" spans="1:11" hidden="1" x14ac:dyDescent="0.25">
      <c r="A153" t="s">
        <v>297</v>
      </c>
      <c r="B153" t="s">
        <v>172</v>
      </c>
      <c r="C153" t="s">
        <v>177</v>
      </c>
      <c r="D153" t="s">
        <v>28</v>
      </c>
      <c r="E153">
        <v>7</v>
      </c>
      <c r="F153" t="s">
        <v>79</v>
      </c>
      <c r="G153">
        <v>23</v>
      </c>
      <c r="H153" t="s">
        <v>81</v>
      </c>
      <c r="I153" t="s">
        <v>79</v>
      </c>
      <c r="K153" t="s">
        <v>452</v>
      </c>
    </row>
    <row r="154" spans="1:11" hidden="1" x14ac:dyDescent="0.25">
      <c r="A154" t="s">
        <v>297</v>
      </c>
      <c r="B154" t="s">
        <v>172</v>
      </c>
      <c r="C154" t="s">
        <v>34</v>
      </c>
      <c r="D154" t="s">
        <v>14</v>
      </c>
      <c r="E154">
        <v>0</v>
      </c>
      <c r="F154" t="s">
        <v>79</v>
      </c>
      <c r="G154">
        <v>39.9</v>
      </c>
      <c r="H154" t="s">
        <v>81</v>
      </c>
      <c r="I154" t="s">
        <v>79</v>
      </c>
      <c r="K154" t="s">
        <v>452</v>
      </c>
    </row>
    <row r="155" spans="1:11" hidden="1" x14ac:dyDescent="0.25">
      <c r="A155" t="s">
        <v>297</v>
      </c>
      <c r="B155" t="s">
        <v>172</v>
      </c>
      <c r="C155" t="s">
        <v>159</v>
      </c>
      <c r="D155" t="s">
        <v>14</v>
      </c>
      <c r="E155">
        <v>0</v>
      </c>
      <c r="F155" t="s">
        <v>79</v>
      </c>
      <c r="G155">
        <v>19.8</v>
      </c>
      <c r="H155" t="s">
        <v>81</v>
      </c>
      <c r="I155" t="s">
        <v>79</v>
      </c>
      <c r="K155" t="s">
        <v>452</v>
      </c>
    </row>
    <row r="156" spans="1:11" hidden="1" x14ac:dyDescent="0.25">
      <c r="A156" t="s">
        <v>297</v>
      </c>
      <c r="B156" t="s">
        <v>178</v>
      </c>
      <c r="C156" t="s">
        <v>180</v>
      </c>
      <c r="D156" t="s">
        <v>14</v>
      </c>
      <c r="E156">
        <v>0</v>
      </c>
      <c r="F156" t="s">
        <v>79</v>
      </c>
      <c r="G156" s="20" t="s">
        <v>258</v>
      </c>
      <c r="H156" t="s">
        <v>81</v>
      </c>
      <c r="I156" t="s">
        <v>79</v>
      </c>
      <c r="K156" t="s">
        <v>452</v>
      </c>
    </row>
    <row r="157" spans="1:11" hidden="1" x14ac:dyDescent="0.25">
      <c r="A157" t="s">
        <v>297</v>
      </c>
      <c r="B157" t="s">
        <v>178</v>
      </c>
      <c r="C157" t="s">
        <v>181</v>
      </c>
      <c r="D157" t="s">
        <v>28</v>
      </c>
      <c r="E157">
        <v>0</v>
      </c>
      <c r="F157" t="s">
        <v>79</v>
      </c>
      <c r="G157">
        <v>84.43</v>
      </c>
      <c r="H157" t="s">
        <v>81</v>
      </c>
      <c r="I157" t="s">
        <v>79</v>
      </c>
      <c r="K157" t="s">
        <v>452</v>
      </c>
    </row>
    <row r="158" spans="1:11" hidden="1" x14ac:dyDescent="0.25">
      <c r="A158" t="s">
        <v>297</v>
      </c>
      <c r="B158" t="s">
        <v>178</v>
      </c>
      <c r="C158" t="s">
        <v>136</v>
      </c>
      <c r="D158" t="s">
        <v>14</v>
      </c>
      <c r="E158">
        <v>0</v>
      </c>
      <c r="F158" t="s">
        <v>79</v>
      </c>
      <c r="G158" s="20" t="s">
        <v>259</v>
      </c>
      <c r="H158" t="s">
        <v>81</v>
      </c>
      <c r="I158" t="s">
        <v>79</v>
      </c>
      <c r="K158" t="s">
        <v>452</v>
      </c>
    </row>
    <row r="159" spans="1:11" hidden="1" x14ac:dyDescent="0.25">
      <c r="A159" t="s">
        <v>297</v>
      </c>
      <c r="B159" t="s">
        <v>178</v>
      </c>
      <c r="C159" t="s">
        <v>73</v>
      </c>
      <c r="D159" t="s">
        <v>14</v>
      </c>
      <c r="E159">
        <v>0</v>
      </c>
      <c r="F159" t="s">
        <v>79</v>
      </c>
      <c r="G159">
        <v>11</v>
      </c>
      <c r="H159" t="s">
        <v>81</v>
      </c>
      <c r="I159" t="s">
        <v>79</v>
      </c>
      <c r="K159" t="s">
        <v>452</v>
      </c>
    </row>
    <row r="160" spans="1:11" hidden="1" x14ac:dyDescent="0.25">
      <c r="A160" t="s">
        <v>297</v>
      </c>
      <c r="B160" t="s">
        <v>178</v>
      </c>
      <c r="C160" t="s">
        <v>23</v>
      </c>
      <c r="D160" t="s">
        <v>14</v>
      </c>
      <c r="E160">
        <v>0</v>
      </c>
      <c r="F160" t="s">
        <v>79</v>
      </c>
      <c r="G160" s="20" t="s">
        <v>258</v>
      </c>
      <c r="H160" t="s">
        <v>81</v>
      </c>
      <c r="I160" t="s">
        <v>79</v>
      </c>
      <c r="K160" t="s">
        <v>452</v>
      </c>
    </row>
    <row r="161" spans="1:11" hidden="1" x14ac:dyDescent="0.25">
      <c r="A161" t="s">
        <v>297</v>
      </c>
      <c r="B161" t="s">
        <v>178</v>
      </c>
      <c r="C161" t="s">
        <v>182</v>
      </c>
      <c r="D161" t="s">
        <v>14</v>
      </c>
      <c r="E161">
        <v>0</v>
      </c>
      <c r="F161" t="s">
        <v>79</v>
      </c>
      <c r="G161">
        <v>3.8</v>
      </c>
      <c r="H161" t="s">
        <v>81</v>
      </c>
      <c r="I161" t="s">
        <v>79</v>
      </c>
      <c r="K161" t="s">
        <v>452</v>
      </c>
    </row>
    <row r="162" spans="1:11" hidden="1" x14ac:dyDescent="0.25">
      <c r="A162" t="s">
        <v>297</v>
      </c>
      <c r="B162" t="s">
        <v>179</v>
      </c>
      <c r="C162" t="s">
        <v>180</v>
      </c>
      <c r="D162" t="s">
        <v>14</v>
      </c>
      <c r="E162">
        <v>0</v>
      </c>
      <c r="F162" t="s">
        <v>79</v>
      </c>
      <c r="G162">
        <v>8.85</v>
      </c>
      <c r="H162" t="s">
        <v>81</v>
      </c>
      <c r="I162" t="s">
        <v>79</v>
      </c>
      <c r="K162" t="s">
        <v>452</v>
      </c>
    </row>
    <row r="163" spans="1:11" hidden="1" x14ac:dyDescent="0.25">
      <c r="A163" t="s">
        <v>297</v>
      </c>
      <c r="B163" t="s">
        <v>179</v>
      </c>
      <c r="C163" t="s">
        <v>183</v>
      </c>
      <c r="D163" t="s">
        <v>28</v>
      </c>
      <c r="E163">
        <v>1.6</v>
      </c>
      <c r="F163" t="s">
        <v>79</v>
      </c>
      <c r="G163">
        <v>21.52</v>
      </c>
      <c r="H163" t="s">
        <v>81</v>
      </c>
      <c r="I163" t="s">
        <v>79</v>
      </c>
      <c r="K163" t="s">
        <v>452</v>
      </c>
    </row>
    <row r="164" spans="1:11" hidden="1" x14ac:dyDescent="0.25">
      <c r="A164" t="s">
        <v>297</v>
      </c>
      <c r="B164" t="s">
        <v>179</v>
      </c>
      <c r="C164" t="s">
        <v>184</v>
      </c>
      <c r="D164" t="s">
        <v>28</v>
      </c>
      <c r="E164">
        <v>0.21</v>
      </c>
      <c r="F164" t="s">
        <v>79</v>
      </c>
      <c r="G164">
        <v>6.25</v>
      </c>
      <c r="H164" t="s">
        <v>81</v>
      </c>
      <c r="I164" t="s">
        <v>79</v>
      </c>
      <c r="K164" t="s">
        <v>452</v>
      </c>
    </row>
    <row r="165" spans="1:11" hidden="1" x14ac:dyDescent="0.25">
      <c r="A165" t="s">
        <v>297</v>
      </c>
      <c r="B165" t="s">
        <v>179</v>
      </c>
      <c r="C165" t="s">
        <v>185</v>
      </c>
      <c r="D165" t="s">
        <v>28</v>
      </c>
      <c r="E165">
        <v>2.33</v>
      </c>
      <c r="F165" t="s">
        <v>79</v>
      </c>
      <c r="G165">
        <v>6.02</v>
      </c>
      <c r="H165" t="s">
        <v>81</v>
      </c>
      <c r="I165" t="s">
        <v>79</v>
      </c>
      <c r="K165" t="s">
        <v>452</v>
      </c>
    </row>
    <row r="166" spans="1:11" hidden="1" x14ac:dyDescent="0.25">
      <c r="A166" t="s">
        <v>297</v>
      </c>
      <c r="B166" t="s">
        <v>179</v>
      </c>
      <c r="C166" t="s">
        <v>43</v>
      </c>
      <c r="D166" t="s">
        <v>28</v>
      </c>
      <c r="E166">
        <v>6.36</v>
      </c>
      <c r="F166" t="s">
        <v>79</v>
      </c>
      <c r="G166">
        <v>23.75</v>
      </c>
      <c r="H166" t="s">
        <v>81</v>
      </c>
      <c r="I166" t="s">
        <v>79</v>
      </c>
      <c r="K166" t="s">
        <v>452</v>
      </c>
    </row>
    <row r="167" spans="1:11" hidden="1" x14ac:dyDescent="0.25">
      <c r="A167" t="s">
        <v>297</v>
      </c>
      <c r="B167" t="s">
        <v>179</v>
      </c>
      <c r="C167" t="s">
        <v>73</v>
      </c>
      <c r="D167" t="s">
        <v>14</v>
      </c>
      <c r="E167">
        <v>0</v>
      </c>
      <c r="F167" t="s">
        <v>79</v>
      </c>
      <c r="G167" s="20" t="s">
        <v>260</v>
      </c>
      <c r="H167" t="s">
        <v>81</v>
      </c>
      <c r="I167" t="s">
        <v>79</v>
      </c>
      <c r="K167" t="s">
        <v>452</v>
      </c>
    </row>
    <row r="168" spans="1:11" hidden="1" x14ac:dyDescent="0.25">
      <c r="A168" t="s">
        <v>298</v>
      </c>
      <c r="B168" t="s">
        <v>82</v>
      </c>
      <c r="C168" t="s">
        <v>239</v>
      </c>
      <c r="E168">
        <v>0</v>
      </c>
      <c r="F168" t="s">
        <v>79</v>
      </c>
      <c r="G168">
        <v>0</v>
      </c>
      <c r="H168" t="s">
        <v>160</v>
      </c>
      <c r="I168" t="s">
        <v>129</v>
      </c>
      <c r="K168" t="s">
        <v>452</v>
      </c>
    </row>
    <row r="169" spans="1:11" hidden="1" x14ac:dyDescent="0.25">
      <c r="A169" t="s">
        <v>298</v>
      </c>
      <c r="B169" t="s">
        <v>82</v>
      </c>
      <c r="C169" t="s">
        <v>72</v>
      </c>
      <c r="D169" t="s">
        <v>14</v>
      </c>
      <c r="E169">
        <v>0</v>
      </c>
      <c r="F169" t="s">
        <v>79</v>
      </c>
      <c r="G169">
        <v>0</v>
      </c>
      <c r="H169" t="s">
        <v>160</v>
      </c>
      <c r="I169" t="s">
        <v>234</v>
      </c>
      <c r="K169" t="s">
        <v>452</v>
      </c>
    </row>
    <row r="170" spans="1:11" hidden="1" x14ac:dyDescent="0.25">
      <c r="A170" t="s">
        <v>298</v>
      </c>
      <c r="B170" t="s">
        <v>82</v>
      </c>
      <c r="C170" t="s">
        <v>23</v>
      </c>
      <c r="E170">
        <v>0</v>
      </c>
      <c r="F170" t="s">
        <v>79</v>
      </c>
      <c r="G170">
        <v>0</v>
      </c>
      <c r="H170" t="s">
        <v>160</v>
      </c>
      <c r="I170" t="s">
        <v>236</v>
      </c>
      <c r="K170" t="s">
        <v>452</v>
      </c>
    </row>
    <row r="171" spans="1:11" hidden="1" x14ac:dyDescent="0.25">
      <c r="A171" t="s">
        <v>298</v>
      </c>
      <c r="B171" t="s">
        <v>82</v>
      </c>
      <c r="C171" t="s">
        <v>90</v>
      </c>
      <c r="D171" t="s">
        <v>28</v>
      </c>
      <c r="E171">
        <v>3.77</v>
      </c>
      <c r="F171" t="s">
        <v>79</v>
      </c>
      <c r="G171">
        <v>28.6</v>
      </c>
      <c r="H171" t="s">
        <v>160</v>
      </c>
      <c r="I171" t="s">
        <v>232</v>
      </c>
      <c r="K171" t="s">
        <v>452</v>
      </c>
    </row>
    <row r="172" spans="1:11" hidden="1" x14ac:dyDescent="0.25">
      <c r="A172" t="s">
        <v>298</v>
      </c>
      <c r="B172" t="s">
        <v>82</v>
      </c>
      <c r="C172" t="s">
        <v>16</v>
      </c>
      <c r="E172">
        <v>0</v>
      </c>
      <c r="F172" t="s">
        <v>79</v>
      </c>
      <c r="G172">
        <v>0</v>
      </c>
      <c r="H172" t="s">
        <v>160</v>
      </c>
      <c r="I172" t="s">
        <v>129</v>
      </c>
      <c r="K172" t="s">
        <v>452</v>
      </c>
    </row>
    <row r="173" spans="1:11" hidden="1" x14ac:dyDescent="0.25">
      <c r="A173" t="s">
        <v>298</v>
      </c>
      <c r="B173" t="s">
        <v>82</v>
      </c>
      <c r="C173" t="s">
        <v>137</v>
      </c>
      <c r="E173">
        <v>0</v>
      </c>
      <c r="F173" t="s">
        <v>79</v>
      </c>
      <c r="G173">
        <v>0</v>
      </c>
      <c r="H173" t="s">
        <v>160</v>
      </c>
      <c r="I173" t="s">
        <v>129</v>
      </c>
      <c r="K173" t="s">
        <v>452</v>
      </c>
    </row>
    <row r="174" spans="1:11" hidden="1" x14ac:dyDescent="0.25">
      <c r="A174" t="s">
        <v>275</v>
      </c>
      <c r="B174" t="s">
        <v>280</v>
      </c>
      <c r="C174" t="s">
        <v>285</v>
      </c>
      <c r="D174" t="s">
        <v>28</v>
      </c>
      <c r="E174">
        <v>0</v>
      </c>
      <c r="F174" s="16" t="s">
        <v>79</v>
      </c>
      <c r="G174">
        <v>57.5</v>
      </c>
      <c r="H174" t="s">
        <v>81</v>
      </c>
      <c r="I174" t="s">
        <v>129</v>
      </c>
      <c r="J174" t="str">
        <f t="shared" ref="J174:J190" si="0">IF(D174="Increase","100*("&amp;G174&amp;"-metric)/"&amp;G174-E174,IF(D174="Decrease","100*(metric-"&amp;E174&amp;")/"&amp;G174-E174,"NA"))</f>
        <v>100*(57.5-metric)/57.5</v>
      </c>
      <c r="K174" t="s">
        <v>452</v>
      </c>
    </row>
    <row r="175" spans="1:11" hidden="1" x14ac:dyDescent="0.25">
      <c r="A175" t="s">
        <v>275</v>
      </c>
      <c r="B175" t="s">
        <v>280</v>
      </c>
      <c r="C175" t="s">
        <v>460</v>
      </c>
      <c r="D175" t="s">
        <v>28</v>
      </c>
      <c r="E175">
        <v>0</v>
      </c>
      <c r="F175" s="16" t="s">
        <v>79</v>
      </c>
      <c r="G175">
        <v>19.5</v>
      </c>
      <c r="H175" t="s">
        <v>81</v>
      </c>
      <c r="I175" t="s">
        <v>129</v>
      </c>
      <c r="J175" t="str">
        <f t="shared" si="0"/>
        <v>100*(19.5-metric)/19.5</v>
      </c>
      <c r="K175" t="s">
        <v>452</v>
      </c>
    </row>
    <row r="176" spans="1:11" hidden="1" x14ac:dyDescent="0.25">
      <c r="A176" t="s">
        <v>275</v>
      </c>
      <c r="B176" t="s">
        <v>280</v>
      </c>
      <c r="C176" t="s">
        <v>461</v>
      </c>
      <c r="D176" t="s">
        <v>14</v>
      </c>
      <c r="E176">
        <v>0</v>
      </c>
      <c r="F176" s="16" t="s">
        <v>79</v>
      </c>
      <c r="G176">
        <v>20.6</v>
      </c>
      <c r="H176" t="s">
        <v>81</v>
      </c>
      <c r="I176" t="s">
        <v>129</v>
      </c>
      <c r="J176" t="str">
        <f t="shared" si="0"/>
        <v>100*(metric-0)/20.6</v>
      </c>
      <c r="K176" t="s">
        <v>452</v>
      </c>
    </row>
    <row r="177" spans="1:23" hidden="1" x14ac:dyDescent="0.25">
      <c r="A177" t="s">
        <v>275</v>
      </c>
      <c r="B177" t="s">
        <v>281</v>
      </c>
      <c r="C177" t="s">
        <v>285</v>
      </c>
      <c r="D177" t="s">
        <v>14</v>
      </c>
      <c r="E177">
        <v>0</v>
      </c>
      <c r="F177" s="16" t="s">
        <v>79</v>
      </c>
      <c r="G177">
        <v>58.6</v>
      </c>
      <c r="H177" t="s">
        <v>81</v>
      </c>
      <c r="I177" t="s">
        <v>129</v>
      </c>
      <c r="J177" t="str">
        <f t="shared" si="0"/>
        <v>100*(metric-0)/58.6</v>
      </c>
      <c r="K177" t="s">
        <v>452</v>
      </c>
    </row>
    <row r="178" spans="1:23" hidden="1" x14ac:dyDescent="0.25">
      <c r="A178" t="s">
        <v>275</v>
      </c>
      <c r="B178" t="s">
        <v>281</v>
      </c>
      <c r="C178" t="s">
        <v>286</v>
      </c>
      <c r="D178" t="s">
        <v>14</v>
      </c>
      <c r="E178">
        <v>0</v>
      </c>
      <c r="F178" s="16" t="s">
        <v>79</v>
      </c>
      <c r="G178">
        <v>16.7</v>
      </c>
      <c r="H178" t="s">
        <v>81</v>
      </c>
      <c r="I178" t="s">
        <v>129</v>
      </c>
      <c r="J178" t="str">
        <f t="shared" si="0"/>
        <v>100*(metric-0)/16.7</v>
      </c>
      <c r="K178" t="s">
        <v>452</v>
      </c>
    </row>
    <row r="179" spans="1:23" hidden="1" x14ac:dyDescent="0.25">
      <c r="A179" t="s">
        <v>275</v>
      </c>
      <c r="B179" t="s">
        <v>281</v>
      </c>
      <c r="C179" t="s">
        <v>457</v>
      </c>
      <c r="D179" t="s">
        <v>14</v>
      </c>
      <c r="E179">
        <v>0</v>
      </c>
      <c r="F179" s="16" t="s">
        <v>79</v>
      </c>
      <c r="G179" s="20" t="s">
        <v>292</v>
      </c>
      <c r="H179" t="s">
        <v>81</v>
      </c>
      <c r="I179" t="s">
        <v>129</v>
      </c>
      <c r="J179" t="str">
        <f t="shared" si="0"/>
        <v>100*(metric-0)/17.1</v>
      </c>
      <c r="K179" t="s">
        <v>452</v>
      </c>
    </row>
    <row r="180" spans="1:23" hidden="1" x14ac:dyDescent="0.25">
      <c r="A180" t="s">
        <v>275</v>
      </c>
      <c r="B180" t="s">
        <v>281</v>
      </c>
      <c r="C180" t="s">
        <v>455</v>
      </c>
      <c r="D180" t="s">
        <v>14</v>
      </c>
      <c r="E180">
        <v>0.4</v>
      </c>
      <c r="F180" s="16" t="s">
        <v>79</v>
      </c>
      <c r="G180">
        <v>5</v>
      </c>
      <c r="H180" t="s">
        <v>81</v>
      </c>
      <c r="I180" t="s">
        <v>129</v>
      </c>
      <c r="J180" t="str">
        <f t="shared" si="0"/>
        <v>100*(metric-0.4)/4.6</v>
      </c>
      <c r="K180" t="s">
        <v>452</v>
      </c>
    </row>
    <row r="181" spans="1:23" hidden="1" x14ac:dyDescent="0.25">
      <c r="A181" t="s">
        <v>275</v>
      </c>
      <c r="B181" t="s">
        <v>281</v>
      </c>
      <c r="C181" t="s">
        <v>461</v>
      </c>
      <c r="D181" t="s">
        <v>14</v>
      </c>
      <c r="E181">
        <v>0</v>
      </c>
      <c r="F181" s="16" t="s">
        <v>79</v>
      </c>
      <c r="G181">
        <v>33</v>
      </c>
      <c r="H181" t="s">
        <v>81</v>
      </c>
      <c r="I181" t="s">
        <v>129</v>
      </c>
      <c r="J181" t="str">
        <f t="shared" si="0"/>
        <v>100*(metric-0)/33</v>
      </c>
      <c r="K181" t="s">
        <v>452</v>
      </c>
    </row>
    <row r="182" spans="1:23" hidden="1" x14ac:dyDescent="0.25">
      <c r="A182" t="s">
        <v>275</v>
      </c>
      <c r="B182" t="s">
        <v>282</v>
      </c>
      <c r="C182" t="s">
        <v>287</v>
      </c>
      <c r="D182" t="s">
        <v>14</v>
      </c>
      <c r="E182">
        <v>10</v>
      </c>
      <c r="F182" s="16" t="s">
        <v>79</v>
      </c>
      <c r="G182">
        <v>200</v>
      </c>
      <c r="H182" t="s">
        <v>81</v>
      </c>
      <c r="I182" t="s">
        <v>129</v>
      </c>
      <c r="J182" t="str">
        <f t="shared" si="0"/>
        <v>100*(metric-10)/190</v>
      </c>
      <c r="K182" t="s">
        <v>452</v>
      </c>
    </row>
    <row r="183" spans="1:23" hidden="1" x14ac:dyDescent="0.25">
      <c r="A183" t="s">
        <v>275</v>
      </c>
      <c r="B183" t="s">
        <v>282</v>
      </c>
      <c r="C183" t="s">
        <v>456</v>
      </c>
      <c r="D183" t="s">
        <v>14</v>
      </c>
      <c r="E183">
        <v>1</v>
      </c>
      <c r="F183" s="16" t="s">
        <v>79</v>
      </c>
      <c r="G183">
        <v>7.1</v>
      </c>
      <c r="H183" t="s">
        <v>81</v>
      </c>
      <c r="I183" t="s">
        <v>129</v>
      </c>
      <c r="J183" t="str">
        <f t="shared" si="0"/>
        <v>100*(metric-1)/6.1</v>
      </c>
      <c r="K183" t="s">
        <v>452</v>
      </c>
    </row>
    <row r="184" spans="1:23" hidden="1" x14ac:dyDescent="0.25">
      <c r="A184" t="s">
        <v>275</v>
      </c>
      <c r="B184" t="s">
        <v>282</v>
      </c>
      <c r="C184" t="s">
        <v>288</v>
      </c>
      <c r="D184" t="s">
        <v>14</v>
      </c>
      <c r="E184">
        <v>0</v>
      </c>
      <c r="F184" s="16" t="s">
        <v>79</v>
      </c>
      <c r="G184">
        <v>51.2</v>
      </c>
      <c r="H184" t="s">
        <v>81</v>
      </c>
      <c r="I184" t="s">
        <v>129</v>
      </c>
      <c r="J184" t="str">
        <f t="shared" si="0"/>
        <v>100*(metric-0)/51.2</v>
      </c>
      <c r="K184" t="s">
        <v>452</v>
      </c>
    </row>
    <row r="185" spans="1:23" hidden="1" x14ac:dyDescent="0.25">
      <c r="A185" t="s">
        <v>275</v>
      </c>
      <c r="B185" t="s">
        <v>282</v>
      </c>
      <c r="C185" t="s">
        <v>454</v>
      </c>
      <c r="D185" t="s">
        <v>14</v>
      </c>
      <c r="E185">
        <v>1</v>
      </c>
      <c r="F185" s="16" t="s">
        <v>79</v>
      </c>
      <c r="G185">
        <v>8</v>
      </c>
      <c r="H185" t="s">
        <v>81</v>
      </c>
      <c r="I185" t="s">
        <v>129</v>
      </c>
      <c r="J185" t="str">
        <f t="shared" si="0"/>
        <v>100*(metric-1)/7</v>
      </c>
      <c r="K185" t="s">
        <v>452</v>
      </c>
    </row>
    <row r="186" spans="1:23" hidden="1" x14ac:dyDescent="0.25">
      <c r="A186" t="s">
        <v>275</v>
      </c>
      <c r="B186" t="s">
        <v>283</v>
      </c>
      <c r="C186" t="s">
        <v>289</v>
      </c>
      <c r="D186" t="s">
        <v>28</v>
      </c>
      <c r="E186">
        <v>0</v>
      </c>
      <c r="F186" s="16" t="s">
        <v>79</v>
      </c>
      <c r="G186">
        <v>11</v>
      </c>
      <c r="H186" t="s">
        <v>81</v>
      </c>
      <c r="I186" t="s">
        <v>129</v>
      </c>
      <c r="J186" t="str">
        <f t="shared" si="0"/>
        <v>100*(11-metric)/11</v>
      </c>
      <c r="K186" t="s">
        <v>452</v>
      </c>
    </row>
    <row r="187" spans="1:23" hidden="1" x14ac:dyDescent="0.25">
      <c r="A187" t="s">
        <v>275</v>
      </c>
      <c r="B187" t="s">
        <v>283</v>
      </c>
      <c r="C187" t="s">
        <v>435</v>
      </c>
      <c r="D187" t="s">
        <v>14</v>
      </c>
      <c r="E187">
        <v>0</v>
      </c>
      <c r="F187" s="16" t="s">
        <v>79</v>
      </c>
      <c r="G187" s="20" t="s">
        <v>293</v>
      </c>
      <c r="H187" t="s">
        <v>81</v>
      </c>
      <c r="I187" t="s">
        <v>129</v>
      </c>
      <c r="J187" t="str">
        <f t="shared" si="0"/>
        <v>100*(metric-0)/65.1</v>
      </c>
      <c r="K187" t="s">
        <v>452</v>
      </c>
    </row>
    <row r="188" spans="1:23" hidden="1" x14ac:dyDescent="0.25">
      <c r="A188" t="s">
        <v>275</v>
      </c>
      <c r="B188" t="s">
        <v>283</v>
      </c>
      <c r="C188" t="s">
        <v>459</v>
      </c>
      <c r="D188" t="s">
        <v>28</v>
      </c>
      <c r="E188">
        <v>0</v>
      </c>
      <c r="F188" s="16" t="s">
        <v>79</v>
      </c>
      <c r="G188" s="20" t="s">
        <v>300</v>
      </c>
      <c r="H188" t="s">
        <v>81</v>
      </c>
      <c r="I188" t="s">
        <v>129</v>
      </c>
      <c r="J188" t="str">
        <f t="shared" si="0"/>
        <v>100*(18.1-metric)/18.1</v>
      </c>
      <c r="K188" t="s">
        <v>452</v>
      </c>
    </row>
    <row r="189" spans="1:23" hidden="1" x14ac:dyDescent="0.25">
      <c r="A189" t="s">
        <v>275</v>
      </c>
      <c r="B189" t="s">
        <v>283</v>
      </c>
      <c r="C189" t="s">
        <v>288</v>
      </c>
      <c r="D189" t="s">
        <v>14</v>
      </c>
      <c r="E189">
        <v>0</v>
      </c>
      <c r="F189" s="16" t="s">
        <v>79</v>
      </c>
      <c r="G189" s="17">
        <v>38.4</v>
      </c>
      <c r="H189" t="s">
        <v>81</v>
      </c>
      <c r="I189" t="s">
        <v>129</v>
      </c>
      <c r="J189" t="str">
        <f t="shared" si="0"/>
        <v>100*(metric-0)/38.4</v>
      </c>
      <c r="K189" t="s">
        <v>452</v>
      </c>
    </row>
    <row r="190" spans="1:23" hidden="1" x14ac:dyDescent="0.25">
      <c r="A190" t="s">
        <v>275</v>
      </c>
      <c r="B190" t="s">
        <v>283</v>
      </c>
      <c r="C190" t="s">
        <v>290</v>
      </c>
      <c r="D190" t="s">
        <v>14</v>
      </c>
      <c r="E190">
        <v>19.3</v>
      </c>
      <c r="F190" s="16" t="s">
        <v>79</v>
      </c>
      <c r="G190">
        <v>70.2</v>
      </c>
      <c r="H190" t="s">
        <v>81</v>
      </c>
      <c r="I190" t="s">
        <v>129</v>
      </c>
      <c r="J190" t="str">
        <f t="shared" si="0"/>
        <v>100*(metric-19.3)/50.9</v>
      </c>
      <c r="K190" t="s">
        <v>452</v>
      </c>
    </row>
    <row r="191" spans="1:23" x14ac:dyDescent="0.25">
      <c r="A191" t="s">
        <v>303</v>
      </c>
      <c r="B191" t="s">
        <v>561</v>
      </c>
      <c r="C191" t="s">
        <v>370</v>
      </c>
      <c r="D191" t="s">
        <v>14</v>
      </c>
      <c r="E191" t="s">
        <v>79</v>
      </c>
      <c r="F191" s="16" t="s">
        <v>79</v>
      </c>
      <c r="G191" t="s">
        <v>79</v>
      </c>
      <c r="H191" s="16" t="s">
        <v>310</v>
      </c>
      <c r="I191" s="10">
        <v>1</v>
      </c>
      <c r="K191" t="s">
        <v>453</v>
      </c>
      <c r="M191" t="s">
        <v>79</v>
      </c>
      <c r="N191" t="s">
        <v>79</v>
      </c>
      <c r="O191" t="s">
        <v>79</v>
      </c>
      <c r="P191" t="s">
        <v>311</v>
      </c>
      <c r="Q191" s="19" t="s">
        <v>79</v>
      </c>
      <c r="R191">
        <v>3.64</v>
      </c>
      <c r="S191">
        <v>7.25</v>
      </c>
      <c r="T191" t="s">
        <v>79</v>
      </c>
      <c r="U191" t="s">
        <v>79</v>
      </c>
      <c r="V191">
        <v>6.04</v>
      </c>
      <c r="W191">
        <v>11.86</v>
      </c>
    </row>
    <row r="192" spans="1:23" x14ac:dyDescent="0.25">
      <c r="A192" t="s">
        <v>303</v>
      </c>
      <c r="B192" t="s">
        <v>561</v>
      </c>
      <c r="C192" t="s">
        <v>312</v>
      </c>
      <c r="D192" t="s">
        <v>14</v>
      </c>
      <c r="E192">
        <f>ROUND(R192*Q192+S192,2)</f>
        <v>1.3</v>
      </c>
      <c r="F192" s="16" t="s">
        <v>79</v>
      </c>
      <c r="G192">
        <f>ROUND(V192*Q192+W192,2)</f>
        <v>2.7</v>
      </c>
      <c r="H192" s="16" t="s">
        <v>310</v>
      </c>
      <c r="I192" s="10">
        <v>2</v>
      </c>
      <c r="K192" t="s">
        <v>453</v>
      </c>
      <c r="M192" t="s">
        <v>79</v>
      </c>
      <c r="N192" t="s">
        <v>79</v>
      </c>
      <c r="O192" t="s">
        <v>79</v>
      </c>
      <c r="P192" t="s">
        <v>311</v>
      </c>
      <c r="Q192" s="19" t="str">
        <f>TEXT(ROUND(LOG10(30),2),"0.00")</f>
        <v>1.48</v>
      </c>
      <c r="R192">
        <v>0.36</v>
      </c>
      <c r="S192">
        <v>0.77</v>
      </c>
      <c r="T192" t="s">
        <v>79</v>
      </c>
      <c r="U192" t="s">
        <v>79</v>
      </c>
      <c r="V192">
        <v>0.78</v>
      </c>
      <c r="W192">
        <v>1.55</v>
      </c>
    </row>
    <row r="193" spans="1:30" x14ac:dyDescent="0.25">
      <c r="A193" t="s">
        <v>303</v>
      </c>
      <c r="B193" t="s">
        <v>561</v>
      </c>
      <c r="C193" t="s">
        <v>353</v>
      </c>
      <c r="D193" t="s">
        <v>14</v>
      </c>
      <c r="E193" t="s">
        <v>79</v>
      </c>
      <c r="F193" s="16" t="s">
        <v>79</v>
      </c>
      <c r="G193" t="s">
        <v>79</v>
      </c>
      <c r="H193" s="16" t="s">
        <v>310</v>
      </c>
      <c r="I193" s="10" t="s">
        <v>322</v>
      </c>
      <c r="K193" t="s">
        <v>453</v>
      </c>
      <c r="M193" t="s">
        <v>79</v>
      </c>
      <c r="N193" t="s">
        <v>79</v>
      </c>
      <c r="O193" t="s">
        <v>79</v>
      </c>
      <c r="P193" t="s">
        <v>311</v>
      </c>
      <c r="Q193" s="19" t="s">
        <v>79</v>
      </c>
      <c r="R193" s="20" t="s">
        <v>339</v>
      </c>
      <c r="S193" s="20" t="s">
        <v>340</v>
      </c>
      <c r="T193" t="s">
        <v>79</v>
      </c>
      <c r="U193" t="s">
        <v>79</v>
      </c>
      <c r="V193" s="20" t="s">
        <v>341</v>
      </c>
      <c r="W193">
        <v>2.25</v>
      </c>
    </row>
    <row r="194" spans="1:30" x14ac:dyDescent="0.25">
      <c r="A194" t="s">
        <v>303</v>
      </c>
      <c r="B194" t="s">
        <v>561</v>
      </c>
      <c r="C194" t="s">
        <v>351</v>
      </c>
      <c r="D194" t="s">
        <v>14</v>
      </c>
      <c r="E194" t="s">
        <v>79</v>
      </c>
      <c r="F194" s="16" t="s">
        <v>79</v>
      </c>
      <c r="G194" t="s">
        <v>79</v>
      </c>
      <c r="H194" s="16" t="s">
        <v>310</v>
      </c>
      <c r="I194" s="10">
        <v>4</v>
      </c>
      <c r="K194" t="s">
        <v>453</v>
      </c>
      <c r="M194" t="s">
        <v>79</v>
      </c>
      <c r="N194" t="s">
        <v>79</v>
      </c>
      <c r="O194" t="s">
        <v>79</v>
      </c>
      <c r="P194" t="s">
        <v>311</v>
      </c>
      <c r="Q194" s="19" t="s">
        <v>79</v>
      </c>
      <c r="R194">
        <v>0.73</v>
      </c>
      <c r="S194">
        <v>1.49</v>
      </c>
      <c r="T194" t="s">
        <v>79</v>
      </c>
      <c r="U194" t="s">
        <v>79</v>
      </c>
      <c r="V194">
        <v>1.58</v>
      </c>
      <c r="W194">
        <v>3</v>
      </c>
    </row>
    <row r="195" spans="1:30" x14ac:dyDescent="0.25">
      <c r="A195" t="s">
        <v>303</v>
      </c>
      <c r="B195" t="s">
        <v>561</v>
      </c>
      <c r="C195" t="s">
        <v>355</v>
      </c>
      <c r="D195" t="s">
        <v>14</v>
      </c>
      <c r="E195" t="s">
        <v>79</v>
      </c>
      <c r="F195" s="16" t="s">
        <v>79</v>
      </c>
      <c r="G195" t="s">
        <v>79</v>
      </c>
      <c r="H195" s="16" t="s">
        <v>310</v>
      </c>
      <c r="I195" s="10">
        <v>5</v>
      </c>
      <c r="K195" t="s">
        <v>453</v>
      </c>
      <c r="M195" t="s">
        <v>79</v>
      </c>
      <c r="N195" t="s">
        <v>79</v>
      </c>
      <c r="O195" t="s">
        <v>79</v>
      </c>
      <c r="P195" t="s">
        <v>311</v>
      </c>
      <c r="Q195" s="19" t="s">
        <v>79</v>
      </c>
      <c r="R195">
        <v>0.39</v>
      </c>
      <c r="S195">
        <v>0.81</v>
      </c>
      <c r="T195" t="s">
        <v>79</v>
      </c>
      <c r="U195" t="s">
        <v>79</v>
      </c>
      <c r="V195">
        <v>0.84</v>
      </c>
      <c r="W195">
        <v>1.63</v>
      </c>
    </row>
    <row r="196" spans="1:30" x14ac:dyDescent="0.25">
      <c r="A196" t="s">
        <v>303</v>
      </c>
      <c r="B196" t="s">
        <v>561</v>
      </c>
      <c r="C196" t="s">
        <v>352</v>
      </c>
      <c r="D196" t="s">
        <v>14</v>
      </c>
      <c r="E196" t="s">
        <v>79</v>
      </c>
      <c r="F196" s="16" t="s">
        <v>79</v>
      </c>
      <c r="G196" t="s">
        <v>79</v>
      </c>
      <c r="H196" s="16" t="s">
        <v>310</v>
      </c>
      <c r="I196" s="10" t="s">
        <v>326</v>
      </c>
      <c r="K196" t="s">
        <v>453</v>
      </c>
      <c r="M196" t="s">
        <v>79</v>
      </c>
      <c r="N196" t="s">
        <v>79</v>
      </c>
      <c r="O196" t="s">
        <v>79</v>
      </c>
      <c r="P196" t="s">
        <v>311</v>
      </c>
      <c r="Q196" s="19" t="s">
        <v>79</v>
      </c>
      <c r="R196">
        <v>0.54</v>
      </c>
      <c r="S196">
        <v>1.08</v>
      </c>
      <c r="T196" t="s">
        <v>79</v>
      </c>
      <c r="U196" t="s">
        <v>79</v>
      </c>
      <c r="V196">
        <v>0.9</v>
      </c>
      <c r="W196">
        <v>2.21</v>
      </c>
    </row>
    <row r="197" spans="1:30" x14ac:dyDescent="0.25">
      <c r="A197" t="s">
        <v>303</v>
      </c>
      <c r="B197" t="s">
        <v>561</v>
      </c>
      <c r="C197" t="s">
        <v>356</v>
      </c>
      <c r="D197" t="s">
        <v>14</v>
      </c>
      <c r="E197">
        <v>62</v>
      </c>
      <c r="F197" s="16" t="s">
        <v>79</v>
      </c>
      <c r="G197">
        <v>72</v>
      </c>
      <c r="H197" s="16" t="s">
        <v>80</v>
      </c>
      <c r="I197" s="10">
        <v>7</v>
      </c>
      <c r="K197" t="s">
        <v>453</v>
      </c>
      <c r="M197" t="s">
        <v>79</v>
      </c>
      <c r="N197" t="s">
        <v>79</v>
      </c>
      <c r="O197" t="s">
        <v>79</v>
      </c>
      <c r="P197" t="s">
        <v>79</v>
      </c>
      <c r="Q197" t="s">
        <v>79</v>
      </c>
      <c r="R197" t="s">
        <v>79</v>
      </c>
      <c r="S197" t="s">
        <v>79</v>
      </c>
      <c r="T197" t="s">
        <v>79</v>
      </c>
      <c r="U197" t="s">
        <v>79</v>
      </c>
    </row>
    <row r="198" spans="1:30" x14ac:dyDescent="0.25">
      <c r="A198" t="s">
        <v>303</v>
      </c>
      <c r="B198" t="s">
        <v>561</v>
      </c>
      <c r="C198" t="s">
        <v>642</v>
      </c>
      <c r="D198" t="s">
        <v>28</v>
      </c>
      <c r="E198">
        <v>27</v>
      </c>
      <c r="F198" s="16" t="s">
        <v>79</v>
      </c>
      <c r="G198">
        <v>53</v>
      </c>
      <c r="H198" s="16" t="s">
        <v>382</v>
      </c>
      <c r="I198" s="10">
        <v>8</v>
      </c>
      <c r="K198" t="s">
        <v>453</v>
      </c>
      <c r="M198" t="s">
        <v>79</v>
      </c>
      <c r="N198" t="s">
        <v>79</v>
      </c>
      <c r="O198" t="s">
        <v>79</v>
      </c>
      <c r="P198" t="s">
        <v>79</v>
      </c>
      <c r="Q198" t="s">
        <v>79</v>
      </c>
      <c r="R198" t="s">
        <v>79</v>
      </c>
      <c r="S198" t="s">
        <v>79</v>
      </c>
      <c r="T198" t="s">
        <v>79</v>
      </c>
      <c r="U198" t="s">
        <v>79</v>
      </c>
      <c r="V198" t="s">
        <v>79</v>
      </c>
      <c r="W198" t="s">
        <v>79</v>
      </c>
      <c r="AA198" t="s">
        <v>353</v>
      </c>
      <c r="AB198">
        <v>0</v>
      </c>
      <c r="AC198" t="s">
        <v>367</v>
      </c>
      <c r="AD198">
        <v>1</v>
      </c>
    </row>
    <row r="199" spans="1:30" x14ac:dyDescent="0.25">
      <c r="A199" t="s">
        <v>303</v>
      </c>
      <c r="B199" t="s">
        <v>561</v>
      </c>
      <c r="C199" t="s">
        <v>354</v>
      </c>
      <c r="D199" t="s">
        <v>14</v>
      </c>
      <c r="E199">
        <v>21</v>
      </c>
      <c r="F199" s="16" t="s">
        <v>79</v>
      </c>
      <c r="G199">
        <v>42</v>
      </c>
      <c r="H199" s="16" t="s">
        <v>80</v>
      </c>
      <c r="I199" s="10">
        <v>9</v>
      </c>
      <c r="K199" t="s">
        <v>453</v>
      </c>
      <c r="M199" t="s">
        <v>79</v>
      </c>
      <c r="N199" t="s">
        <v>79</v>
      </c>
      <c r="O199" t="s">
        <v>79</v>
      </c>
      <c r="P199" t="s">
        <v>79</v>
      </c>
      <c r="Q199" t="s">
        <v>79</v>
      </c>
      <c r="R199" t="s">
        <v>79</v>
      </c>
      <c r="S199" t="s">
        <v>79</v>
      </c>
      <c r="T199" t="s">
        <v>79</v>
      </c>
      <c r="U199" t="s">
        <v>79</v>
      </c>
      <c r="V199" t="s">
        <v>79</v>
      </c>
      <c r="W199" t="s">
        <v>79</v>
      </c>
    </row>
    <row r="200" spans="1:30" x14ac:dyDescent="0.25">
      <c r="A200" t="s">
        <v>303</v>
      </c>
      <c r="B200" t="s">
        <v>561</v>
      </c>
      <c r="C200" t="s">
        <v>350</v>
      </c>
      <c r="D200" t="s">
        <v>28</v>
      </c>
      <c r="E200">
        <v>22</v>
      </c>
      <c r="F200" s="16" t="s">
        <v>79</v>
      </c>
      <c r="G200">
        <v>40</v>
      </c>
      <c r="H200" s="16" t="s">
        <v>80</v>
      </c>
      <c r="I200" s="10" t="s">
        <v>324</v>
      </c>
      <c r="K200" t="s">
        <v>453</v>
      </c>
      <c r="M200" t="s">
        <v>79</v>
      </c>
      <c r="N200" t="s">
        <v>79</v>
      </c>
      <c r="O200" t="s">
        <v>79</v>
      </c>
      <c r="P200" t="s">
        <v>79</v>
      </c>
      <c r="Q200" t="s">
        <v>79</v>
      </c>
      <c r="R200" t="s">
        <v>79</v>
      </c>
      <c r="S200" t="s">
        <v>79</v>
      </c>
      <c r="T200" t="s">
        <v>79</v>
      </c>
      <c r="U200" t="s">
        <v>79</v>
      </c>
      <c r="V200" t="s">
        <v>79</v>
      </c>
      <c r="W200" t="s">
        <v>79</v>
      </c>
    </row>
    <row r="201" spans="1:30" x14ac:dyDescent="0.25">
      <c r="A201" t="s">
        <v>303</v>
      </c>
      <c r="B201" t="s">
        <v>561</v>
      </c>
      <c r="C201" t="s">
        <v>315</v>
      </c>
      <c r="D201" t="s">
        <v>14</v>
      </c>
      <c r="E201">
        <v>19</v>
      </c>
      <c r="F201" s="16" t="s">
        <v>79</v>
      </c>
      <c r="G201">
        <v>38</v>
      </c>
      <c r="H201" s="16" t="s">
        <v>80</v>
      </c>
      <c r="I201" s="10">
        <v>11</v>
      </c>
      <c r="K201" t="s">
        <v>453</v>
      </c>
      <c r="M201" t="s">
        <v>79</v>
      </c>
      <c r="N201" t="s">
        <v>79</v>
      </c>
      <c r="O201" t="s">
        <v>79</v>
      </c>
      <c r="P201" t="s">
        <v>79</v>
      </c>
      <c r="Q201" t="s">
        <v>79</v>
      </c>
      <c r="R201" t="s">
        <v>79</v>
      </c>
      <c r="S201" t="s">
        <v>79</v>
      </c>
      <c r="T201" t="s">
        <v>79</v>
      </c>
      <c r="U201" t="s">
        <v>79</v>
      </c>
      <c r="V201" t="s">
        <v>79</v>
      </c>
      <c r="W201" t="s">
        <v>79</v>
      </c>
    </row>
    <row r="202" spans="1:30" x14ac:dyDescent="0.25">
      <c r="A202" t="s">
        <v>303</v>
      </c>
      <c r="B202" t="s">
        <v>561</v>
      </c>
      <c r="C202" t="s">
        <v>316</v>
      </c>
      <c r="D202" t="s">
        <v>79</v>
      </c>
      <c r="E202" s="16" t="s">
        <v>79</v>
      </c>
      <c r="F202" s="16" t="s">
        <v>79</v>
      </c>
      <c r="G202">
        <v>1.2</v>
      </c>
      <c r="H202" s="16" t="s">
        <v>328</v>
      </c>
      <c r="I202" s="10">
        <v>13</v>
      </c>
      <c r="K202" t="s">
        <v>453</v>
      </c>
      <c r="M202">
        <v>-4</v>
      </c>
      <c r="N202" t="s">
        <v>79</v>
      </c>
      <c r="O202" t="s">
        <v>79</v>
      </c>
      <c r="P202" t="s">
        <v>79</v>
      </c>
      <c r="Q202" t="s">
        <v>79</v>
      </c>
      <c r="R202" t="s">
        <v>79</v>
      </c>
      <c r="S202" t="s">
        <v>79</v>
      </c>
      <c r="T202" t="s">
        <v>79</v>
      </c>
      <c r="U202" t="s">
        <v>79</v>
      </c>
      <c r="V202" t="s">
        <v>79</v>
      </c>
      <c r="W202" t="s">
        <v>79</v>
      </c>
    </row>
    <row r="203" spans="1:30" x14ac:dyDescent="0.25">
      <c r="A203" t="s">
        <v>303</v>
      </c>
      <c r="B203" t="s">
        <v>564</v>
      </c>
      <c r="C203" t="s">
        <v>370</v>
      </c>
      <c r="D203" t="s">
        <v>14</v>
      </c>
      <c r="E203" t="s">
        <v>79</v>
      </c>
      <c r="F203" s="16" t="s">
        <v>79</v>
      </c>
      <c r="G203" t="s">
        <v>79</v>
      </c>
      <c r="H203" s="16" t="s">
        <v>310</v>
      </c>
      <c r="I203" s="10">
        <v>1</v>
      </c>
      <c r="K203" t="s">
        <v>453</v>
      </c>
      <c r="M203" t="s">
        <v>79</v>
      </c>
      <c r="N203" t="s">
        <v>79</v>
      </c>
      <c r="O203" t="s">
        <v>79</v>
      </c>
      <c r="P203" t="s">
        <v>311</v>
      </c>
      <c r="Q203" s="19" t="s">
        <v>79</v>
      </c>
      <c r="R203">
        <v>3.64</v>
      </c>
      <c r="S203">
        <v>7.25</v>
      </c>
      <c r="T203" t="s">
        <v>79</v>
      </c>
      <c r="U203" t="s">
        <v>79</v>
      </c>
      <c r="V203">
        <v>6.04</v>
      </c>
      <c r="W203">
        <v>11.86</v>
      </c>
    </row>
    <row r="204" spans="1:30" x14ac:dyDescent="0.25">
      <c r="A204" t="s">
        <v>303</v>
      </c>
      <c r="B204" t="s">
        <v>564</v>
      </c>
      <c r="C204" t="s">
        <v>312</v>
      </c>
      <c r="D204" t="s">
        <v>14</v>
      </c>
      <c r="E204">
        <f t="shared" ref="E204:E205" si="1">ROUND(R204*Q204+S204,2)</f>
        <v>1.3</v>
      </c>
      <c r="F204" s="16" t="s">
        <v>79</v>
      </c>
      <c r="G204">
        <f t="shared" ref="G204:G205" si="2">ROUND(V204*Q204+W204,2)</f>
        <v>2.7</v>
      </c>
      <c r="H204" s="16" t="s">
        <v>310</v>
      </c>
      <c r="I204" s="10">
        <v>2</v>
      </c>
      <c r="K204" t="s">
        <v>453</v>
      </c>
      <c r="M204" t="s">
        <v>79</v>
      </c>
      <c r="N204" t="s">
        <v>79</v>
      </c>
      <c r="O204" t="s">
        <v>79</v>
      </c>
      <c r="P204" t="s">
        <v>311</v>
      </c>
      <c r="Q204" s="19" t="str">
        <f>TEXT(ROUND(LOG10(30),2),"0.00")</f>
        <v>1.48</v>
      </c>
      <c r="R204">
        <v>0.36</v>
      </c>
      <c r="S204">
        <v>0.77</v>
      </c>
      <c r="T204" t="s">
        <v>79</v>
      </c>
      <c r="U204" t="s">
        <v>79</v>
      </c>
      <c r="V204">
        <v>0.78</v>
      </c>
      <c r="W204">
        <v>1.55</v>
      </c>
    </row>
    <row r="205" spans="1:30" x14ac:dyDescent="0.25">
      <c r="A205" t="s">
        <v>303</v>
      </c>
      <c r="B205" t="s">
        <v>564</v>
      </c>
      <c r="C205" t="s">
        <v>641</v>
      </c>
      <c r="D205" t="s">
        <v>14</v>
      </c>
      <c r="E205">
        <f t="shared" si="1"/>
        <v>5.85</v>
      </c>
      <c r="F205" s="16" t="s">
        <v>79</v>
      </c>
      <c r="G205">
        <f t="shared" si="2"/>
        <v>7.45</v>
      </c>
      <c r="H205" s="16" t="s">
        <v>310</v>
      </c>
      <c r="I205" s="10" t="s">
        <v>323</v>
      </c>
      <c r="K205" t="s">
        <v>453</v>
      </c>
      <c r="M205" t="s">
        <v>79</v>
      </c>
      <c r="N205" t="s">
        <v>79</v>
      </c>
      <c r="O205" t="s">
        <v>79</v>
      </c>
      <c r="P205" t="s">
        <v>311</v>
      </c>
      <c r="Q205" s="19" t="str">
        <f>TEXT(ROUND(LOG10(50),2),"0.00")</f>
        <v>1.70</v>
      </c>
      <c r="R205">
        <v>0.78</v>
      </c>
      <c r="S205" s="20" t="s">
        <v>344</v>
      </c>
      <c r="T205" t="s">
        <v>79</v>
      </c>
      <c r="U205" t="s">
        <v>79</v>
      </c>
      <c r="V205" s="20" t="s">
        <v>346</v>
      </c>
      <c r="W205">
        <v>5.53</v>
      </c>
    </row>
    <row r="206" spans="1:30" x14ac:dyDescent="0.25">
      <c r="A206" t="s">
        <v>303</v>
      </c>
      <c r="B206" t="s">
        <v>564</v>
      </c>
      <c r="C206" t="s">
        <v>351</v>
      </c>
      <c r="D206" t="s">
        <v>14</v>
      </c>
      <c r="E206" t="s">
        <v>79</v>
      </c>
      <c r="F206" s="16" t="s">
        <v>79</v>
      </c>
      <c r="G206" t="s">
        <v>79</v>
      </c>
      <c r="H206" s="16" t="s">
        <v>310</v>
      </c>
      <c r="I206" s="10">
        <v>4</v>
      </c>
      <c r="K206" t="s">
        <v>453</v>
      </c>
      <c r="M206" t="s">
        <v>79</v>
      </c>
      <c r="N206" t="s">
        <v>79</v>
      </c>
      <c r="O206" t="s">
        <v>79</v>
      </c>
      <c r="P206" t="s">
        <v>311</v>
      </c>
      <c r="Q206" s="19" t="s">
        <v>79</v>
      </c>
      <c r="R206">
        <v>0.73</v>
      </c>
      <c r="S206">
        <v>1.49</v>
      </c>
      <c r="T206" t="s">
        <v>79</v>
      </c>
      <c r="U206" t="s">
        <v>79</v>
      </c>
      <c r="V206">
        <v>1.58</v>
      </c>
      <c r="W206">
        <v>3</v>
      </c>
    </row>
    <row r="207" spans="1:30" x14ac:dyDescent="0.25">
      <c r="A207" t="s">
        <v>303</v>
      </c>
      <c r="B207" t="s">
        <v>564</v>
      </c>
      <c r="C207" t="s">
        <v>355</v>
      </c>
      <c r="D207" t="s">
        <v>14</v>
      </c>
      <c r="E207" t="s">
        <v>79</v>
      </c>
      <c r="F207" s="16" t="s">
        <v>79</v>
      </c>
      <c r="G207" t="s">
        <v>79</v>
      </c>
      <c r="H207" s="16" t="s">
        <v>310</v>
      </c>
      <c r="I207" s="10">
        <v>5</v>
      </c>
      <c r="K207" t="s">
        <v>453</v>
      </c>
      <c r="M207" t="s">
        <v>79</v>
      </c>
      <c r="N207" t="s">
        <v>79</v>
      </c>
      <c r="O207" t="s">
        <v>79</v>
      </c>
      <c r="P207" t="s">
        <v>311</v>
      </c>
      <c r="Q207" s="19" t="s">
        <v>79</v>
      </c>
      <c r="R207">
        <v>0.39</v>
      </c>
      <c r="S207">
        <v>0.81</v>
      </c>
      <c r="T207" t="s">
        <v>79</v>
      </c>
      <c r="U207" t="s">
        <v>79</v>
      </c>
      <c r="V207">
        <v>0.84</v>
      </c>
      <c r="W207">
        <v>1.63</v>
      </c>
    </row>
    <row r="208" spans="1:30" x14ac:dyDescent="0.25">
      <c r="A208" t="s">
        <v>303</v>
      </c>
      <c r="B208" t="s">
        <v>564</v>
      </c>
      <c r="C208" t="s">
        <v>65</v>
      </c>
      <c r="D208" t="s">
        <v>14</v>
      </c>
      <c r="E208" t="str">
        <f>TEXT(ROUND(R208*Q208+S208,2),"0.00")</f>
        <v>2.26</v>
      </c>
      <c r="F208" s="16" t="s">
        <v>79</v>
      </c>
      <c r="G208">
        <f>ROUND(V208*Q208+W208,2)</f>
        <v>4.57</v>
      </c>
      <c r="H208" s="16" t="s">
        <v>310</v>
      </c>
      <c r="I208" s="10" t="s">
        <v>327</v>
      </c>
      <c r="K208" t="s">
        <v>453</v>
      </c>
      <c r="M208" t="s">
        <v>79</v>
      </c>
      <c r="N208" t="s">
        <v>79</v>
      </c>
      <c r="O208" t="s">
        <v>79</v>
      </c>
      <c r="P208" t="s">
        <v>311</v>
      </c>
      <c r="Q208" s="19" t="str">
        <f>TEXT(ROUND(LOG10(100),2),"0.00")</f>
        <v>2.00</v>
      </c>
      <c r="R208" s="20" t="s">
        <v>343</v>
      </c>
      <c r="S208" s="20" t="s">
        <v>345</v>
      </c>
      <c r="T208" t="s">
        <v>79</v>
      </c>
      <c r="U208" t="s">
        <v>79</v>
      </c>
      <c r="V208" s="20" t="s">
        <v>341</v>
      </c>
      <c r="W208">
        <v>2.33</v>
      </c>
    </row>
    <row r="209" spans="1:30" x14ac:dyDescent="0.25">
      <c r="A209" t="s">
        <v>303</v>
      </c>
      <c r="B209" t="s">
        <v>564</v>
      </c>
      <c r="C209" t="s">
        <v>356</v>
      </c>
      <c r="D209" t="s">
        <v>14</v>
      </c>
      <c r="E209">
        <v>62</v>
      </c>
      <c r="F209" s="16" t="s">
        <v>79</v>
      </c>
      <c r="G209">
        <v>72</v>
      </c>
      <c r="H209" s="16" t="s">
        <v>80</v>
      </c>
      <c r="I209" s="10">
        <v>7</v>
      </c>
      <c r="K209" t="s">
        <v>453</v>
      </c>
      <c r="M209" t="s">
        <v>79</v>
      </c>
      <c r="N209" t="s">
        <v>79</v>
      </c>
      <c r="O209" t="s">
        <v>79</v>
      </c>
      <c r="P209" t="s">
        <v>79</v>
      </c>
      <c r="Q209" t="s">
        <v>79</v>
      </c>
      <c r="R209" t="s">
        <v>79</v>
      </c>
      <c r="S209" t="s">
        <v>79</v>
      </c>
      <c r="T209" t="s">
        <v>79</v>
      </c>
      <c r="U209" t="s">
        <v>79</v>
      </c>
      <c r="V209" t="s">
        <v>79</v>
      </c>
      <c r="W209" t="s">
        <v>79</v>
      </c>
    </row>
    <row r="210" spans="1:30" x14ac:dyDescent="0.25">
      <c r="A210" t="s">
        <v>303</v>
      </c>
      <c r="B210" t="s">
        <v>564</v>
      </c>
      <c r="C210" t="s">
        <v>642</v>
      </c>
      <c r="D210" t="s">
        <v>28</v>
      </c>
      <c r="E210">
        <v>27</v>
      </c>
      <c r="F210" s="16" t="s">
        <v>79</v>
      </c>
      <c r="G210">
        <v>53</v>
      </c>
      <c r="H210" s="16" t="s">
        <v>382</v>
      </c>
      <c r="I210" s="10">
        <v>8</v>
      </c>
      <c r="K210" t="s">
        <v>453</v>
      </c>
      <c r="M210" t="s">
        <v>79</v>
      </c>
      <c r="N210" t="s">
        <v>79</v>
      </c>
      <c r="O210" t="s">
        <v>79</v>
      </c>
      <c r="P210" t="s">
        <v>79</v>
      </c>
      <c r="Q210" t="s">
        <v>79</v>
      </c>
      <c r="R210" t="s">
        <v>79</v>
      </c>
      <c r="S210" t="s">
        <v>79</v>
      </c>
      <c r="T210" t="s">
        <v>79</v>
      </c>
      <c r="U210" t="s">
        <v>79</v>
      </c>
      <c r="V210" t="s">
        <v>79</v>
      </c>
      <c r="W210" t="s">
        <v>79</v>
      </c>
      <c r="AA210" t="s">
        <v>353</v>
      </c>
      <c r="AB210">
        <v>0</v>
      </c>
      <c r="AC210" t="s">
        <v>367</v>
      </c>
      <c r="AD210">
        <v>1</v>
      </c>
    </row>
    <row r="211" spans="1:30" x14ac:dyDescent="0.25">
      <c r="A211" t="s">
        <v>303</v>
      </c>
      <c r="B211" t="s">
        <v>564</v>
      </c>
      <c r="C211" t="s">
        <v>354</v>
      </c>
      <c r="D211" t="s">
        <v>14</v>
      </c>
      <c r="E211">
        <v>21</v>
      </c>
      <c r="F211" s="16" t="s">
        <v>79</v>
      </c>
      <c r="G211">
        <v>42</v>
      </c>
      <c r="H211" s="16" t="s">
        <v>80</v>
      </c>
      <c r="I211" s="10">
        <v>9</v>
      </c>
      <c r="K211" t="s">
        <v>453</v>
      </c>
      <c r="M211" t="s">
        <v>79</v>
      </c>
      <c r="N211" t="s">
        <v>79</v>
      </c>
      <c r="O211" t="s">
        <v>79</v>
      </c>
      <c r="P211" t="s">
        <v>79</v>
      </c>
      <c r="Q211" t="s">
        <v>79</v>
      </c>
      <c r="R211" t="s">
        <v>79</v>
      </c>
      <c r="S211" t="s">
        <v>79</v>
      </c>
      <c r="T211" t="s">
        <v>79</v>
      </c>
      <c r="U211" t="s">
        <v>79</v>
      </c>
      <c r="V211" t="s">
        <v>79</v>
      </c>
      <c r="W211" t="s">
        <v>79</v>
      </c>
    </row>
    <row r="212" spans="1:30" x14ac:dyDescent="0.25">
      <c r="A212" t="s">
        <v>303</v>
      </c>
      <c r="B212" t="s">
        <v>564</v>
      </c>
      <c r="C212" t="s">
        <v>314</v>
      </c>
      <c r="D212" t="s">
        <v>79</v>
      </c>
      <c r="E212">
        <v>3.8</v>
      </c>
      <c r="F212" s="16" t="s">
        <v>79</v>
      </c>
      <c r="G212">
        <v>9.5</v>
      </c>
      <c r="H212" s="16" t="s">
        <v>317</v>
      </c>
      <c r="I212" s="10" t="s">
        <v>325</v>
      </c>
      <c r="K212" t="s">
        <v>453</v>
      </c>
      <c r="M212" s="16" t="s">
        <v>79</v>
      </c>
      <c r="N212">
        <v>1.9</v>
      </c>
      <c r="O212">
        <v>11.4</v>
      </c>
      <c r="P212" t="s">
        <v>79</v>
      </c>
      <c r="Q212" t="s">
        <v>79</v>
      </c>
      <c r="R212" t="s">
        <v>79</v>
      </c>
      <c r="S212" t="s">
        <v>79</v>
      </c>
      <c r="T212" t="s">
        <v>79</v>
      </c>
      <c r="U212" t="s">
        <v>79</v>
      </c>
      <c r="V212" t="s">
        <v>79</v>
      </c>
      <c r="W212" t="s">
        <v>79</v>
      </c>
    </row>
    <row r="213" spans="1:30" x14ac:dyDescent="0.25">
      <c r="A213" t="s">
        <v>303</v>
      </c>
      <c r="B213" t="s">
        <v>564</v>
      </c>
      <c r="C213" t="s">
        <v>315</v>
      </c>
      <c r="D213" t="s">
        <v>14</v>
      </c>
      <c r="E213">
        <v>19</v>
      </c>
      <c r="F213" s="16" t="s">
        <v>79</v>
      </c>
      <c r="G213">
        <v>38</v>
      </c>
      <c r="H213" s="16" t="s">
        <v>80</v>
      </c>
      <c r="I213" s="10">
        <v>11</v>
      </c>
      <c r="K213" t="s">
        <v>453</v>
      </c>
      <c r="M213" t="s">
        <v>79</v>
      </c>
      <c r="N213" t="s">
        <v>79</v>
      </c>
      <c r="O213" t="s">
        <v>79</v>
      </c>
      <c r="P213" t="s">
        <v>79</v>
      </c>
      <c r="Q213" t="s">
        <v>79</v>
      </c>
      <c r="R213" t="s">
        <v>79</v>
      </c>
      <c r="S213" t="s">
        <v>79</v>
      </c>
      <c r="T213" t="s">
        <v>79</v>
      </c>
      <c r="U213" t="s">
        <v>79</v>
      </c>
      <c r="V213" t="s">
        <v>79</v>
      </c>
      <c r="W213" t="s">
        <v>79</v>
      </c>
    </row>
    <row r="214" spans="1:30" x14ac:dyDescent="0.25">
      <c r="A214" t="s">
        <v>303</v>
      </c>
      <c r="B214" t="s">
        <v>564</v>
      </c>
      <c r="C214" t="s">
        <v>316</v>
      </c>
      <c r="D214" t="s">
        <v>79</v>
      </c>
      <c r="E214" s="16" t="s">
        <v>79</v>
      </c>
      <c r="F214" s="16" t="s">
        <v>79</v>
      </c>
      <c r="G214">
        <v>1.2</v>
      </c>
      <c r="H214" s="16" t="s">
        <v>328</v>
      </c>
      <c r="I214" s="10">
        <v>13</v>
      </c>
      <c r="K214" t="s">
        <v>453</v>
      </c>
      <c r="M214">
        <v>-4</v>
      </c>
      <c r="N214" t="s">
        <v>79</v>
      </c>
      <c r="O214" t="s">
        <v>79</v>
      </c>
      <c r="P214" t="s">
        <v>79</v>
      </c>
      <c r="Q214" t="s">
        <v>79</v>
      </c>
      <c r="R214" t="s">
        <v>79</v>
      </c>
      <c r="S214" t="s">
        <v>79</v>
      </c>
      <c r="T214" t="s">
        <v>79</v>
      </c>
      <c r="U214" t="s">
        <v>79</v>
      </c>
      <c r="V214" t="s">
        <v>79</v>
      </c>
      <c r="W214" t="s">
        <v>79</v>
      </c>
    </row>
    <row r="215" spans="1:30" x14ac:dyDescent="0.25">
      <c r="A215" t="s">
        <v>303</v>
      </c>
      <c r="B215" t="s">
        <v>562</v>
      </c>
      <c r="C215" t="s">
        <v>370</v>
      </c>
      <c r="D215" t="s">
        <v>14</v>
      </c>
      <c r="E215" t="s">
        <v>79</v>
      </c>
      <c r="F215" t="s">
        <v>79</v>
      </c>
      <c r="G215" t="s">
        <v>79</v>
      </c>
      <c r="H215" s="16" t="s">
        <v>310</v>
      </c>
      <c r="I215" s="10">
        <v>1</v>
      </c>
      <c r="K215" t="s">
        <v>453</v>
      </c>
      <c r="M215" t="s">
        <v>79</v>
      </c>
      <c r="N215" t="s">
        <v>79</v>
      </c>
      <c r="O215" t="s">
        <v>79</v>
      </c>
      <c r="P215" t="s">
        <v>311</v>
      </c>
      <c r="Q215" t="s">
        <v>79</v>
      </c>
      <c r="R215">
        <v>4.18</v>
      </c>
      <c r="S215" s="20" t="s">
        <v>256</v>
      </c>
      <c r="T215" t="s">
        <v>79</v>
      </c>
      <c r="U215" t="s">
        <v>79</v>
      </c>
      <c r="V215">
        <v>5.96</v>
      </c>
      <c r="W215">
        <v>12</v>
      </c>
    </row>
    <row r="216" spans="1:30" x14ac:dyDescent="0.25">
      <c r="A216" t="s">
        <v>303</v>
      </c>
      <c r="B216" t="s">
        <v>562</v>
      </c>
      <c r="C216" t="s">
        <v>312</v>
      </c>
      <c r="D216" t="s">
        <v>14</v>
      </c>
      <c r="E216">
        <f>ROUND(R216*Q216+S216,2)</f>
        <v>2.86</v>
      </c>
      <c r="F216" t="s">
        <v>79</v>
      </c>
      <c r="G216">
        <f>ROUND(V216*Q216+W216,2)</f>
        <v>5.73</v>
      </c>
      <c r="H216" s="16" t="s">
        <v>310</v>
      </c>
      <c r="I216" s="10">
        <v>2</v>
      </c>
      <c r="K216" t="s">
        <v>453</v>
      </c>
      <c r="M216" t="s">
        <v>79</v>
      </c>
      <c r="N216" t="s">
        <v>79</v>
      </c>
      <c r="O216" t="s">
        <v>79</v>
      </c>
      <c r="P216" t="s">
        <v>311</v>
      </c>
      <c r="Q216" s="19" t="str">
        <f>TEXT(ROUND(LOG10(100),2),"0.00")</f>
        <v>2.00</v>
      </c>
      <c r="R216">
        <v>0.7</v>
      </c>
      <c r="S216">
        <v>1.46</v>
      </c>
      <c r="T216" t="s">
        <v>79</v>
      </c>
      <c r="U216" t="s">
        <v>79</v>
      </c>
      <c r="V216">
        <v>1.44</v>
      </c>
      <c r="W216">
        <v>2.85</v>
      </c>
    </row>
    <row r="217" spans="1:30" x14ac:dyDescent="0.25">
      <c r="A217" t="s">
        <v>303</v>
      </c>
      <c r="B217" t="s">
        <v>562</v>
      </c>
      <c r="C217" t="s">
        <v>353</v>
      </c>
      <c r="D217" t="s">
        <v>14</v>
      </c>
      <c r="E217" t="s">
        <v>79</v>
      </c>
      <c r="F217" t="s">
        <v>79</v>
      </c>
      <c r="G217" t="s">
        <v>79</v>
      </c>
      <c r="H217" s="16" t="s">
        <v>310</v>
      </c>
      <c r="I217" s="10" t="s">
        <v>322</v>
      </c>
      <c r="K217" t="s">
        <v>453</v>
      </c>
      <c r="M217" t="s">
        <v>79</v>
      </c>
      <c r="N217" t="s">
        <v>79</v>
      </c>
      <c r="O217" t="s">
        <v>79</v>
      </c>
      <c r="P217" t="s">
        <v>311</v>
      </c>
      <c r="Q217" t="s">
        <v>79</v>
      </c>
      <c r="R217">
        <v>0.32</v>
      </c>
      <c r="S217">
        <v>0.68</v>
      </c>
      <c r="T217" t="s">
        <v>79</v>
      </c>
      <c r="U217" t="s">
        <v>79</v>
      </c>
      <c r="V217">
        <v>0.68</v>
      </c>
      <c r="W217">
        <v>1.4</v>
      </c>
    </row>
    <row r="218" spans="1:30" x14ac:dyDescent="0.25">
      <c r="A218" t="s">
        <v>303</v>
      </c>
      <c r="B218" t="s">
        <v>562</v>
      </c>
      <c r="C218" t="s">
        <v>351</v>
      </c>
      <c r="D218" t="s">
        <v>14</v>
      </c>
      <c r="E218" s="20" t="s">
        <v>342</v>
      </c>
      <c r="F218" t="s">
        <v>79</v>
      </c>
      <c r="G218">
        <f t="shared" ref="G218:G219" si="3">ROUND(V218*Q218+W218,2)</f>
        <v>4.71</v>
      </c>
      <c r="H218" s="16" t="s">
        <v>310</v>
      </c>
      <c r="I218" s="10">
        <v>4</v>
      </c>
      <c r="K218" t="s">
        <v>453</v>
      </c>
      <c r="M218" t="s">
        <v>79</v>
      </c>
      <c r="N218" t="s">
        <v>79</v>
      </c>
      <c r="O218" t="s">
        <v>79</v>
      </c>
      <c r="P218" t="s">
        <v>311</v>
      </c>
      <c r="Q218" s="19" t="str">
        <f>TEXT(ROUND(LOG10(50),2),"0.00")</f>
        <v>1.70</v>
      </c>
      <c r="R218">
        <v>0.69</v>
      </c>
      <c r="S218">
        <v>1.26</v>
      </c>
      <c r="T218" t="s">
        <v>79</v>
      </c>
      <c r="U218" t="s">
        <v>79</v>
      </c>
      <c r="V218">
        <v>1.28</v>
      </c>
      <c r="W218">
        <v>2.5299999999999998</v>
      </c>
    </row>
    <row r="219" spans="1:30" x14ac:dyDescent="0.25">
      <c r="A219" t="s">
        <v>303</v>
      </c>
      <c r="B219" t="s">
        <v>562</v>
      </c>
      <c r="C219" t="s">
        <v>355</v>
      </c>
      <c r="D219" t="s">
        <v>14</v>
      </c>
      <c r="E219">
        <f t="shared" ref="E219" si="4">ROUND(R219*Q219+S219,2)</f>
        <v>2.12</v>
      </c>
      <c r="F219" t="s">
        <v>79</v>
      </c>
      <c r="G219">
        <f t="shared" si="3"/>
        <v>3.07</v>
      </c>
      <c r="H219" s="16" t="s">
        <v>310</v>
      </c>
      <c r="I219" s="10">
        <v>5</v>
      </c>
      <c r="K219" t="s">
        <v>453</v>
      </c>
      <c r="M219" t="s">
        <v>79</v>
      </c>
      <c r="N219" t="s">
        <v>79</v>
      </c>
      <c r="O219" t="s">
        <v>79</v>
      </c>
      <c r="P219" t="s">
        <v>311</v>
      </c>
      <c r="Q219" s="19" t="str">
        <f>TEXT(ROUND(LOG10(50),2),"0.00")</f>
        <v>1.70</v>
      </c>
      <c r="R219" s="20" t="s">
        <v>339</v>
      </c>
      <c r="S219">
        <v>1.18</v>
      </c>
      <c r="T219" t="s">
        <v>79</v>
      </c>
      <c r="U219" t="s">
        <v>79</v>
      </c>
      <c r="V219">
        <v>0.82</v>
      </c>
      <c r="W219">
        <v>1.68</v>
      </c>
    </row>
    <row r="220" spans="1:30" x14ac:dyDescent="0.25">
      <c r="A220" t="s">
        <v>303</v>
      </c>
      <c r="B220" t="s">
        <v>562</v>
      </c>
      <c r="C220" t="s">
        <v>352</v>
      </c>
      <c r="D220" t="s">
        <v>14</v>
      </c>
      <c r="E220" t="s">
        <v>79</v>
      </c>
      <c r="F220" t="s">
        <v>79</v>
      </c>
      <c r="G220" t="s">
        <v>79</v>
      </c>
      <c r="H220" s="16" t="s">
        <v>310</v>
      </c>
      <c r="I220" s="10" t="s">
        <v>326</v>
      </c>
      <c r="K220" t="s">
        <v>453</v>
      </c>
      <c r="M220" t="s">
        <v>79</v>
      </c>
      <c r="N220" t="s">
        <v>79</v>
      </c>
      <c r="O220" t="s">
        <v>79</v>
      </c>
      <c r="P220" t="s">
        <v>311</v>
      </c>
      <c r="Q220" t="s">
        <v>79</v>
      </c>
      <c r="R220">
        <v>0.69</v>
      </c>
      <c r="S220">
        <v>1.57</v>
      </c>
      <c r="T220" t="s">
        <v>79</v>
      </c>
      <c r="U220" t="s">
        <v>79</v>
      </c>
      <c r="V220">
        <v>1.4</v>
      </c>
      <c r="W220">
        <v>3.06</v>
      </c>
    </row>
    <row r="221" spans="1:30" x14ac:dyDescent="0.25">
      <c r="A221" t="s">
        <v>303</v>
      </c>
      <c r="B221" t="s">
        <v>562</v>
      </c>
      <c r="C221" t="s">
        <v>356</v>
      </c>
      <c r="D221" t="s">
        <v>14</v>
      </c>
      <c r="E221">
        <v>69</v>
      </c>
      <c r="F221" t="s">
        <v>79</v>
      </c>
      <c r="G221">
        <v>79</v>
      </c>
      <c r="H221" s="16" t="s">
        <v>80</v>
      </c>
      <c r="I221" s="10">
        <v>7</v>
      </c>
      <c r="K221" t="s">
        <v>453</v>
      </c>
      <c r="M221" t="s">
        <v>79</v>
      </c>
      <c r="N221" t="s">
        <v>79</v>
      </c>
      <c r="O221" t="s">
        <v>79</v>
      </c>
      <c r="P221" t="s">
        <v>79</v>
      </c>
      <c r="Q221" t="s">
        <v>79</v>
      </c>
      <c r="R221" t="s">
        <v>79</v>
      </c>
      <c r="S221" t="s">
        <v>79</v>
      </c>
      <c r="T221" t="s">
        <v>79</v>
      </c>
      <c r="U221" t="s">
        <v>79</v>
      </c>
      <c r="V221" t="s">
        <v>79</v>
      </c>
      <c r="W221" t="s">
        <v>79</v>
      </c>
    </row>
    <row r="222" spans="1:30" x14ac:dyDescent="0.25">
      <c r="A222" t="s">
        <v>303</v>
      </c>
      <c r="B222" t="s">
        <v>562</v>
      </c>
      <c r="C222" t="s">
        <v>642</v>
      </c>
      <c r="D222" t="s">
        <v>28</v>
      </c>
      <c r="E222">
        <v>23</v>
      </c>
      <c r="F222" t="s">
        <v>79</v>
      </c>
      <c r="G222">
        <v>46</v>
      </c>
      <c r="H222" s="16" t="s">
        <v>382</v>
      </c>
      <c r="I222" s="10">
        <v>8</v>
      </c>
      <c r="K222" t="s">
        <v>453</v>
      </c>
      <c r="M222" t="s">
        <v>79</v>
      </c>
      <c r="N222" t="s">
        <v>79</v>
      </c>
      <c r="O222" t="s">
        <v>79</v>
      </c>
      <c r="P222" t="s">
        <v>79</v>
      </c>
      <c r="Q222" t="s">
        <v>79</v>
      </c>
      <c r="R222" t="s">
        <v>79</v>
      </c>
      <c r="S222" t="s">
        <v>79</v>
      </c>
      <c r="T222" t="s">
        <v>79</v>
      </c>
      <c r="U222" t="s">
        <v>79</v>
      </c>
      <c r="V222" t="s">
        <v>79</v>
      </c>
      <c r="W222" t="s">
        <v>79</v>
      </c>
      <c r="AA222" t="s">
        <v>353</v>
      </c>
      <c r="AB222">
        <v>0</v>
      </c>
      <c r="AC222" t="s">
        <v>367</v>
      </c>
      <c r="AD222">
        <v>1</v>
      </c>
    </row>
    <row r="223" spans="1:30" x14ac:dyDescent="0.25">
      <c r="A223" t="s">
        <v>303</v>
      </c>
      <c r="B223" t="s">
        <v>562</v>
      </c>
      <c r="C223" t="s">
        <v>354</v>
      </c>
      <c r="D223" t="s">
        <v>14</v>
      </c>
      <c r="E223">
        <v>16</v>
      </c>
      <c r="F223" t="s">
        <v>79</v>
      </c>
      <c r="G223">
        <v>32</v>
      </c>
      <c r="H223" s="16" t="s">
        <v>80</v>
      </c>
      <c r="I223" s="10">
        <v>9</v>
      </c>
      <c r="K223" t="s">
        <v>453</v>
      </c>
      <c r="M223" t="s">
        <v>79</v>
      </c>
      <c r="N223" t="s">
        <v>79</v>
      </c>
      <c r="O223" t="s">
        <v>79</v>
      </c>
      <c r="P223" t="s">
        <v>79</v>
      </c>
      <c r="Q223" t="s">
        <v>79</v>
      </c>
      <c r="R223" t="s">
        <v>79</v>
      </c>
      <c r="S223" t="s">
        <v>79</v>
      </c>
      <c r="T223" t="s">
        <v>79</v>
      </c>
      <c r="U223" t="s">
        <v>79</v>
      </c>
      <c r="V223" t="s">
        <v>79</v>
      </c>
      <c r="W223" t="s">
        <v>79</v>
      </c>
    </row>
    <row r="224" spans="1:30" x14ac:dyDescent="0.25">
      <c r="A224" t="s">
        <v>303</v>
      </c>
      <c r="B224" t="s">
        <v>562</v>
      </c>
      <c r="C224" t="s">
        <v>350</v>
      </c>
      <c r="D224" t="s">
        <v>28</v>
      </c>
      <c r="E224">
        <v>15</v>
      </c>
      <c r="F224" t="s">
        <v>79</v>
      </c>
      <c r="G224">
        <v>28</v>
      </c>
      <c r="H224" s="16" t="s">
        <v>80</v>
      </c>
      <c r="I224" s="10" t="s">
        <v>324</v>
      </c>
      <c r="K224" t="s">
        <v>453</v>
      </c>
      <c r="M224" t="s">
        <v>79</v>
      </c>
      <c r="N224" t="s">
        <v>79</v>
      </c>
      <c r="O224" t="s">
        <v>79</v>
      </c>
      <c r="P224" t="s">
        <v>79</v>
      </c>
      <c r="Q224" t="s">
        <v>79</v>
      </c>
      <c r="R224" t="s">
        <v>79</v>
      </c>
      <c r="S224" t="s">
        <v>79</v>
      </c>
      <c r="T224" t="s">
        <v>79</v>
      </c>
      <c r="U224" t="s">
        <v>79</v>
      </c>
      <c r="V224" t="s">
        <v>79</v>
      </c>
      <c r="W224" t="s">
        <v>79</v>
      </c>
    </row>
    <row r="225" spans="1:30" x14ac:dyDescent="0.25">
      <c r="A225" t="s">
        <v>303</v>
      </c>
      <c r="B225" t="s">
        <v>562</v>
      </c>
      <c r="C225" t="s">
        <v>315</v>
      </c>
      <c r="D225" t="s">
        <v>14</v>
      </c>
      <c r="E225">
        <v>21</v>
      </c>
      <c r="F225" t="s">
        <v>79</v>
      </c>
      <c r="G225">
        <v>36</v>
      </c>
      <c r="H225" s="16" t="s">
        <v>80</v>
      </c>
      <c r="I225" s="10">
        <v>11</v>
      </c>
      <c r="K225" t="s">
        <v>453</v>
      </c>
      <c r="M225" t="s">
        <v>79</v>
      </c>
      <c r="N225" t="s">
        <v>79</v>
      </c>
      <c r="O225" t="s">
        <v>79</v>
      </c>
      <c r="P225" t="s">
        <v>79</v>
      </c>
      <c r="Q225" t="s">
        <v>79</v>
      </c>
      <c r="R225" t="s">
        <v>79</v>
      </c>
      <c r="S225" t="s">
        <v>79</v>
      </c>
      <c r="T225" t="s">
        <v>79</v>
      </c>
      <c r="U225" t="s">
        <v>79</v>
      </c>
      <c r="V225" t="s">
        <v>79</v>
      </c>
      <c r="W225" t="s">
        <v>79</v>
      </c>
    </row>
    <row r="226" spans="1:30" x14ac:dyDescent="0.25">
      <c r="A226" t="s">
        <v>303</v>
      </c>
      <c r="B226" t="s">
        <v>562</v>
      </c>
      <c r="C226" t="s">
        <v>316</v>
      </c>
      <c r="D226" t="s">
        <v>79</v>
      </c>
      <c r="E226" s="16" t="s">
        <v>79</v>
      </c>
      <c r="F226" s="16" t="s">
        <v>79</v>
      </c>
      <c r="G226">
        <v>1.2</v>
      </c>
      <c r="H226" s="16" t="s">
        <v>328</v>
      </c>
      <c r="I226" s="10">
        <v>13</v>
      </c>
      <c r="K226" t="s">
        <v>453</v>
      </c>
      <c r="M226">
        <v>-4</v>
      </c>
      <c r="N226" t="s">
        <v>79</v>
      </c>
      <c r="O226" t="s">
        <v>79</v>
      </c>
      <c r="P226" t="s">
        <v>79</v>
      </c>
      <c r="Q226" t="s">
        <v>79</v>
      </c>
      <c r="R226" t="s">
        <v>79</v>
      </c>
      <c r="S226" t="s">
        <v>79</v>
      </c>
      <c r="T226" t="s">
        <v>79</v>
      </c>
      <c r="U226" t="s">
        <v>79</v>
      </c>
      <c r="V226" t="s">
        <v>79</v>
      </c>
      <c r="W226" t="s">
        <v>79</v>
      </c>
    </row>
    <row r="227" spans="1:30" x14ac:dyDescent="0.25">
      <c r="A227" t="s">
        <v>303</v>
      </c>
      <c r="B227" t="s">
        <v>565</v>
      </c>
      <c r="C227" t="s">
        <v>370</v>
      </c>
      <c r="D227" t="s">
        <v>14</v>
      </c>
      <c r="E227" t="s">
        <v>79</v>
      </c>
      <c r="F227" t="s">
        <v>79</v>
      </c>
      <c r="G227" t="s">
        <v>79</v>
      </c>
      <c r="H227" s="16" t="s">
        <v>310</v>
      </c>
      <c r="I227" s="10">
        <v>1</v>
      </c>
      <c r="K227" t="s">
        <v>453</v>
      </c>
      <c r="M227" t="s">
        <v>79</v>
      </c>
      <c r="N227" t="s">
        <v>79</v>
      </c>
      <c r="O227" t="s">
        <v>79</v>
      </c>
      <c r="P227" t="s">
        <v>311</v>
      </c>
      <c r="Q227" t="s">
        <v>79</v>
      </c>
      <c r="R227">
        <v>4.18</v>
      </c>
      <c r="S227" s="20" t="s">
        <v>256</v>
      </c>
      <c r="T227" t="s">
        <v>79</v>
      </c>
      <c r="U227" t="s">
        <v>79</v>
      </c>
      <c r="V227">
        <v>5.96</v>
      </c>
      <c r="W227">
        <v>12</v>
      </c>
    </row>
    <row r="228" spans="1:30" x14ac:dyDescent="0.25">
      <c r="A228" t="s">
        <v>303</v>
      </c>
      <c r="B228" t="s">
        <v>565</v>
      </c>
      <c r="C228" t="s">
        <v>312</v>
      </c>
      <c r="D228" t="s">
        <v>14</v>
      </c>
      <c r="E228">
        <f t="shared" ref="E228:E231" si="5">ROUND(R228*Q228+S228,2)</f>
        <v>2.86</v>
      </c>
      <c r="F228" t="s">
        <v>79</v>
      </c>
      <c r="G228">
        <f t="shared" ref="G228:G231" si="6">ROUND(V228*Q228+W228,2)</f>
        <v>5.73</v>
      </c>
      <c r="H228" s="16" t="s">
        <v>310</v>
      </c>
      <c r="I228" s="10">
        <v>2</v>
      </c>
      <c r="K228" t="s">
        <v>453</v>
      </c>
      <c r="M228" t="s">
        <v>79</v>
      </c>
      <c r="N228" t="s">
        <v>79</v>
      </c>
      <c r="O228" t="s">
        <v>79</v>
      </c>
      <c r="P228" t="s">
        <v>311</v>
      </c>
      <c r="Q228" s="19" t="str">
        <f>TEXT(ROUND(LOG10(100),2),"0.00")</f>
        <v>2.00</v>
      </c>
      <c r="R228">
        <v>0.7</v>
      </c>
      <c r="S228">
        <v>1.46</v>
      </c>
      <c r="T228" t="s">
        <v>79</v>
      </c>
      <c r="U228" t="s">
        <v>79</v>
      </c>
      <c r="V228">
        <v>1.44</v>
      </c>
      <c r="W228">
        <v>2.85</v>
      </c>
    </row>
    <row r="229" spans="1:30" x14ac:dyDescent="0.25">
      <c r="A229" t="s">
        <v>303</v>
      </c>
      <c r="B229" t="s">
        <v>565</v>
      </c>
      <c r="C229" t="s">
        <v>641</v>
      </c>
      <c r="D229" t="s">
        <v>14</v>
      </c>
      <c r="E229">
        <f t="shared" si="5"/>
        <v>4.33</v>
      </c>
      <c r="F229" t="s">
        <v>79</v>
      </c>
      <c r="G229">
        <f t="shared" si="6"/>
        <v>6.49</v>
      </c>
      <c r="H229" s="16" t="s">
        <v>310</v>
      </c>
      <c r="I229" s="10" t="s">
        <v>323</v>
      </c>
      <c r="K229" t="s">
        <v>453</v>
      </c>
      <c r="M229" t="s">
        <v>79</v>
      </c>
      <c r="N229" t="s">
        <v>79</v>
      </c>
      <c r="O229" t="s">
        <v>79</v>
      </c>
      <c r="P229" t="s">
        <v>311</v>
      </c>
      <c r="Q229" s="19" t="str">
        <f>TEXT(ROUND(LOG10(100),2),"0.00")</f>
        <v>2.00</v>
      </c>
      <c r="R229">
        <v>0.82</v>
      </c>
      <c r="S229">
        <v>2.69</v>
      </c>
      <c r="T229" t="s">
        <v>79</v>
      </c>
      <c r="U229" t="s">
        <v>79</v>
      </c>
      <c r="V229">
        <v>1.35</v>
      </c>
      <c r="W229">
        <v>3.79</v>
      </c>
    </row>
    <row r="230" spans="1:30" x14ac:dyDescent="0.25">
      <c r="A230" t="s">
        <v>303</v>
      </c>
      <c r="B230" t="s">
        <v>565</v>
      </c>
      <c r="C230" t="s">
        <v>351</v>
      </c>
      <c r="D230" t="s">
        <v>14</v>
      </c>
      <c r="E230" s="20" t="s">
        <v>342</v>
      </c>
      <c r="F230" t="s">
        <v>79</v>
      </c>
      <c r="G230">
        <f t="shared" si="6"/>
        <v>4.71</v>
      </c>
      <c r="H230" s="16" t="s">
        <v>310</v>
      </c>
      <c r="I230" s="10">
        <v>4</v>
      </c>
      <c r="K230" t="s">
        <v>453</v>
      </c>
      <c r="M230" t="s">
        <v>79</v>
      </c>
      <c r="N230" t="s">
        <v>79</v>
      </c>
      <c r="O230" t="s">
        <v>79</v>
      </c>
      <c r="P230" t="s">
        <v>311</v>
      </c>
      <c r="Q230" s="19" t="str">
        <f>TEXT(ROUND(LOG10(50),2),"0.00")</f>
        <v>1.70</v>
      </c>
      <c r="R230">
        <v>0.69</v>
      </c>
      <c r="S230">
        <v>1.26</v>
      </c>
      <c r="T230" t="s">
        <v>79</v>
      </c>
      <c r="U230" t="s">
        <v>79</v>
      </c>
      <c r="V230">
        <v>1.28</v>
      </c>
      <c r="W230">
        <v>2.5299999999999998</v>
      </c>
    </row>
    <row r="231" spans="1:30" x14ac:dyDescent="0.25">
      <c r="A231" t="s">
        <v>303</v>
      </c>
      <c r="B231" t="s">
        <v>565</v>
      </c>
      <c r="C231" t="s">
        <v>355</v>
      </c>
      <c r="D231" t="s">
        <v>14</v>
      </c>
      <c r="E231">
        <f t="shared" si="5"/>
        <v>2.12</v>
      </c>
      <c r="F231" t="s">
        <v>79</v>
      </c>
      <c r="G231">
        <f t="shared" si="6"/>
        <v>3.07</v>
      </c>
      <c r="H231" s="16" t="s">
        <v>310</v>
      </c>
      <c r="I231" s="10">
        <v>5</v>
      </c>
      <c r="K231" t="s">
        <v>453</v>
      </c>
      <c r="M231" t="s">
        <v>79</v>
      </c>
      <c r="N231" t="s">
        <v>79</v>
      </c>
      <c r="O231" t="s">
        <v>79</v>
      </c>
      <c r="P231" t="s">
        <v>311</v>
      </c>
      <c r="Q231" s="19" t="str">
        <f>TEXT(ROUND(LOG10(50),2),"0.00")</f>
        <v>1.70</v>
      </c>
      <c r="R231" s="20" t="s">
        <v>339</v>
      </c>
      <c r="S231">
        <v>1.18</v>
      </c>
      <c r="T231" t="s">
        <v>79</v>
      </c>
      <c r="U231" t="s">
        <v>79</v>
      </c>
      <c r="V231">
        <v>0.82</v>
      </c>
      <c r="W231">
        <v>1.68</v>
      </c>
    </row>
    <row r="232" spans="1:30" x14ac:dyDescent="0.25">
      <c r="A232" t="s">
        <v>303</v>
      </c>
      <c r="B232" t="s">
        <v>565</v>
      </c>
      <c r="C232" t="s">
        <v>65</v>
      </c>
      <c r="D232" t="s">
        <v>14</v>
      </c>
      <c r="E232" t="s">
        <v>79</v>
      </c>
      <c r="F232" t="s">
        <v>79</v>
      </c>
      <c r="G232" t="s">
        <v>79</v>
      </c>
      <c r="H232" s="16" t="s">
        <v>310</v>
      </c>
      <c r="I232" s="10" t="s">
        <v>327</v>
      </c>
      <c r="K232" t="s">
        <v>453</v>
      </c>
      <c r="M232" t="s">
        <v>79</v>
      </c>
      <c r="N232" t="s">
        <v>79</v>
      </c>
      <c r="O232" t="s">
        <v>79</v>
      </c>
      <c r="P232" t="s">
        <v>311</v>
      </c>
      <c r="Q232" t="s">
        <v>79</v>
      </c>
      <c r="R232">
        <v>0.52</v>
      </c>
      <c r="S232">
        <v>1.17</v>
      </c>
      <c r="T232" t="s">
        <v>79</v>
      </c>
      <c r="U232" t="s">
        <v>79</v>
      </c>
      <c r="V232" s="20" t="s">
        <v>347</v>
      </c>
      <c r="W232">
        <v>2.27</v>
      </c>
    </row>
    <row r="233" spans="1:30" x14ac:dyDescent="0.25">
      <c r="A233" t="s">
        <v>303</v>
      </c>
      <c r="B233" t="s">
        <v>565</v>
      </c>
      <c r="C233" t="s">
        <v>356</v>
      </c>
      <c r="D233" t="s">
        <v>14</v>
      </c>
      <c r="E233">
        <v>69</v>
      </c>
      <c r="F233" t="s">
        <v>79</v>
      </c>
      <c r="G233">
        <v>79</v>
      </c>
      <c r="H233" s="16" t="s">
        <v>80</v>
      </c>
      <c r="I233" s="10">
        <v>7</v>
      </c>
      <c r="K233" t="s">
        <v>453</v>
      </c>
      <c r="M233" t="s">
        <v>79</v>
      </c>
      <c r="N233" t="s">
        <v>79</v>
      </c>
      <c r="O233" t="s">
        <v>79</v>
      </c>
      <c r="P233" t="s">
        <v>79</v>
      </c>
      <c r="Q233" t="s">
        <v>79</v>
      </c>
      <c r="R233" t="s">
        <v>79</v>
      </c>
      <c r="S233" t="s">
        <v>79</v>
      </c>
      <c r="T233" t="s">
        <v>79</v>
      </c>
      <c r="U233" t="s">
        <v>79</v>
      </c>
      <c r="V233" t="s">
        <v>79</v>
      </c>
      <c r="W233" t="s">
        <v>79</v>
      </c>
    </row>
    <row r="234" spans="1:30" x14ac:dyDescent="0.25">
      <c r="A234" t="s">
        <v>303</v>
      </c>
      <c r="B234" t="s">
        <v>565</v>
      </c>
      <c r="C234" t="s">
        <v>642</v>
      </c>
      <c r="D234" t="s">
        <v>28</v>
      </c>
      <c r="E234">
        <v>23</v>
      </c>
      <c r="F234" t="s">
        <v>79</v>
      </c>
      <c r="G234">
        <v>46</v>
      </c>
      <c r="H234" s="16" t="s">
        <v>382</v>
      </c>
      <c r="I234" s="10">
        <v>8</v>
      </c>
      <c r="K234" t="s">
        <v>453</v>
      </c>
      <c r="M234" t="s">
        <v>79</v>
      </c>
      <c r="N234" t="s">
        <v>79</v>
      </c>
      <c r="O234" t="s">
        <v>79</v>
      </c>
      <c r="P234" t="s">
        <v>79</v>
      </c>
      <c r="Q234" t="s">
        <v>79</v>
      </c>
      <c r="R234" t="s">
        <v>79</v>
      </c>
      <c r="S234" t="s">
        <v>79</v>
      </c>
      <c r="T234" t="s">
        <v>79</v>
      </c>
      <c r="U234" t="s">
        <v>79</v>
      </c>
      <c r="V234" t="s">
        <v>79</v>
      </c>
      <c r="W234" t="s">
        <v>79</v>
      </c>
      <c r="AA234" t="s">
        <v>353</v>
      </c>
      <c r="AB234">
        <v>0</v>
      </c>
      <c r="AC234" t="s">
        <v>367</v>
      </c>
      <c r="AD234">
        <v>1</v>
      </c>
    </row>
    <row r="235" spans="1:30" x14ac:dyDescent="0.25">
      <c r="A235" t="s">
        <v>303</v>
      </c>
      <c r="B235" t="s">
        <v>565</v>
      </c>
      <c r="C235" t="s">
        <v>354</v>
      </c>
      <c r="D235" t="s">
        <v>14</v>
      </c>
      <c r="E235">
        <v>16</v>
      </c>
      <c r="F235" t="s">
        <v>79</v>
      </c>
      <c r="G235">
        <v>32</v>
      </c>
      <c r="H235" s="16" t="s">
        <v>80</v>
      </c>
      <c r="I235" s="10">
        <v>9</v>
      </c>
      <c r="K235" t="s">
        <v>453</v>
      </c>
      <c r="M235" t="s">
        <v>79</v>
      </c>
      <c r="N235" t="s">
        <v>79</v>
      </c>
      <c r="O235" t="s">
        <v>79</v>
      </c>
      <c r="P235" t="s">
        <v>79</v>
      </c>
      <c r="Q235" t="s">
        <v>79</v>
      </c>
      <c r="R235" t="s">
        <v>79</v>
      </c>
      <c r="S235" t="s">
        <v>79</v>
      </c>
      <c r="T235" t="s">
        <v>79</v>
      </c>
      <c r="U235" t="s">
        <v>79</v>
      </c>
      <c r="V235" t="s">
        <v>79</v>
      </c>
      <c r="W235" t="s">
        <v>79</v>
      </c>
    </row>
    <row r="236" spans="1:30" x14ac:dyDescent="0.25">
      <c r="A236" t="s">
        <v>303</v>
      </c>
      <c r="B236" t="s">
        <v>565</v>
      </c>
      <c r="C236" t="s">
        <v>314</v>
      </c>
      <c r="D236" t="s">
        <v>79</v>
      </c>
      <c r="E236">
        <v>3.8</v>
      </c>
      <c r="F236" s="16" t="s">
        <v>79</v>
      </c>
      <c r="G236">
        <v>9.5</v>
      </c>
      <c r="H236" s="16" t="s">
        <v>317</v>
      </c>
      <c r="I236" s="10" t="s">
        <v>325</v>
      </c>
      <c r="K236" t="s">
        <v>453</v>
      </c>
      <c r="M236" s="16" t="s">
        <v>79</v>
      </c>
      <c r="N236">
        <v>1.9</v>
      </c>
      <c r="O236">
        <v>11.4</v>
      </c>
      <c r="P236" t="s">
        <v>79</v>
      </c>
      <c r="Q236" t="s">
        <v>79</v>
      </c>
      <c r="R236" t="s">
        <v>79</v>
      </c>
      <c r="S236" t="s">
        <v>79</v>
      </c>
      <c r="T236" t="s">
        <v>79</v>
      </c>
      <c r="U236" t="s">
        <v>79</v>
      </c>
      <c r="V236" t="s">
        <v>79</v>
      </c>
      <c r="W236" t="s">
        <v>79</v>
      </c>
    </row>
    <row r="237" spans="1:30" x14ac:dyDescent="0.25">
      <c r="A237" t="s">
        <v>303</v>
      </c>
      <c r="B237" t="s">
        <v>565</v>
      </c>
      <c r="C237" t="s">
        <v>315</v>
      </c>
      <c r="D237" t="s">
        <v>14</v>
      </c>
      <c r="E237">
        <v>21</v>
      </c>
      <c r="F237" t="s">
        <v>79</v>
      </c>
      <c r="G237">
        <v>36</v>
      </c>
      <c r="H237" s="16" t="s">
        <v>80</v>
      </c>
      <c r="I237" s="10">
        <v>11</v>
      </c>
      <c r="K237" t="s">
        <v>453</v>
      </c>
      <c r="M237" t="s">
        <v>79</v>
      </c>
      <c r="N237" t="s">
        <v>79</v>
      </c>
      <c r="O237" t="s">
        <v>79</v>
      </c>
      <c r="P237" t="s">
        <v>79</v>
      </c>
      <c r="Q237" t="s">
        <v>79</v>
      </c>
      <c r="R237" t="s">
        <v>79</v>
      </c>
      <c r="S237" t="s">
        <v>79</v>
      </c>
      <c r="T237" t="s">
        <v>79</v>
      </c>
      <c r="U237" t="s">
        <v>79</v>
      </c>
      <c r="V237" t="s">
        <v>79</v>
      </c>
      <c r="W237" t="s">
        <v>79</v>
      </c>
    </row>
    <row r="238" spans="1:30" x14ac:dyDescent="0.25">
      <c r="A238" t="s">
        <v>303</v>
      </c>
      <c r="B238" t="s">
        <v>565</v>
      </c>
      <c r="C238" t="s">
        <v>316</v>
      </c>
      <c r="D238" t="s">
        <v>79</v>
      </c>
      <c r="E238" s="16" t="s">
        <v>79</v>
      </c>
      <c r="F238" s="16" t="s">
        <v>79</v>
      </c>
      <c r="G238">
        <v>1.2</v>
      </c>
      <c r="H238" s="16" t="s">
        <v>328</v>
      </c>
      <c r="I238" s="10">
        <v>13</v>
      </c>
      <c r="K238" t="s">
        <v>453</v>
      </c>
      <c r="M238">
        <v>-4</v>
      </c>
      <c r="N238" t="s">
        <v>79</v>
      </c>
      <c r="O238" t="s">
        <v>79</v>
      </c>
      <c r="P238" t="s">
        <v>79</v>
      </c>
      <c r="Q238" t="s">
        <v>79</v>
      </c>
      <c r="R238" t="s">
        <v>79</v>
      </c>
      <c r="S238" t="s">
        <v>79</v>
      </c>
      <c r="T238" t="s">
        <v>79</v>
      </c>
      <c r="U238" t="s">
        <v>79</v>
      </c>
      <c r="V238" t="s">
        <v>79</v>
      </c>
      <c r="W238" t="s">
        <v>79</v>
      </c>
    </row>
    <row r="239" spans="1:30" x14ac:dyDescent="0.25">
      <c r="A239" t="s">
        <v>303</v>
      </c>
      <c r="B239" t="s">
        <v>563</v>
      </c>
      <c r="C239" t="s">
        <v>370</v>
      </c>
      <c r="D239" t="s">
        <v>14</v>
      </c>
      <c r="E239" t="s">
        <v>79</v>
      </c>
      <c r="F239" t="s">
        <v>79</v>
      </c>
      <c r="G239" t="s">
        <v>79</v>
      </c>
      <c r="H239" s="16" t="s">
        <v>310</v>
      </c>
      <c r="I239" s="10">
        <v>1</v>
      </c>
      <c r="K239" t="s">
        <v>453</v>
      </c>
      <c r="M239" t="s">
        <v>79</v>
      </c>
      <c r="N239" t="s">
        <v>79</v>
      </c>
      <c r="O239" t="s">
        <v>79</v>
      </c>
      <c r="P239" t="s">
        <v>311</v>
      </c>
      <c r="Q239" t="s">
        <v>79</v>
      </c>
      <c r="R239">
        <v>3.08</v>
      </c>
      <c r="S239">
        <v>6.57</v>
      </c>
      <c r="T239" t="s">
        <v>79</v>
      </c>
      <c r="U239" t="s">
        <v>79</v>
      </c>
      <c r="V239" s="20" t="s">
        <v>348</v>
      </c>
      <c r="W239">
        <v>9.66</v>
      </c>
    </row>
    <row r="240" spans="1:30" x14ac:dyDescent="0.25">
      <c r="A240" t="s">
        <v>303</v>
      </c>
      <c r="B240" t="s">
        <v>563</v>
      </c>
      <c r="C240" t="s">
        <v>312</v>
      </c>
      <c r="D240" t="s">
        <v>14</v>
      </c>
      <c r="E240" t="s">
        <v>79</v>
      </c>
      <c r="F240" t="s">
        <v>79</v>
      </c>
      <c r="G240" t="s">
        <v>79</v>
      </c>
      <c r="H240" s="16" t="s">
        <v>310</v>
      </c>
      <c r="I240" s="10">
        <v>2</v>
      </c>
      <c r="K240" t="s">
        <v>453</v>
      </c>
      <c r="M240" t="s">
        <v>79</v>
      </c>
      <c r="N240" t="s">
        <v>79</v>
      </c>
      <c r="O240" t="s">
        <v>79</v>
      </c>
      <c r="P240" t="s">
        <v>311</v>
      </c>
      <c r="Q240" t="s">
        <v>79</v>
      </c>
      <c r="R240">
        <v>0.41</v>
      </c>
      <c r="S240">
        <v>0.74</v>
      </c>
      <c r="T240" t="s">
        <v>79</v>
      </c>
      <c r="U240" t="s">
        <v>79</v>
      </c>
      <c r="V240">
        <v>0.76</v>
      </c>
      <c r="W240">
        <v>1.52</v>
      </c>
    </row>
    <row r="241" spans="1:30" x14ac:dyDescent="0.25">
      <c r="A241" t="s">
        <v>303</v>
      </c>
      <c r="B241" t="s">
        <v>563</v>
      </c>
      <c r="C241" t="s">
        <v>353</v>
      </c>
      <c r="D241" t="s">
        <v>14</v>
      </c>
      <c r="E241" t="s">
        <v>79</v>
      </c>
      <c r="F241" t="s">
        <v>79</v>
      </c>
      <c r="G241" t="s">
        <v>79</v>
      </c>
      <c r="H241" s="16" t="s">
        <v>310</v>
      </c>
      <c r="I241" s="10" t="s">
        <v>322</v>
      </c>
      <c r="K241" t="s">
        <v>453</v>
      </c>
      <c r="M241" t="s">
        <v>79</v>
      </c>
      <c r="N241" t="s">
        <v>79</v>
      </c>
      <c r="O241" t="s">
        <v>79</v>
      </c>
      <c r="P241" t="s">
        <v>311</v>
      </c>
      <c r="Q241" t="s">
        <v>79</v>
      </c>
      <c r="R241">
        <v>0.61</v>
      </c>
      <c r="S241">
        <v>1.3</v>
      </c>
      <c r="T241" t="s">
        <v>79</v>
      </c>
      <c r="U241" t="s">
        <v>79</v>
      </c>
      <c r="V241">
        <v>0.98</v>
      </c>
      <c r="W241">
        <v>1.93</v>
      </c>
    </row>
    <row r="242" spans="1:30" x14ac:dyDescent="0.25">
      <c r="A242" t="s">
        <v>303</v>
      </c>
      <c r="B242" t="s">
        <v>563</v>
      </c>
      <c r="C242" t="s">
        <v>351</v>
      </c>
      <c r="D242" t="s">
        <v>14</v>
      </c>
      <c r="E242" t="s">
        <v>79</v>
      </c>
      <c r="F242" t="s">
        <v>79</v>
      </c>
      <c r="G242" t="s">
        <v>79</v>
      </c>
      <c r="H242" s="16" t="s">
        <v>310</v>
      </c>
      <c r="I242" s="10">
        <v>4</v>
      </c>
      <c r="K242" t="s">
        <v>453</v>
      </c>
      <c r="M242" t="s">
        <v>79</v>
      </c>
      <c r="N242" t="s">
        <v>79</v>
      </c>
      <c r="O242" t="s">
        <v>79</v>
      </c>
      <c r="P242" t="s">
        <v>311</v>
      </c>
      <c r="Q242" t="s">
        <v>79</v>
      </c>
      <c r="R242">
        <v>0.5</v>
      </c>
      <c r="S242">
        <v>1.02</v>
      </c>
      <c r="T242" t="s">
        <v>79</v>
      </c>
      <c r="U242" t="s">
        <v>79</v>
      </c>
      <c r="V242">
        <v>0.99</v>
      </c>
      <c r="W242">
        <v>2.0099999999999998</v>
      </c>
    </row>
    <row r="243" spans="1:30" x14ac:dyDescent="0.25">
      <c r="A243" t="s">
        <v>303</v>
      </c>
      <c r="B243" t="s">
        <v>563</v>
      </c>
      <c r="C243" t="s">
        <v>355</v>
      </c>
      <c r="D243" t="s">
        <v>14</v>
      </c>
      <c r="E243" t="s">
        <v>79</v>
      </c>
      <c r="F243" t="s">
        <v>79</v>
      </c>
      <c r="G243" t="s">
        <v>79</v>
      </c>
      <c r="H243" s="16" t="s">
        <v>310</v>
      </c>
      <c r="I243" s="10">
        <v>5</v>
      </c>
      <c r="K243" t="s">
        <v>453</v>
      </c>
      <c r="M243" t="s">
        <v>79</v>
      </c>
      <c r="N243" t="s">
        <v>79</v>
      </c>
      <c r="O243" t="s">
        <v>79</v>
      </c>
      <c r="P243" t="s">
        <v>311</v>
      </c>
      <c r="Q243" t="s">
        <v>79</v>
      </c>
      <c r="R243">
        <v>0.34</v>
      </c>
      <c r="S243">
        <v>0.73</v>
      </c>
      <c r="T243" t="s">
        <v>79</v>
      </c>
      <c r="U243" t="s">
        <v>79</v>
      </c>
      <c r="V243">
        <v>0.72</v>
      </c>
      <c r="W243">
        <v>1.45</v>
      </c>
    </row>
    <row r="244" spans="1:30" x14ac:dyDescent="0.25">
      <c r="A244" t="s">
        <v>303</v>
      </c>
      <c r="B244" t="s">
        <v>563</v>
      </c>
      <c r="C244" t="s">
        <v>352</v>
      </c>
      <c r="D244" t="s">
        <v>14</v>
      </c>
      <c r="E244" t="s">
        <v>79</v>
      </c>
      <c r="F244" t="s">
        <v>79</v>
      </c>
      <c r="G244" t="s">
        <v>79</v>
      </c>
      <c r="H244" s="16" t="s">
        <v>310</v>
      </c>
      <c r="I244" s="10" t="s">
        <v>326</v>
      </c>
      <c r="K244" t="s">
        <v>453</v>
      </c>
      <c r="M244" t="s">
        <v>79</v>
      </c>
      <c r="N244" t="s">
        <v>79</v>
      </c>
      <c r="O244" t="s">
        <v>79</v>
      </c>
      <c r="P244" t="s">
        <v>311</v>
      </c>
      <c r="Q244" t="s">
        <v>79</v>
      </c>
      <c r="R244">
        <v>0.39</v>
      </c>
      <c r="S244">
        <v>0.87</v>
      </c>
      <c r="T244" t="s">
        <v>79</v>
      </c>
      <c r="U244" t="s">
        <v>79</v>
      </c>
      <c r="V244">
        <v>0.72</v>
      </c>
      <c r="W244">
        <v>1.79</v>
      </c>
    </row>
    <row r="245" spans="1:30" x14ac:dyDescent="0.25">
      <c r="A245" t="s">
        <v>303</v>
      </c>
      <c r="B245" t="s">
        <v>563</v>
      </c>
      <c r="C245" t="s">
        <v>356</v>
      </c>
      <c r="D245" t="s">
        <v>14</v>
      </c>
      <c r="E245">
        <v>57</v>
      </c>
      <c r="F245" t="s">
        <v>79</v>
      </c>
      <c r="G245">
        <v>68</v>
      </c>
      <c r="H245" s="16" t="s">
        <v>80</v>
      </c>
      <c r="I245" s="10">
        <v>7</v>
      </c>
      <c r="K245" t="s">
        <v>453</v>
      </c>
      <c r="M245" t="s">
        <v>79</v>
      </c>
      <c r="N245" t="s">
        <v>79</v>
      </c>
      <c r="O245" t="s">
        <v>79</v>
      </c>
      <c r="P245" t="s">
        <v>79</v>
      </c>
      <c r="Q245" t="s">
        <v>79</v>
      </c>
      <c r="R245" t="s">
        <v>79</v>
      </c>
      <c r="S245" t="s">
        <v>79</v>
      </c>
      <c r="T245" t="s">
        <v>79</v>
      </c>
      <c r="U245" t="s">
        <v>79</v>
      </c>
      <c r="V245" t="s">
        <v>79</v>
      </c>
      <c r="W245" t="s">
        <v>79</v>
      </c>
    </row>
    <row r="246" spans="1:30" x14ac:dyDescent="0.25">
      <c r="A246" t="s">
        <v>303</v>
      </c>
      <c r="B246" t="s">
        <v>563</v>
      </c>
      <c r="C246" t="s">
        <v>642</v>
      </c>
      <c r="D246" t="s">
        <v>28</v>
      </c>
      <c r="E246">
        <v>23</v>
      </c>
      <c r="F246" t="s">
        <v>79</v>
      </c>
      <c r="G246">
        <v>45</v>
      </c>
      <c r="H246" s="16" t="s">
        <v>382</v>
      </c>
      <c r="I246" s="10">
        <v>8</v>
      </c>
      <c r="K246" t="s">
        <v>453</v>
      </c>
      <c r="M246" t="s">
        <v>79</v>
      </c>
      <c r="N246" t="s">
        <v>79</v>
      </c>
      <c r="O246" t="s">
        <v>79</v>
      </c>
      <c r="P246" t="s">
        <v>79</v>
      </c>
      <c r="Q246" t="s">
        <v>79</v>
      </c>
      <c r="R246" t="s">
        <v>79</v>
      </c>
      <c r="S246" t="s">
        <v>79</v>
      </c>
      <c r="T246" t="s">
        <v>79</v>
      </c>
      <c r="U246" t="s">
        <v>79</v>
      </c>
      <c r="V246" t="s">
        <v>79</v>
      </c>
      <c r="W246" t="s">
        <v>79</v>
      </c>
      <c r="AA246" t="s">
        <v>353</v>
      </c>
      <c r="AB246">
        <v>0</v>
      </c>
      <c r="AC246" t="s">
        <v>367</v>
      </c>
      <c r="AD246">
        <v>1</v>
      </c>
    </row>
    <row r="247" spans="1:30" x14ac:dyDescent="0.25">
      <c r="A247" t="s">
        <v>303</v>
      </c>
      <c r="B247" t="s">
        <v>563</v>
      </c>
      <c r="C247" t="s">
        <v>354</v>
      </c>
      <c r="D247" t="s">
        <v>14</v>
      </c>
      <c r="E247">
        <v>27</v>
      </c>
      <c r="F247" t="s">
        <v>79</v>
      </c>
      <c r="G247">
        <v>50</v>
      </c>
      <c r="H247" s="16" t="s">
        <v>80</v>
      </c>
      <c r="I247" s="10">
        <v>9</v>
      </c>
      <c r="K247" t="s">
        <v>453</v>
      </c>
      <c r="M247" t="s">
        <v>79</v>
      </c>
      <c r="N247" t="s">
        <v>79</v>
      </c>
      <c r="O247" t="s">
        <v>79</v>
      </c>
      <c r="P247" t="s">
        <v>79</v>
      </c>
      <c r="Q247" t="s">
        <v>79</v>
      </c>
      <c r="R247" t="s">
        <v>79</v>
      </c>
      <c r="S247" t="s">
        <v>79</v>
      </c>
      <c r="T247" t="s">
        <v>79</v>
      </c>
      <c r="U247" t="s">
        <v>79</v>
      </c>
      <c r="V247" t="s">
        <v>79</v>
      </c>
      <c r="W247" t="s">
        <v>79</v>
      </c>
    </row>
    <row r="248" spans="1:30" x14ac:dyDescent="0.25">
      <c r="A248" t="s">
        <v>303</v>
      </c>
      <c r="B248" t="s">
        <v>563</v>
      </c>
      <c r="C248" t="s">
        <v>350</v>
      </c>
      <c r="D248" t="s">
        <v>28</v>
      </c>
      <c r="E248">
        <v>20</v>
      </c>
      <c r="F248" t="s">
        <v>79</v>
      </c>
      <c r="G248">
        <v>36</v>
      </c>
      <c r="H248" s="16" t="s">
        <v>80</v>
      </c>
      <c r="I248" s="10" t="s">
        <v>324</v>
      </c>
      <c r="K248" t="s">
        <v>453</v>
      </c>
      <c r="M248" t="s">
        <v>79</v>
      </c>
      <c r="N248" t="s">
        <v>79</v>
      </c>
      <c r="O248" t="s">
        <v>79</v>
      </c>
      <c r="P248" t="s">
        <v>79</v>
      </c>
      <c r="Q248" t="s">
        <v>79</v>
      </c>
      <c r="R248" t="s">
        <v>79</v>
      </c>
      <c r="S248" t="s">
        <v>79</v>
      </c>
      <c r="T248" t="s">
        <v>79</v>
      </c>
      <c r="U248" t="s">
        <v>79</v>
      </c>
      <c r="V248" t="s">
        <v>79</v>
      </c>
      <c r="W248" t="s">
        <v>79</v>
      </c>
    </row>
    <row r="249" spans="1:30" x14ac:dyDescent="0.25">
      <c r="A249" t="s">
        <v>303</v>
      </c>
      <c r="B249" t="s">
        <v>563</v>
      </c>
      <c r="C249" t="s">
        <v>315</v>
      </c>
      <c r="D249" t="s">
        <v>14</v>
      </c>
      <c r="E249">
        <v>14</v>
      </c>
      <c r="F249" t="s">
        <v>79</v>
      </c>
      <c r="G249">
        <v>28</v>
      </c>
      <c r="H249" s="16" t="s">
        <v>80</v>
      </c>
      <c r="I249" s="10">
        <v>11</v>
      </c>
      <c r="K249" t="s">
        <v>453</v>
      </c>
      <c r="M249" t="s">
        <v>79</v>
      </c>
      <c r="N249" t="s">
        <v>79</v>
      </c>
      <c r="O249" t="s">
        <v>79</v>
      </c>
      <c r="P249" t="s">
        <v>79</v>
      </c>
      <c r="Q249" t="s">
        <v>79</v>
      </c>
      <c r="R249" t="s">
        <v>79</v>
      </c>
      <c r="S249" t="s">
        <v>79</v>
      </c>
      <c r="T249" t="s">
        <v>79</v>
      </c>
      <c r="U249" t="s">
        <v>79</v>
      </c>
      <c r="V249" t="s">
        <v>79</v>
      </c>
      <c r="W249" t="s">
        <v>79</v>
      </c>
    </row>
    <row r="250" spans="1:30" x14ac:dyDescent="0.25">
      <c r="A250" t="s">
        <v>303</v>
      </c>
      <c r="B250" t="s">
        <v>563</v>
      </c>
      <c r="C250" t="s">
        <v>316</v>
      </c>
      <c r="D250" t="s">
        <v>79</v>
      </c>
      <c r="E250" s="16" t="s">
        <v>79</v>
      </c>
      <c r="F250" s="16" t="s">
        <v>79</v>
      </c>
      <c r="G250">
        <v>1.2</v>
      </c>
      <c r="H250" s="16" t="s">
        <v>328</v>
      </c>
      <c r="I250" s="10">
        <v>13</v>
      </c>
      <c r="K250" t="s">
        <v>453</v>
      </c>
      <c r="M250">
        <v>-4</v>
      </c>
      <c r="N250" t="s">
        <v>79</v>
      </c>
      <c r="O250" t="s">
        <v>79</v>
      </c>
      <c r="P250" t="s">
        <v>79</v>
      </c>
      <c r="Q250" t="s">
        <v>79</v>
      </c>
      <c r="R250" t="s">
        <v>79</v>
      </c>
      <c r="S250" t="s">
        <v>79</v>
      </c>
      <c r="T250" t="s">
        <v>79</v>
      </c>
      <c r="U250" t="s">
        <v>79</v>
      </c>
      <c r="V250" t="s">
        <v>79</v>
      </c>
      <c r="W250" t="s">
        <v>79</v>
      </c>
    </row>
    <row r="251" spans="1:30" x14ac:dyDescent="0.25">
      <c r="A251" t="s">
        <v>303</v>
      </c>
      <c r="B251" t="s">
        <v>566</v>
      </c>
      <c r="C251" t="s">
        <v>370</v>
      </c>
      <c r="D251" t="s">
        <v>14</v>
      </c>
      <c r="E251" t="s">
        <v>79</v>
      </c>
      <c r="F251" t="s">
        <v>79</v>
      </c>
      <c r="G251" t="s">
        <v>79</v>
      </c>
      <c r="H251" s="16" t="s">
        <v>310</v>
      </c>
      <c r="I251" s="10">
        <v>1</v>
      </c>
      <c r="K251" t="s">
        <v>453</v>
      </c>
      <c r="M251" t="s">
        <v>79</v>
      </c>
      <c r="N251" t="s">
        <v>79</v>
      </c>
      <c r="O251" t="s">
        <v>79</v>
      </c>
      <c r="P251" t="s">
        <v>311</v>
      </c>
      <c r="Q251" t="s">
        <v>79</v>
      </c>
      <c r="R251">
        <v>3.08</v>
      </c>
      <c r="S251">
        <v>6.57</v>
      </c>
      <c r="T251" t="s">
        <v>79</v>
      </c>
      <c r="U251" t="s">
        <v>79</v>
      </c>
      <c r="V251" s="20" t="s">
        <v>348</v>
      </c>
      <c r="W251">
        <v>9.66</v>
      </c>
    </row>
    <row r="252" spans="1:30" x14ac:dyDescent="0.25">
      <c r="A252" t="s">
        <v>303</v>
      </c>
      <c r="B252" t="s">
        <v>566</v>
      </c>
      <c r="C252" t="s">
        <v>312</v>
      </c>
      <c r="D252" t="s">
        <v>14</v>
      </c>
      <c r="E252" t="s">
        <v>79</v>
      </c>
      <c r="F252" t="s">
        <v>79</v>
      </c>
      <c r="G252" t="s">
        <v>79</v>
      </c>
      <c r="H252" s="16" t="s">
        <v>310</v>
      </c>
      <c r="I252" s="10">
        <v>2</v>
      </c>
      <c r="K252" t="s">
        <v>453</v>
      </c>
      <c r="M252" t="s">
        <v>79</v>
      </c>
      <c r="N252" t="s">
        <v>79</v>
      </c>
      <c r="O252" t="s">
        <v>79</v>
      </c>
      <c r="P252" t="s">
        <v>311</v>
      </c>
      <c r="Q252" t="s">
        <v>79</v>
      </c>
      <c r="R252">
        <v>0.41</v>
      </c>
      <c r="S252">
        <v>0.74</v>
      </c>
      <c r="T252" t="s">
        <v>79</v>
      </c>
      <c r="U252" t="s">
        <v>79</v>
      </c>
      <c r="V252">
        <v>0.76</v>
      </c>
      <c r="W252">
        <v>1.52</v>
      </c>
    </row>
    <row r="253" spans="1:30" x14ac:dyDescent="0.25">
      <c r="A253" t="s">
        <v>303</v>
      </c>
      <c r="B253" t="s">
        <v>566</v>
      </c>
      <c r="C253" t="s">
        <v>641</v>
      </c>
      <c r="D253" t="s">
        <v>14</v>
      </c>
      <c r="E253" t="s">
        <v>79</v>
      </c>
      <c r="F253" t="s">
        <v>79</v>
      </c>
      <c r="G253" t="s">
        <v>79</v>
      </c>
      <c r="H253" s="16" t="s">
        <v>310</v>
      </c>
      <c r="I253" s="10" t="s">
        <v>323</v>
      </c>
      <c r="K253" t="s">
        <v>453</v>
      </c>
      <c r="M253" t="s">
        <v>79</v>
      </c>
      <c r="N253" t="s">
        <v>79</v>
      </c>
      <c r="O253" t="s">
        <v>79</v>
      </c>
      <c r="P253" t="s">
        <v>311</v>
      </c>
      <c r="Q253" t="s">
        <v>79</v>
      </c>
      <c r="R253">
        <v>0.62</v>
      </c>
      <c r="S253">
        <v>3.33</v>
      </c>
      <c r="T253" t="s">
        <v>79</v>
      </c>
      <c r="U253" t="s">
        <v>79</v>
      </c>
      <c r="V253">
        <v>1</v>
      </c>
      <c r="W253">
        <v>4.07</v>
      </c>
    </row>
    <row r="254" spans="1:30" x14ac:dyDescent="0.25">
      <c r="A254" t="s">
        <v>303</v>
      </c>
      <c r="B254" t="s">
        <v>566</v>
      </c>
      <c r="C254" t="s">
        <v>351</v>
      </c>
      <c r="D254" t="s">
        <v>14</v>
      </c>
      <c r="E254" t="s">
        <v>79</v>
      </c>
      <c r="F254" t="s">
        <v>79</v>
      </c>
      <c r="G254" t="s">
        <v>79</v>
      </c>
      <c r="H254" s="16" t="s">
        <v>310</v>
      </c>
      <c r="I254" s="10">
        <v>4</v>
      </c>
      <c r="K254" t="s">
        <v>453</v>
      </c>
      <c r="M254" t="s">
        <v>79</v>
      </c>
      <c r="N254" t="s">
        <v>79</v>
      </c>
      <c r="O254" t="s">
        <v>79</v>
      </c>
      <c r="P254" t="s">
        <v>311</v>
      </c>
      <c r="Q254" t="s">
        <v>79</v>
      </c>
      <c r="R254">
        <v>0.5</v>
      </c>
      <c r="S254">
        <v>1.02</v>
      </c>
      <c r="T254" t="s">
        <v>79</v>
      </c>
      <c r="U254" t="s">
        <v>79</v>
      </c>
      <c r="V254">
        <v>0.99</v>
      </c>
      <c r="W254">
        <v>2.0099999999999998</v>
      </c>
    </row>
    <row r="255" spans="1:30" x14ac:dyDescent="0.25">
      <c r="A255" t="s">
        <v>303</v>
      </c>
      <c r="B255" t="s">
        <v>566</v>
      </c>
      <c r="C255" t="s">
        <v>355</v>
      </c>
      <c r="D255" t="s">
        <v>14</v>
      </c>
      <c r="E255" t="s">
        <v>79</v>
      </c>
      <c r="F255" t="s">
        <v>79</v>
      </c>
      <c r="G255" t="s">
        <v>79</v>
      </c>
      <c r="H255" s="16" t="s">
        <v>310</v>
      </c>
      <c r="I255" s="10">
        <v>5</v>
      </c>
      <c r="K255" t="s">
        <v>453</v>
      </c>
      <c r="M255" t="s">
        <v>79</v>
      </c>
      <c r="N255" t="s">
        <v>79</v>
      </c>
      <c r="O255" t="s">
        <v>79</v>
      </c>
      <c r="P255" t="s">
        <v>311</v>
      </c>
      <c r="Q255" t="s">
        <v>79</v>
      </c>
      <c r="R255">
        <v>0.34</v>
      </c>
      <c r="S255">
        <v>0.73</v>
      </c>
      <c r="T255" t="s">
        <v>79</v>
      </c>
      <c r="U255" t="s">
        <v>79</v>
      </c>
      <c r="V255">
        <v>0.72</v>
      </c>
      <c r="W255">
        <v>1.45</v>
      </c>
    </row>
    <row r="256" spans="1:30" x14ac:dyDescent="0.25">
      <c r="A256" t="s">
        <v>303</v>
      </c>
      <c r="B256" t="s">
        <v>566</v>
      </c>
      <c r="C256" t="s">
        <v>65</v>
      </c>
      <c r="D256" t="s">
        <v>14</v>
      </c>
      <c r="E256" t="s">
        <v>79</v>
      </c>
      <c r="F256" t="s">
        <v>79</v>
      </c>
      <c r="G256" t="s">
        <v>79</v>
      </c>
      <c r="H256" s="16" t="s">
        <v>310</v>
      </c>
      <c r="I256" s="10" t="s">
        <v>327</v>
      </c>
      <c r="K256" t="s">
        <v>453</v>
      </c>
      <c r="M256" t="s">
        <v>79</v>
      </c>
      <c r="N256" t="s">
        <v>79</v>
      </c>
      <c r="O256" t="s">
        <v>79</v>
      </c>
      <c r="P256" t="s">
        <v>311</v>
      </c>
      <c r="Q256" t="s">
        <v>79</v>
      </c>
      <c r="R256">
        <v>0.48</v>
      </c>
      <c r="S256">
        <v>0.87</v>
      </c>
      <c r="T256" t="s">
        <v>79</v>
      </c>
      <c r="U256" t="s">
        <v>79</v>
      </c>
      <c r="V256">
        <v>0.9</v>
      </c>
      <c r="W256">
        <v>1.83</v>
      </c>
    </row>
    <row r="257" spans="1:30" x14ac:dyDescent="0.25">
      <c r="A257" t="s">
        <v>303</v>
      </c>
      <c r="B257" t="s">
        <v>566</v>
      </c>
      <c r="C257" t="s">
        <v>356</v>
      </c>
      <c r="D257" t="s">
        <v>14</v>
      </c>
      <c r="E257">
        <v>57</v>
      </c>
      <c r="F257" t="s">
        <v>79</v>
      </c>
      <c r="G257">
        <v>68</v>
      </c>
      <c r="H257" s="16" t="s">
        <v>80</v>
      </c>
      <c r="I257" s="10">
        <v>7</v>
      </c>
      <c r="K257" t="s">
        <v>453</v>
      </c>
      <c r="M257" t="s">
        <v>79</v>
      </c>
      <c r="N257" t="s">
        <v>79</v>
      </c>
      <c r="O257" t="s">
        <v>79</v>
      </c>
      <c r="P257" t="s">
        <v>79</v>
      </c>
      <c r="Q257" t="s">
        <v>79</v>
      </c>
      <c r="R257" t="s">
        <v>79</v>
      </c>
      <c r="S257" t="s">
        <v>79</v>
      </c>
      <c r="T257" t="s">
        <v>79</v>
      </c>
      <c r="U257" t="s">
        <v>79</v>
      </c>
      <c r="V257" t="s">
        <v>79</v>
      </c>
      <c r="W257" t="s">
        <v>79</v>
      </c>
    </row>
    <row r="258" spans="1:30" x14ac:dyDescent="0.25">
      <c r="A258" t="s">
        <v>303</v>
      </c>
      <c r="B258" t="s">
        <v>566</v>
      </c>
      <c r="C258" t="s">
        <v>642</v>
      </c>
      <c r="D258" t="s">
        <v>28</v>
      </c>
      <c r="E258">
        <v>23</v>
      </c>
      <c r="F258" t="s">
        <v>79</v>
      </c>
      <c r="G258">
        <v>45</v>
      </c>
      <c r="H258" s="16" t="s">
        <v>382</v>
      </c>
      <c r="I258" s="10">
        <v>8</v>
      </c>
      <c r="K258" t="s">
        <v>453</v>
      </c>
      <c r="M258" t="s">
        <v>79</v>
      </c>
      <c r="N258" t="s">
        <v>79</v>
      </c>
      <c r="O258" t="s">
        <v>79</v>
      </c>
      <c r="P258" t="s">
        <v>79</v>
      </c>
      <c r="Q258" t="s">
        <v>79</v>
      </c>
      <c r="R258" t="s">
        <v>79</v>
      </c>
      <c r="S258" t="s">
        <v>79</v>
      </c>
      <c r="T258" t="s">
        <v>79</v>
      </c>
      <c r="U258" t="s">
        <v>79</v>
      </c>
      <c r="V258" t="s">
        <v>79</v>
      </c>
      <c r="W258" t="s">
        <v>79</v>
      </c>
      <c r="AA258" t="s">
        <v>353</v>
      </c>
      <c r="AB258">
        <v>0</v>
      </c>
      <c r="AC258" t="s">
        <v>367</v>
      </c>
      <c r="AD258">
        <v>1</v>
      </c>
    </row>
    <row r="259" spans="1:30" x14ac:dyDescent="0.25">
      <c r="A259" t="s">
        <v>303</v>
      </c>
      <c r="B259" t="s">
        <v>566</v>
      </c>
      <c r="C259" t="s">
        <v>354</v>
      </c>
      <c r="D259" t="s">
        <v>14</v>
      </c>
      <c r="E259">
        <v>27</v>
      </c>
      <c r="F259" t="s">
        <v>79</v>
      </c>
      <c r="G259">
        <v>50</v>
      </c>
      <c r="H259" s="16" t="s">
        <v>80</v>
      </c>
      <c r="I259" s="10">
        <v>9</v>
      </c>
      <c r="K259" t="s">
        <v>453</v>
      </c>
      <c r="M259" t="s">
        <v>79</v>
      </c>
      <c r="N259" t="s">
        <v>79</v>
      </c>
      <c r="O259" t="s">
        <v>79</v>
      </c>
      <c r="P259" t="s">
        <v>79</v>
      </c>
      <c r="Q259" t="s">
        <v>79</v>
      </c>
      <c r="R259" t="s">
        <v>79</v>
      </c>
      <c r="S259" t="s">
        <v>79</v>
      </c>
      <c r="T259" t="s">
        <v>79</v>
      </c>
      <c r="U259" t="s">
        <v>79</v>
      </c>
      <c r="V259" t="s">
        <v>79</v>
      </c>
      <c r="W259" t="s">
        <v>79</v>
      </c>
    </row>
    <row r="260" spans="1:30" x14ac:dyDescent="0.25">
      <c r="A260" t="s">
        <v>303</v>
      </c>
      <c r="B260" t="s">
        <v>566</v>
      </c>
      <c r="C260" t="s">
        <v>314</v>
      </c>
      <c r="D260" t="s">
        <v>79</v>
      </c>
      <c r="E260">
        <v>3.8</v>
      </c>
      <c r="F260" s="16" t="s">
        <v>79</v>
      </c>
      <c r="G260">
        <v>9.5</v>
      </c>
      <c r="H260" s="16" t="s">
        <v>317</v>
      </c>
      <c r="I260" s="10" t="s">
        <v>325</v>
      </c>
      <c r="K260" t="s">
        <v>453</v>
      </c>
      <c r="M260" s="16" t="s">
        <v>79</v>
      </c>
      <c r="N260">
        <v>1.9</v>
      </c>
      <c r="O260">
        <v>11.4</v>
      </c>
      <c r="P260" t="s">
        <v>79</v>
      </c>
      <c r="Q260" t="s">
        <v>79</v>
      </c>
      <c r="R260" t="s">
        <v>79</v>
      </c>
      <c r="S260" t="s">
        <v>79</v>
      </c>
      <c r="T260" t="s">
        <v>79</v>
      </c>
      <c r="U260" t="s">
        <v>79</v>
      </c>
      <c r="V260" t="s">
        <v>79</v>
      </c>
      <c r="W260" t="s">
        <v>79</v>
      </c>
    </row>
    <row r="261" spans="1:30" x14ac:dyDescent="0.25">
      <c r="A261" t="s">
        <v>303</v>
      </c>
      <c r="B261" t="s">
        <v>566</v>
      </c>
      <c r="C261" t="s">
        <v>315</v>
      </c>
      <c r="D261" t="s">
        <v>14</v>
      </c>
      <c r="E261">
        <v>14</v>
      </c>
      <c r="F261" t="s">
        <v>79</v>
      </c>
      <c r="G261">
        <v>28</v>
      </c>
      <c r="H261" s="16" t="s">
        <v>80</v>
      </c>
      <c r="I261" s="10">
        <v>11</v>
      </c>
      <c r="K261" t="s">
        <v>453</v>
      </c>
      <c r="M261" t="s">
        <v>79</v>
      </c>
      <c r="N261" t="s">
        <v>79</v>
      </c>
      <c r="O261" t="s">
        <v>79</v>
      </c>
      <c r="P261" t="s">
        <v>79</v>
      </c>
      <c r="Q261" t="s">
        <v>79</v>
      </c>
      <c r="R261" t="s">
        <v>79</v>
      </c>
      <c r="S261" t="s">
        <v>79</v>
      </c>
      <c r="T261" t="s">
        <v>79</v>
      </c>
      <c r="U261" t="s">
        <v>79</v>
      </c>
      <c r="V261" t="s">
        <v>79</v>
      </c>
      <c r="W261" t="s">
        <v>79</v>
      </c>
    </row>
    <row r="262" spans="1:30" x14ac:dyDescent="0.25">
      <c r="A262" t="s">
        <v>303</v>
      </c>
      <c r="B262" t="s">
        <v>566</v>
      </c>
      <c r="C262" t="s">
        <v>316</v>
      </c>
      <c r="D262" t="s">
        <v>79</v>
      </c>
      <c r="E262" s="16" t="s">
        <v>79</v>
      </c>
      <c r="F262" s="16" t="s">
        <v>79</v>
      </c>
      <c r="G262">
        <v>1.2</v>
      </c>
      <c r="H262" s="16" t="s">
        <v>328</v>
      </c>
      <c r="I262" s="10">
        <v>13</v>
      </c>
      <c r="K262" t="s">
        <v>453</v>
      </c>
      <c r="M262">
        <v>-4</v>
      </c>
      <c r="N262" t="s">
        <v>79</v>
      </c>
      <c r="O262" t="s">
        <v>79</v>
      </c>
      <c r="P262" t="s">
        <v>79</v>
      </c>
      <c r="Q262" t="s">
        <v>79</v>
      </c>
      <c r="R262" t="s">
        <v>79</v>
      </c>
      <c r="S262" t="s">
        <v>79</v>
      </c>
      <c r="T262" t="s">
        <v>79</v>
      </c>
      <c r="U262" t="s">
        <v>79</v>
      </c>
      <c r="V262" t="s">
        <v>79</v>
      </c>
      <c r="W262" t="s">
        <v>79</v>
      </c>
    </row>
    <row r="263" spans="1:30" x14ac:dyDescent="0.25">
      <c r="A263" t="s">
        <v>303</v>
      </c>
      <c r="B263" t="s">
        <v>561</v>
      </c>
      <c r="C263" t="s">
        <v>369</v>
      </c>
      <c r="D263" t="s">
        <v>14</v>
      </c>
      <c r="E263">
        <v>335</v>
      </c>
      <c r="F263" s="16" t="s">
        <v>79</v>
      </c>
      <c r="G263">
        <v>670</v>
      </c>
      <c r="H263" s="16" t="s">
        <v>378</v>
      </c>
      <c r="I263" s="10">
        <v>12</v>
      </c>
      <c r="J263" t="s">
        <v>349</v>
      </c>
      <c r="K263" t="s">
        <v>453</v>
      </c>
      <c r="M263" t="s">
        <v>79</v>
      </c>
      <c r="N263" t="s">
        <v>79</v>
      </c>
      <c r="O263" t="s">
        <v>79</v>
      </c>
      <c r="P263" t="s">
        <v>79</v>
      </c>
      <c r="Q263" t="s">
        <v>79</v>
      </c>
      <c r="R263" t="s">
        <v>79</v>
      </c>
      <c r="S263" t="s">
        <v>79</v>
      </c>
      <c r="T263" t="s">
        <v>79</v>
      </c>
      <c r="U263" t="s">
        <v>79</v>
      </c>
      <c r="V263" t="s">
        <v>79</v>
      </c>
      <c r="W263" t="s">
        <v>79</v>
      </c>
      <c r="X263" t="s">
        <v>313</v>
      </c>
      <c r="Y263">
        <v>1</v>
      </c>
      <c r="Z263" t="s">
        <v>368</v>
      </c>
    </row>
    <row r="264" spans="1:30" x14ac:dyDescent="0.25">
      <c r="A264" t="s">
        <v>303</v>
      </c>
      <c r="B264" t="s">
        <v>564</v>
      </c>
      <c r="C264" t="s">
        <v>369</v>
      </c>
      <c r="D264" t="s">
        <v>14</v>
      </c>
      <c r="E264">
        <v>335</v>
      </c>
      <c r="F264" s="16" t="s">
        <v>79</v>
      </c>
      <c r="G264">
        <v>670</v>
      </c>
      <c r="H264" s="16" t="s">
        <v>378</v>
      </c>
      <c r="I264" s="10">
        <v>12</v>
      </c>
      <c r="J264" t="s">
        <v>349</v>
      </c>
      <c r="K264" t="s">
        <v>453</v>
      </c>
      <c r="M264" t="s">
        <v>79</v>
      </c>
      <c r="N264" t="s">
        <v>79</v>
      </c>
      <c r="O264" t="s">
        <v>79</v>
      </c>
      <c r="P264" t="s">
        <v>79</v>
      </c>
      <c r="Q264" t="s">
        <v>79</v>
      </c>
      <c r="R264" t="s">
        <v>79</v>
      </c>
      <c r="S264" t="s">
        <v>79</v>
      </c>
      <c r="T264" t="s">
        <v>79</v>
      </c>
      <c r="U264" t="s">
        <v>79</v>
      </c>
      <c r="V264" t="s">
        <v>79</v>
      </c>
      <c r="W264" t="s">
        <v>79</v>
      </c>
      <c r="X264" t="s">
        <v>313</v>
      </c>
      <c r="Y264">
        <v>1</v>
      </c>
      <c r="Z264" t="s">
        <v>368</v>
      </c>
    </row>
    <row r="265" spans="1:30" x14ac:dyDescent="0.25">
      <c r="A265" t="s">
        <v>303</v>
      </c>
      <c r="B265" t="s">
        <v>562</v>
      </c>
      <c r="C265" t="s">
        <v>369</v>
      </c>
      <c r="D265" t="s">
        <v>14</v>
      </c>
      <c r="E265">
        <v>225</v>
      </c>
      <c r="F265" t="s">
        <v>79</v>
      </c>
      <c r="G265">
        <v>450</v>
      </c>
      <c r="H265" s="16" t="s">
        <v>378</v>
      </c>
      <c r="I265" s="10">
        <v>12</v>
      </c>
      <c r="J265" t="s">
        <v>349</v>
      </c>
      <c r="K265" t="s">
        <v>453</v>
      </c>
      <c r="M265" t="s">
        <v>79</v>
      </c>
      <c r="N265" t="s">
        <v>79</v>
      </c>
      <c r="O265" t="s">
        <v>79</v>
      </c>
      <c r="P265" t="s">
        <v>79</v>
      </c>
      <c r="Q265" t="s">
        <v>79</v>
      </c>
      <c r="R265" t="s">
        <v>79</v>
      </c>
      <c r="S265" t="s">
        <v>79</v>
      </c>
      <c r="T265" t="s">
        <v>79</v>
      </c>
      <c r="U265" t="s">
        <v>79</v>
      </c>
      <c r="V265" t="s">
        <v>79</v>
      </c>
      <c r="W265" t="s">
        <v>79</v>
      </c>
      <c r="X265" t="s">
        <v>313</v>
      </c>
      <c r="Y265">
        <v>1</v>
      </c>
      <c r="Z265" t="s">
        <v>368</v>
      </c>
    </row>
    <row r="266" spans="1:30" x14ac:dyDescent="0.25">
      <c r="A266" t="s">
        <v>303</v>
      </c>
      <c r="B266" t="s">
        <v>565</v>
      </c>
      <c r="C266" t="s">
        <v>369</v>
      </c>
      <c r="D266" t="s">
        <v>14</v>
      </c>
      <c r="E266">
        <v>225</v>
      </c>
      <c r="F266" t="s">
        <v>79</v>
      </c>
      <c r="G266">
        <v>450</v>
      </c>
      <c r="H266" s="16" t="s">
        <v>378</v>
      </c>
      <c r="I266" s="10">
        <v>12</v>
      </c>
      <c r="J266" t="s">
        <v>349</v>
      </c>
      <c r="K266" t="s">
        <v>453</v>
      </c>
      <c r="M266" t="s">
        <v>79</v>
      </c>
      <c r="N266" t="s">
        <v>79</v>
      </c>
      <c r="O266" t="s">
        <v>79</v>
      </c>
      <c r="P266" t="s">
        <v>79</v>
      </c>
      <c r="Q266" t="s">
        <v>79</v>
      </c>
      <c r="R266" t="s">
        <v>79</v>
      </c>
      <c r="S266" t="s">
        <v>79</v>
      </c>
      <c r="T266" t="s">
        <v>79</v>
      </c>
      <c r="U266" t="s">
        <v>79</v>
      </c>
      <c r="V266" t="s">
        <v>79</v>
      </c>
      <c r="W266" t="s">
        <v>79</v>
      </c>
      <c r="X266" t="s">
        <v>313</v>
      </c>
      <c r="Y266">
        <v>1</v>
      </c>
      <c r="Z266" t="s">
        <v>368</v>
      </c>
    </row>
    <row r="267" spans="1:30" x14ac:dyDescent="0.25">
      <c r="A267" t="s">
        <v>303</v>
      </c>
      <c r="B267" t="s">
        <v>563</v>
      </c>
      <c r="C267" t="s">
        <v>369</v>
      </c>
      <c r="D267" t="s">
        <v>14</v>
      </c>
      <c r="E267">
        <v>320</v>
      </c>
      <c r="F267" t="s">
        <v>79</v>
      </c>
      <c r="G267">
        <v>640</v>
      </c>
      <c r="H267" s="16" t="s">
        <v>378</v>
      </c>
      <c r="I267" s="10">
        <v>12</v>
      </c>
      <c r="J267" t="s">
        <v>349</v>
      </c>
      <c r="K267" t="s">
        <v>453</v>
      </c>
      <c r="M267" t="s">
        <v>79</v>
      </c>
      <c r="N267" t="s">
        <v>79</v>
      </c>
      <c r="O267" t="s">
        <v>79</v>
      </c>
      <c r="P267" t="s">
        <v>79</v>
      </c>
      <c r="Q267" t="s">
        <v>79</v>
      </c>
      <c r="R267" t="s">
        <v>79</v>
      </c>
      <c r="S267" t="s">
        <v>79</v>
      </c>
      <c r="T267" t="s">
        <v>79</v>
      </c>
      <c r="U267" t="s">
        <v>79</v>
      </c>
      <c r="V267" t="s">
        <v>79</v>
      </c>
      <c r="W267" t="s">
        <v>79</v>
      </c>
      <c r="X267" t="s">
        <v>313</v>
      </c>
      <c r="Y267">
        <v>1</v>
      </c>
      <c r="Z267" t="s">
        <v>368</v>
      </c>
    </row>
    <row r="268" spans="1:30" x14ac:dyDescent="0.25">
      <c r="A268" t="s">
        <v>303</v>
      </c>
      <c r="B268" t="s">
        <v>566</v>
      </c>
      <c r="C268" t="s">
        <v>369</v>
      </c>
      <c r="D268" t="s">
        <v>14</v>
      </c>
      <c r="E268">
        <v>320</v>
      </c>
      <c r="F268" t="s">
        <v>79</v>
      </c>
      <c r="G268">
        <v>640</v>
      </c>
      <c r="H268" s="16" t="s">
        <v>378</v>
      </c>
      <c r="I268" s="10">
        <v>12</v>
      </c>
      <c r="J268" t="s">
        <v>349</v>
      </c>
      <c r="K268" t="s">
        <v>453</v>
      </c>
      <c r="M268" t="s">
        <v>79</v>
      </c>
      <c r="N268" t="s">
        <v>79</v>
      </c>
      <c r="O268" t="s">
        <v>79</v>
      </c>
      <c r="P268" t="s">
        <v>79</v>
      </c>
      <c r="Q268" t="s">
        <v>79</v>
      </c>
      <c r="R268" t="s">
        <v>79</v>
      </c>
      <c r="S268" t="s">
        <v>79</v>
      </c>
      <c r="T268" t="s">
        <v>79</v>
      </c>
      <c r="U268" t="s">
        <v>79</v>
      </c>
      <c r="V268" t="s">
        <v>79</v>
      </c>
      <c r="W268" t="s">
        <v>79</v>
      </c>
      <c r="X268" t="s">
        <v>313</v>
      </c>
      <c r="Y268">
        <v>1</v>
      </c>
      <c r="Z268" t="s">
        <v>368</v>
      </c>
    </row>
    <row r="269" spans="1:30" x14ac:dyDescent="0.25">
      <c r="A269" t="s">
        <v>303</v>
      </c>
      <c r="B269" t="s">
        <v>561</v>
      </c>
      <c r="C269" t="s">
        <v>643</v>
      </c>
      <c r="D269" t="s">
        <v>14</v>
      </c>
      <c r="E269">
        <v>335</v>
      </c>
      <c r="F269" s="16" t="s">
        <v>79</v>
      </c>
      <c r="G269">
        <v>670</v>
      </c>
      <c r="H269" s="16" t="s">
        <v>378</v>
      </c>
      <c r="I269" s="10">
        <v>12</v>
      </c>
      <c r="J269" t="s">
        <v>349</v>
      </c>
      <c r="K269" t="s">
        <v>453</v>
      </c>
      <c r="M269" t="s">
        <v>79</v>
      </c>
      <c r="N269" t="s">
        <v>79</v>
      </c>
      <c r="O269" t="s">
        <v>79</v>
      </c>
      <c r="P269" t="s">
        <v>79</v>
      </c>
      <c r="Q269" t="s">
        <v>79</v>
      </c>
      <c r="R269" t="s">
        <v>79</v>
      </c>
      <c r="S269" t="s">
        <v>79</v>
      </c>
      <c r="T269" t="s">
        <v>79</v>
      </c>
      <c r="U269" t="s">
        <v>79</v>
      </c>
      <c r="V269" t="s">
        <v>79</v>
      </c>
      <c r="W269" t="s">
        <v>79</v>
      </c>
      <c r="X269" t="s">
        <v>313</v>
      </c>
      <c r="Y269">
        <v>1</v>
      </c>
      <c r="Z269" t="s">
        <v>367</v>
      </c>
    </row>
    <row r="270" spans="1:30" x14ac:dyDescent="0.25">
      <c r="A270" t="s">
        <v>303</v>
      </c>
      <c r="B270" t="s">
        <v>564</v>
      </c>
      <c r="C270" t="s">
        <v>643</v>
      </c>
      <c r="D270" t="s">
        <v>14</v>
      </c>
      <c r="E270">
        <v>335</v>
      </c>
      <c r="F270" s="16" t="s">
        <v>79</v>
      </c>
      <c r="G270">
        <v>670</v>
      </c>
      <c r="H270" s="16" t="s">
        <v>378</v>
      </c>
      <c r="I270" s="10">
        <v>12</v>
      </c>
      <c r="J270" t="s">
        <v>349</v>
      </c>
      <c r="K270" t="s">
        <v>453</v>
      </c>
      <c r="M270" t="s">
        <v>79</v>
      </c>
      <c r="N270" t="s">
        <v>79</v>
      </c>
      <c r="O270" t="s">
        <v>79</v>
      </c>
      <c r="P270" t="s">
        <v>79</v>
      </c>
      <c r="Q270" t="s">
        <v>79</v>
      </c>
      <c r="R270" t="s">
        <v>79</v>
      </c>
      <c r="S270" t="s">
        <v>79</v>
      </c>
      <c r="T270" t="s">
        <v>79</v>
      </c>
      <c r="U270" t="s">
        <v>79</v>
      </c>
      <c r="V270" t="s">
        <v>79</v>
      </c>
      <c r="W270" t="s">
        <v>79</v>
      </c>
      <c r="X270" t="s">
        <v>313</v>
      </c>
      <c r="Y270">
        <v>1</v>
      </c>
      <c r="Z270" t="s">
        <v>367</v>
      </c>
    </row>
    <row r="271" spans="1:30" x14ac:dyDescent="0.25">
      <c r="A271" t="s">
        <v>303</v>
      </c>
      <c r="B271" t="s">
        <v>562</v>
      </c>
      <c r="C271" t="s">
        <v>643</v>
      </c>
      <c r="D271" t="s">
        <v>14</v>
      </c>
      <c r="E271">
        <v>225</v>
      </c>
      <c r="F271" t="s">
        <v>79</v>
      </c>
      <c r="G271">
        <v>450</v>
      </c>
      <c r="H271" s="16" t="s">
        <v>378</v>
      </c>
      <c r="I271" s="10">
        <v>12</v>
      </c>
      <c r="J271" t="s">
        <v>349</v>
      </c>
      <c r="K271" t="s">
        <v>453</v>
      </c>
      <c r="M271" t="s">
        <v>79</v>
      </c>
      <c r="N271" t="s">
        <v>79</v>
      </c>
      <c r="O271" t="s">
        <v>79</v>
      </c>
      <c r="P271" t="s">
        <v>79</v>
      </c>
      <c r="Q271" t="s">
        <v>79</v>
      </c>
      <c r="R271" t="s">
        <v>79</v>
      </c>
      <c r="S271" t="s">
        <v>79</v>
      </c>
      <c r="T271" t="s">
        <v>79</v>
      </c>
      <c r="U271" t="s">
        <v>79</v>
      </c>
      <c r="V271" t="s">
        <v>79</v>
      </c>
      <c r="W271" t="s">
        <v>79</v>
      </c>
      <c r="X271" t="s">
        <v>313</v>
      </c>
      <c r="Y271">
        <v>1</v>
      </c>
      <c r="Z271" t="s">
        <v>367</v>
      </c>
    </row>
    <row r="272" spans="1:30" x14ac:dyDescent="0.25">
      <c r="A272" t="s">
        <v>303</v>
      </c>
      <c r="B272" t="s">
        <v>565</v>
      </c>
      <c r="C272" t="s">
        <v>643</v>
      </c>
      <c r="D272" t="s">
        <v>14</v>
      </c>
      <c r="E272">
        <v>225</v>
      </c>
      <c r="F272" t="s">
        <v>79</v>
      </c>
      <c r="G272">
        <v>450</v>
      </c>
      <c r="H272" s="16" t="s">
        <v>378</v>
      </c>
      <c r="I272" s="10">
        <v>12</v>
      </c>
      <c r="J272" t="s">
        <v>349</v>
      </c>
      <c r="K272" t="s">
        <v>453</v>
      </c>
      <c r="M272" t="s">
        <v>79</v>
      </c>
      <c r="N272" t="s">
        <v>79</v>
      </c>
      <c r="O272" t="s">
        <v>79</v>
      </c>
      <c r="P272" t="s">
        <v>79</v>
      </c>
      <c r="Q272" t="s">
        <v>79</v>
      </c>
      <c r="R272" t="s">
        <v>79</v>
      </c>
      <c r="S272" t="s">
        <v>79</v>
      </c>
      <c r="T272" t="s">
        <v>79</v>
      </c>
      <c r="U272" t="s">
        <v>79</v>
      </c>
      <c r="V272" t="s">
        <v>79</v>
      </c>
      <c r="W272" t="s">
        <v>79</v>
      </c>
      <c r="X272" t="s">
        <v>313</v>
      </c>
      <c r="Y272">
        <v>1</v>
      </c>
      <c r="Z272" t="s">
        <v>367</v>
      </c>
    </row>
    <row r="273" spans="1:26" x14ac:dyDescent="0.25">
      <c r="A273" t="s">
        <v>303</v>
      </c>
      <c r="B273" t="s">
        <v>563</v>
      </c>
      <c r="C273" t="s">
        <v>643</v>
      </c>
      <c r="D273" t="s">
        <v>14</v>
      </c>
      <c r="E273">
        <v>320</v>
      </c>
      <c r="F273" t="s">
        <v>79</v>
      </c>
      <c r="G273">
        <v>640</v>
      </c>
      <c r="H273" s="16" t="s">
        <v>378</v>
      </c>
      <c r="I273" s="10">
        <v>12</v>
      </c>
      <c r="J273" t="s">
        <v>349</v>
      </c>
      <c r="K273" t="s">
        <v>453</v>
      </c>
      <c r="M273" t="s">
        <v>79</v>
      </c>
      <c r="N273" t="s">
        <v>79</v>
      </c>
      <c r="O273" t="s">
        <v>79</v>
      </c>
      <c r="P273" t="s">
        <v>79</v>
      </c>
      <c r="Q273" t="s">
        <v>79</v>
      </c>
      <c r="R273" t="s">
        <v>79</v>
      </c>
      <c r="S273" t="s">
        <v>79</v>
      </c>
      <c r="T273" t="s">
        <v>79</v>
      </c>
      <c r="U273" t="s">
        <v>79</v>
      </c>
      <c r="V273" t="s">
        <v>79</v>
      </c>
      <c r="W273" t="s">
        <v>79</v>
      </c>
      <c r="X273" t="s">
        <v>313</v>
      </c>
      <c r="Y273">
        <v>1</v>
      </c>
      <c r="Z273" t="s">
        <v>367</v>
      </c>
    </row>
    <row r="274" spans="1:26" x14ac:dyDescent="0.25">
      <c r="A274" t="s">
        <v>303</v>
      </c>
      <c r="B274" t="s">
        <v>566</v>
      </c>
      <c r="C274" t="s">
        <v>643</v>
      </c>
      <c r="D274" t="s">
        <v>14</v>
      </c>
      <c r="E274">
        <v>320</v>
      </c>
      <c r="F274" t="s">
        <v>79</v>
      </c>
      <c r="G274">
        <v>640</v>
      </c>
      <c r="H274" s="16" t="s">
        <v>378</v>
      </c>
      <c r="I274" s="10">
        <v>12</v>
      </c>
      <c r="J274" t="s">
        <v>349</v>
      </c>
      <c r="K274" t="s">
        <v>453</v>
      </c>
      <c r="M274" t="s">
        <v>79</v>
      </c>
      <c r="N274" t="s">
        <v>79</v>
      </c>
      <c r="O274" t="s">
        <v>79</v>
      </c>
      <c r="P274" t="s">
        <v>79</v>
      </c>
      <c r="Q274" t="s">
        <v>79</v>
      </c>
      <c r="R274" t="s">
        <v>79</v>
      </c>
      <c r="S274" t="s">
        <v>79</v>
      </c>
      <c r="T274" t="s">
        <v>79</v>
      </c>
      <c r="U274" t="s">
        <v>79</v>
      </c>
      <c r="V274" t="s">
        <v>79</v>
      </c>
      <c r="W274" t="s">
        <v>79</v>
      </c>
      <c r="X274" t="s">
        <v>313</v>
      </c>
      <c r="Y274">
        <v>1</v>
      </c>
      <c r="Z274" t="s">
        <v>367</v>
      </c>
    </row>
    <row r="275" spans="1:26" hidden="1" x14ac:dyDescent="0.25">
      <c r="A275" t="s">
        <v>395</v>
      </c>
      <c r="B275" t="s">
        <v>399</v>
      </c>
      <c r="C275" t="s">
        <v>13</v>
      </c>
      <c r="D275" t="s">
        <v>14</v>
      </c>
      <c r="E275">
        <v>0</v>
      </c>
      <c r="F275" t="s">
        <v>79</v>
      </c>
      <c r="G275">
        <v>31</v>
      </c>
      <c r="H275" t="s">
        <v>81</v>
      </c>
      <c r="K275" t="s">
        <v>452</v>
      </c>
    </row>
    <row r="276" spans="1:26" hidden="1" x14ac:dyDescent="0.25">
      <c r="A276" t="s">
        <v>395</v>
      </c>
      <c r="B276" t="s">
        <v>399</v>
      </c>
      <c r="C276" t="s">
        <v>396</v>
      </c>
      <c r="D276" t="s">
        <v>14</v>
      </c>
      <c r="E276">
        <v>0</v>
      </c>
      <c r="F276" t="s">
        <v>79</v>
      </c>
      <c r="G276">
        <v>16</v>
      </c>
      <c r="H276" t="s">
        <v>81</v>
      </c>
      <c r="K276" t="s">
        <v>452</v>
      </c>
    </row>
    <row r="277" spans="1:26" hidden="1" x14ac:dyDescent="0.25">
      <c r="A277" t="s">
        <v>395</v>
      </c>
      <c r="B277" t="s">
        <v>399</v>
      </c>
      <c r="C277" t="s">
        <v>397</v>
      </c>
      <c r="D277" t="s">
        <v>14</v>
      </c>
      <c r="E277">
        <v>0</v>
      </c>
      <c r="F277" t="s">
        <v>79</v>
      </c>
      <c r="G277">
        <v>22</v>
      </c>
      <c r="H277" t="s">
        <v>81</v>
      </c>
      <c r="K277" t="s">
        <v>452</v>
      </c>
    </row>
    <row r="278" spans="1:26" hidden="1" x14ac:dyDescent="0.25">
      <c r="A278" t="s">
        <v>395</v>
      </c>
      <c r="B278" t="s">
        <v>399</v>
      </c>
      <c r="C278" t="s">
        <v>137</v>
      </c>
      <c r="D278" t="s">
        <v>28</v>
      </c>
      <c r="E278">
        <v>3.05</v>
      </c>
      <c r="F278" t="s">
        <v>79</v>
      </c>
      <c r="G278">
        <v>10</v>
      </c>
      <c r="H278" t="s">
        <v>81</v>
      </c>
      <c r="K278" t="s">
        <v>452</v>
      </c>
    </row>
    <row r="279" spans="1:26" hidden="1" x14ac:dyDescent="0.25">
      <c r="A279" t="s">
        <v>395</v>
      </c>
      <c r="B279" t="s">
        <v>399</v>
      </c>
      <c r="C279" t="s">
        <v>72</v>
      </c>
      <c r="D279" t="s">
        <v>14</v>
      </c>
      <c r="E279">
        <v>0</v>
      </c>
      <c r="F279" t="s">
        <v>79</v>
      </c>
      <c r="G279">
        <v>2.86</v>
      </c>
      <c r="H279" t="s">
        <v>81</v>
      </c>
      <c r="K279" t="s">
        <v>452</v>
      </c>
    </row>
    <row r="280" spans="1:26" hidden="1" x14ac:dyDescent="0.25">
      <c r="A280" t="s">
        <v>395</v>
      </c>
      <c r="B280" t="s">
        <v>399</v>
      </c>
      <c r="C280" t="s">
        <v>243</v>
      </c>
      <c r="D280" t="s">
        <v>14</v>
      </c>
      <c r="E280">
        <v>0</v>
      </c>
      <c r="F280" t="s">
        <v>79</v>
      </c>
      <c r="G280">
        <v>66.7</v>
      </c>
      <c r="H280" t="s">
        <v>81</v>
      </c>
      <c r="K280" t="s">
        <v>452</v>
      </c>
    </row>
    <row r="281" spans="1:26" hidden="1" x14ac:dyDescent="0.25">
      <c r="A281" t="s">
        <v>395</v>
      </c>
      <c r="B281" t="s">
        <v>398</v>
      </c>
      <c r="C281" t="s">
        <v>13</v>
      </c>
      <c r="D281" t="s">
        <v>14</v>
      </c>
      <c r="E281">
        <v>0</v>
      </c>
      <c r="F281" t="s">
        <v>79</v>
      </c>
      <c r="G281">
        <v>33</v>
      </c>
      <c r="H281" t="s">
        <v>81</v>
      </c>
      <c r="K281" t="s">
        <v>452</v>
      </c>
    </row>
    <row r="282" spans="1:26" hidden="1" x14ac:dyDescent="0.25">
      <c r="A282" t="s">
        <v>395</v>
      </c>
      <c r="B282" t="s">
        <v>398</v>
      </c>
      <c r="C282" t="s">
        <v>396</v>
      </c>
      <c r="D282" t="s">
        <v>14</v>
      </c>
      <c r="E282">
        <v>0</v>
      </c>
      <c r="F282" t="s">
        <v>79</v>
      </c>
      <c r="G282">
        <v>19</v>
      </c>
      <c r="H282" t="s">
        <v>81</v>
      </c>
      <c r="K282" t="s">
        <v>452</v>
      </c>
    </row>
    <row r="283" spans="1:26" hidden="1" x14ac:dyDescent="0.25">
      <c r="A283" t="s">
        <v>395</v>
      </c>
      <c r="B283" t="s">
        <v>398</v>
      </c>
      <c r="C283" t="s">
        <v>397</v>
      </c>
      <c r="D283" t="s">
        <v>14</v>
      </c>
      <c r="E283">
        <v>0</v>
      </c>
      <c r="F283" t="s">
        <v>79</v>
      </c>
      <c r="G283">
        <v>38</v>
      </c>
      <c r="H283" t="s">
        <v>81</v>
      </c>
      <c r="K283" t="s">
        <v>452</v>
      </c>
    </row>
    <row r="284" spans="1:26" hidden="1" x14ac:dyDescent="0.25">
      <c r="A284" t="s">
        <v>395</v>
      </c>
      <c r="B284" t="s">
        <v>398</v>
      </c>
      <c r="C284" t="s">
        <v>137</v>
      </c>
      <c r="D284" t="s">
        <v>28</v>
      </c>
      <c r="E284">
        <v>1.89</v>
      </c>
      <c r="F284" t="s">
        <v>79</v>
      </c>
      <c r="G284">
        <v>10</v>
      </c>
      <c r="H284" t="s">
        <v>81</v>
      </c>
      <c r="K284" t="s">
        <v>452</v>
      </c>
    </row>
    <row r="285" spans="1:26" hidden="1" x14ac:dyDescent="0.25">
      <c r="A285" t="s">
        <v>395</v>
      </c>
      <c r="B285" t="s">
        <v>398</v>
      </c>
      <c r="C285" t="s">
        <v>72</v>
      </c>
      <c r="D285" t="s">
        <v>14</v>
      </c>
      <c r="E285">
        <v>0</v>
      </c>
      <c r="F285" t="s">
        <v>79</v>
      </c>
      <c r="G285">
        <v>2.86</v>
      </c>
      <c r="H285" t="s">
        <v>81</v>
      </c>
      <c r="K285" t="s">
        <v>452</v>
      </c>
    </row>
    <row r="286" spans="1:26" hidden="1" x14ac:dyDescent="0.25">
      <c r="A286" t="s">
        <v>395</v>
      </c>
      <c r="B286" t="s">
        <v>398</v>
      </c>
      <c r="C286" t="s">
        <v>243</v>
      </c>
      <c r="D286" t="s">
        <v>14</v>
      </c>
      <c r="E286">
        <v>0</v>
      </c>
      <c r="F286" t="s">
        <v>79</v>
      </c>
      <c r="G286">
        <v>84.5</v>
      </c>
      <c r="H286" t="s">
        <v>81</v>
      </c>
      <c r="K286" t="s">
        <v>452</v>
      </c>
    </row>
    <row r="287" spans="1:26" hidden="1" x14ac:dyDescent="0.25">
      <c r="A287" t="s">
        <v>400</v>
      </c>
      <c r="B287" s="24" t="s">
        <v>401</v>
      </c>
      <c r="C287" t="s">
        <v>416</v>
      </c>
      <c r="D287" t="s">
        <v>14</v>
      </c>
      <c r="E287">
        <v>1</v>
      </c>
      <c r="F287" t="s">
        <v>79</v>
      </c>
      <c r="G287">
        <v>19</v>
      </c>
      <c r="H287" t="s">
        <v>81</v>
      </c>
      <c r="K287" t="s">
        <v>452</v>
      </c>
    </row>
    <row r="288" spans="1:26" hidden="1" x14ac:dyDescent="0.25">
      <c r="A288" t="s">
        <v>400</v>
      </c>
      <c r="B288" s="24" t="s">
        <v>401</v>
      </c>
      <c r="C288" t="s">
        <v>18</v>
      </c>
      <c r="D288" t="s">
        <v>14</v>
      </c>
      <c r="E288">
        <v>1</v>
      </c>
      <c r="F288" t="s">
        <v>79</v>
      </c>
      <c r="G288">
        <v>10</v>
      </c>
      <c r="H288" t="s">
        <v>81</v>
      </c>
      <c r="K288" t="s">
        <v>452</v>
      </c>
    </row>
    <row r="289" spans="1:11" hidden="1" x14ac:dyDescent="0.25">
      <c r="A289" t="s">
        <v>400</v>
      </c>
      <c r="B289" s="24" t="s">
        <v>401</v>
      </c>
      <c r="C289" t="s">
        <v>138</v>
      </c>
      <c r="D289" t="s">
        <v>14</v>
      </c>
      <c r="E289">
        <v>0</v>
      </c>
      <c r="F289" t="s">
        <v>79</v>
      </c>
      <c r="G289">
        <v>8</v>
      </c>
      <c r="H289" t="s">
        <v>81</v>
      </c>
      <c r="K289" t="s">
        <v>452</v>
      </c>
    </row>
    <row r="290" spans="1:11" hidden="1" x14ac:dyDescent="0.25">
      <c r="A290" t="s">
        <v>400</v>
      </c>
      <c r="B290" s="24" t="s">
        <v>401</v>
      </c>
      <c r="C290" t="s">
        <v>402</v>
      </c>
      <c r="D290" t="s">
        <v>14</v>
      </c>
      <c r="E290">
        <v>1</v>
      </c>
      <c r="F290" t="s">
        <v>79</v>
      </c>
      <c r="G290">
        <v>7</v>
      </c>
      <c r="H290" t="s">
        <v>81</v>
      </c>
      <c r="K290" t="s">
        <v>452</v>
      </c>
    </row>
    <row r="291" spans="1:11" hidden="1" x14ac:dyDescent="0.25">
      <c r="A291" t="s">
        <v>400</v>
      </c>
      <c r="B291" s="24" t="s">
        <v>401</v>
      </c>
      <c r="C291" t="s">
        <v>159</v>
      </c>
      <c r="D291" t="s">
        <v>14</v>
      </c>
      <c r="E291">
        <v>4</v>
      </c>
      <c r="F291" t="s">
        <v>79</v>
      </c>
      <c r="G291">
        <v>20</v>
      </c>
      <c r="H291" t="s">
        <v>81</v>
      </c>
      <c r="K291" t="s">
        <v>452</v>
      </c>
    </row>
    <row r="292" spans="1:11" hidden="1" x14ac:dyDescent="0.25">
      <c r="A292" t="s">
        <v>400</v>
      </c>
      <c r="B292" s="24" t="s">
        <v>401</v>
      </c>
      <c r="C292" t="s">
        <v>137</v>
      </c>
      <c r="D292" t="s">
        <v>28</v>
      </c>
      <c r="E292">
        <v>2.23</v>
      </c>
      <c r="F292" t="s">
        <v>79</v>
      </c>
      <c r="G292">
        <v>6.18</v>
      </c>
      <c r="H292" t="s">
        <v>81</v>
      </c>
      <c r="K292" t="s">
        <v>452</v>
      </c>
    </row>
    <row r="293" spans="1:11" hidden="1" x14ac:dyDescent="0.25">
      <c r="A293" t="s">
        <v>400</v>
      </c>
      <c r="B293" s="24" t="s">
        <v>401</v>
      </c>
      <c r="C293" t="s">
        <v>21</v>
      </c>
      <c r="D293" t="s">
        <v>14</v>
      </c>
      <c r="E293">
        <v>0.5</v>
      </c>
      <c r="F293" t="s">
        <v>79</v>
      </c>
      <c r="G293">
        <v>59.7</v>
      </c>
      <c r="H293" t="s">
        <v>81</v>
      </c>
      <c r="K293" t="s">
        <v>452</v>
      </c>
    </row>
    <row r="294" spans="1:11" hidden="1" x14ac:dyDescent="0.25">
      <c r="A294" t="s">
        <v>400</v>
      </c>
      <c r="B294" s="24" t="s">
        <v>401</v>
      </c>
      <c r="C294" t="s">
        <v>403</v>
      </c>
      <c r="D294" t="s">
        <v>28</v>
      </c>
      <c r="E294">
        <v>0.5</v>
      </c>
      <c r="F294" t="s">
        <v>79</v>
      </c>
      <c r="G294">
        <v>52.7</v>
      </c>
      <c r="H294" t="s">
        <v>81</v>
      </c>
      <c r="K294" t="s">
        <v>452</v>
      </c>
    </row>
    <row r="295" spans="1:11" hidden="1" x14ac:dyDescent="0.25">
      <c r="A295" t="s">
        <v>400</v>
      </c>
      <c r="B295" s="24" t="s">
        <v>401</v>
      </c>
      <c r="C295" t="s">
        <v>158</v>
      </c>
      <c r="D295" t="s">
        <v>28</v>
      </c>
      <c r="E295">
        <v>48</v>
      </c>
      <c r="F295" t="s">
        <v>79</v>
      </c>
      <c r="G295">
        <v>92</v>
      </c>
      <c r="H295" t="s">
        <v>81</v>
      </c>
      <c r="K295" t="s">
        <v>452</v>
      </c>
    </row>
    <row r="296" spans="1:11" hidden="1" x14ac:dyDescent="0.25">
      <c r="A296" t="s">
        <v>400</v>
      </c>
      <c r="B296" s="24" t="s">
        <v>401</v>
      </c>
      <c r="C296" t="s">
        <v>23</v>
      </c>
      <c r="D296" t="s">
        <v>14</v>
      </c>
      <c r="E296">
        <v>0</v>
      </c>
      <c r="F296" t="s">
        <v>79</v>
      </c>
      <c r="G296">
        <v>8</v>
      </c>
      <c r="H296" t="s">
        <v>81</v>
      </c>
      <c r="K296" t="s">
        <v>452</v>
      </c>
    </row>
    <row r="297" spans="1:11" hidden="1" x14ac:dyDescent="0.25">
      <c r="A297" t="s">
        <v>400</v>
      </c>
      <c r="B297" s="23" t="s">
        <v>409</v>
      </c>
      <c r="C297" t="str">
        <f>C287</f>
        <v>nt_tv_intol4</v>
      </c>
      <c r="D297" t="str">
        <f t="shared" ref="D297:H297" si="7">D287</f>
        <v>Decrease</v>
      </c>
      <c r="E297">
        <f t="shared" si="7"/>
        <v>1</v>
      </c>
      <c r="F297" t="str">
        <f t="shared" si="7"/>
        <v>NA</v>
      </c>
      <c r="G297">
        <f t="shared" si="7"/>
        <v>19</v>
      </c>
      <c r="H297" t="str">
        <f t="shared" si="7"/>
        <v>Cont_0100</v>
      </c>
      <c r="K297" t="s">
        <v>452</v>
      </c>
    </row>
    <row r="298" spans="1:11" hidden="1" x14ac:dyDescent="0.25">
      <c r="A298" t="s">
        <v>400</v>
      </c>
      <c r="B298" s="23" t="s">
        <v>409</v>
      </c>
      <c r="C298" t="str">
        <f t="shared" ref="C298:H298" si="8">C288</f>
        <v>nt_Ephem</v>
      </c>
      <c r="D298" t="str">
        <f t="shared" si="8"/>
        <v>Decrease</v>
      </c>
      <c r="E298">
        <f t="shared" si="8"/>
        <v>1</v>
      </c>
      <c r="F298" t="str">
        <f t="shared" si="8"/>
        <v>NA</v>
      </c>
      <c r="G298">
        <f t="shared" si="8"/>
        <v>10</v>
      </c>
      <c r="H298" t="str">
        <f t="shared" si="8"/>
        <v>Cont_0100</v>
      </c>
      <c r="K298" t="s">
        <v>452</v>
      </c>
    </row>
    <row r="299" spans="1:11" hidden="1" x14ac:dyDescent="0.25">
      <c r="A299" t="s">
        <v>400</v>
      </c>
      <c r="B299" s="23" t="s">
        <v>409</v>
      </c>
      <c r="C299" t="str">
        <f t="shared" ref="C299:H299" si="9">C289</f>
        <v>nt_Pleco</v>
      </c>
      <c r="D299" t="str">
        <f t="shared" si="9"/>
        <v>Decrease</v>
      </c>
      <c r="E299">
        <f t="shared" si="9"/>
        <v>0</v>
      </c>
      <c r="F299" t="str">
        <f t="shared" si="9"/>
        <v>NA</v>
      </c>
      <c r="G299">
        <f t="shared" si="9"/>
        <v>8</v>
      </c>
      <c r="H299" t="str">
        <f t="shared" si="9"/>
        <v>Cont_0100</v>
      </c>
      <c r="K299" t="s">
        <v>452</v>
      </c>
    </row>
    <row r="300" spans="1:11" hidden="1" x14ac:dyDescent="0.25">
      <c r="A300" t="s">
        <v>400</v>
      </c>
      <c r="B300" s="23" t="s">
        <v>409</v>
      </c>
      <c r="C300" t="str">
        <f t="shared" ref="C300:H300" si="10">C290</f>
        <v>nt_Trich</v>
      </c>
      <c r="D300" t="str">
        <f t="shared" si="10"/>
        <v>Decrease</v>
      </c>
      <c r="E300">
        <f t="shared" si="10"/>
        <v>1</v>
      </c>
      <c r="F300" t="str">
        <f t="shared" si="10"/>
        <v>NA</v>
      </c>
      <c r="G300">
        <f t="shared" si="10"/>
        <v>7</v>
      </c>
      <c r="H300" t="str">
        <f t="shared" si="10"/>
        <v>Cont_0100</v>
      </c>
      <c r="K300" t="s">
        <v>452</v>
      </c>
    </row>
    <row r="301" spans="1:11" hidden="1" x14ac:dyDescent="0.25">
      <c r="A301" t="s">
        <v>400</v>
      </c>
      <c r="B301" s="23" t="s">
        <v>409</v>
      </c>
      <c r="C301" t="str">
        <f t="shared" ref="C301:H301" si="11">C291</f>
        <v>nt_habit_cling</v>
      </c>
      <c r="D301" t="str">
        <f t="shared" si="11"/>
        <v>Decrease</v>
      </c>
      <c r="E301">
        <f t="shared" si="11"/>
        <v>4</v>
      </c>
      <c r="F301" t="str">
        <f t="shared" si="11"/>
        <v>NA</v>
      </c>
      <c r="G301">
        <f t="shared" si="11"/>
        <v>20</v>
      </c>
      <c r="H301" t="str">
        <f t="shared" si="11"/>
        <v>Cont_0100</v>
      </c>
      <c r="K301" t="s">
        <v>452</v>
      </c>
    </row>
    <row r="302" spans="1:11" hidden="1" x14ac:dyDescent="0.25">
      <c r="A302" t="s">
        <v>400</v>
      </c>
      <c r="B302" s="23" t="s">
        <v>409</v>
      </c>
      <c r="C302" t="str">
        <f t="shared" ref="C302:H302" si="12">C292</f>
        <v>x_HBI</v>
      </c>
      <c r="D302" t="s">
        <v>28</v>
      </c>
      <c r="E302">
        <f t="shared" si="12"/>
        <v>2.23</v>
      </c>
      <c r="F302" t="str">
        <f t="shared" si="12"/>
        <v>NA</v>
      </c>
      <c r="G302">
        <f t="shared" si="12"/>
        <v>6.18</v>
      </c>
      <c r="H302" t="str">
        <f t="shared" si="12"/>
        <v>Cont_0100</v>
      </c>
      <c r="K302" t="s">
        <v>452</v>
      </c>
    </row>
    <row r="303" spans="1:11" hidden="1" x14ac:dyDescent="0.25">
      <c r="A303" t="s">
        <v>400</v>
      </c>
      <c r="B303" s="23" t="s">
        <v>409</v>
      </c>
      <c r="C303" t="str">
        <f t="shared" ref="C303:H303" si="13">C293</f>
        <v>pi_Ephem</v>
      </c>
      <c r="D303" t="str">
        <f t="shared" si="13"/>
        <v>Decrease</v>
      </c>
      <c r="E303">
        <f t="shared" si="13"/>
        <v>0.5</v>
      </c>
      <c r="F303" t="str">
        <f t="shared" si="13"/>
        <v>NA</v>
      </c>
      <c r="G303">
        <f t="shared" si="13"/>
        <v>59.7</v>
      </c>
      <c r="H303" t="str">
        <f t="shared" si="13"/>
        <v>Cont_0100</v>
      </c>
      <c r="K303" t="s">
        <v>452</v>
      </c>
    </row>
    <row r="304" spans="1:11" hidden="1" x14ac:dyDescent="0.25">
      <c r="A304" t="s">
        <v>400</v>
      </c>
      <c r="B304" s="23" t="s">
        <v>409</v>
      </c>
      <c r="C304" t="str">
        <f t="shared" ref="C304:H304" si="14">C294</f>
        <v>pi_Ortho</v>
      </c>
      <c r="D304" t="s">
        <v>28</v>
      </c>
      <c r="E304">
        <f t="shared" si="14"/>
        <v>0.5</v>
      </c>
      <c r="F304" t="str">
        <f t="shared" si="14"/>
        <v>NA</v>
      </c>
      <c r="G304">
        <f t="shared" si="14"/>
        <v>52.7</v>
      </c>
      <c r="H304" t="str">
        <f t="shared" si="14"/>
        <v>Cont_0100</v>
      </c>
      <c r="K304" t="s">
        <v>452</v>
      </c>
    </row>
    <row r="305" spans="1:11" hidden="1" x14ac:dyDescent="0.25">
      <c r="A305" t="s">
        <v>400</v>
      </c>
      <c r="B305" s="23" t="s">
        <v>409</v>
      </c>
      <c r="C305" t="str">
        <f t="shared" ref="C305:H305" si="15">C295</f>
        <v>pi_dom05</v>
      </c>
      <c r="D305" t="s">
        <v>28</v>
      </c>
      <c r="E305">
        <f t="shared" si="15"/>
        <v>48</v>
      </c>
      <c r="F305" t="str">
        <f t="shared" si="15"/>
        <v>NA</v>
      </c>
      <c r="G305">
        <f t="shared" si="15"/>
        <v>92</v>
      </c>
      <c r="H305" t="str">
        <f t="shared" si="15"/>
        <v>Cont_0100</v>
      </c>
      <c r="K305" t="s">
        <v>452</v>
      </c>
    </row>
    <row r="306" spans="1:11" hidden="1" x14ac:dyDescent="0.25">
      <c r="A306" t="s">
        <v>400</v>
      </c>
      <c r="B306" s="23" t="s">
        <v>409</v>
      </c>
      <c r="C306" t="str">
        <f t="shared" ref="C306:H306" si="16">C296</f>
        <v>nt_ffg_scrap</v>
      </c>
      <c r="D306" t="str">
        <f t="shared" si="16"/>
        <v>Decrease</v>
      </c>
      <c r="E306">
        <f t="shared" si="16"/>
        <v>0</v>
      </c>
      <c r="F306" t="str">
        <f t="shared" si="16"/>
        <v>NA</v>
      </c>
      <c r="G306">
        <f t="shared" si="16"/>
        <v>8</v>
      </c>
      <c r="H306" t="str">
        <f t="shared" si="16"/>
        <v>Cont_0100</v>
      </c>
      <c r="K306" t="s">
        <v>452</v>
      </c>
    </row>
    <row r="307" spans="1:11" hidden="1" x14ac:dyDescent="0.25">
      <c r="A307" t="s">
        <v>400</v>
      </c>
      <c r="B307" s="16" t="s">
        <v>408</v>
      </c>
      <c r="C307" t="s">
        <v>13</v>
      </c>
      <c r="D307" t="s">
        <v>14</v>
      </c>
      <c r="E307">
        <v>14</v>
      </c>
      <c r="F307" t="s">
        <v>79</v>
      </c>
      <c r="G307">
        <v>38</v>
      </c>
      <c r="H307" t="s">
        <v>81</v>
      </c>
      <c r="K307" t="s">
        <v>452</v>
      </c>
    </row>
    <row r="308" spans="1:11" hidden="1" x14ac:dyDescent="0.25">
      <c r="A308" t="s">
        <v>400</v>
      </c>
      <c r="B308" s="16" t="s">
        <v>408</v>
      </c>
      <c r="C308" t="s">
        <v>416</v>
      </c>
      <c r="D308" t="s">
        <v>14</v>
      </c>
      <c r="E308">
        <v>0</v>
      </c>
      <c r="F308" t="s">
        <v>79</v>
      </c>
      <c r="G308">
        <v>15</v>
      </c>
      <c r="H308" t="s">
        <v>81</v>
      </c>
      <c r="K308" t="s">
        <v>452</v>
      </c>
    </row>
    <row r="309" spans="1:11" hidden="1" x14ac:dyDescent="0.25">
      <c r="A309" t="s">
        <v>400</v>
      </c>
      <c r="B309" s="16" t="s">
        <v>408</v>
      </c>
      <c r="C309" t="s">
        <v>18</v>
      </c>
      <c r="D309" t="s">
        <v>14</v>
      </c>
      <c r="E309">
        <v>0</v>
      </c>
      <c r="F309" t="s">
        <v>79</v>
      </c>
      <c r="G309">
        <v>9</v>
      </c>
      <c r="H309" t="s">
        <v>81</v>
      </c>
      <c r="K309" t="s">
        <v>452</v>
      </c>
    </row>
    <row r="310" spans="1:11" hidden="1" x14ac:dyDescent="0.25">
      <c r="A310" t="s">
        <v>400</v>
      </c>
      <c r="B310" s="16" t="s">
        <v>408</v>
      </c>
      <c r="C310" t="s">
        <v>138</v>
      </c>
      <c r="D310" t="s">
        <v>14</v>
      </c>
      <c r="E310">
        <v>0</v>
      </c>
      <c r="F310" t="s">
        <v>79</v>
      </c>
      <c r="G310">
        <v>7</v>
      </c>
      <c r="H310" t="s">
        <v>81</v>
      </c>
      <c r="K310" t="s">
        <v>452</v>
      </c>
    </row>
    <row r="311" spans="1:11" hidden="1" x14ac:dyDescent="0.25">
      <c r="A311" t="s">
        <v>400</v>
      </c>
      <c r="B311" s="16" t="s">
        <v>408</v>
      </c>
      <c r="C311" t="s">
        <v>159</v>
      </c>
      <c r="D311" t="s">
        <v>14</v>
      </c>
      <c r="E311">
        <v>5</v>
      </c>
      <c r="F311" t="s">
        <v>79</v>
      </c>
      <c r="G311">
        <v>19</v>
      </c>
      <c r="H311" t="s">
        <v>81</v>
      </c>
      <c r="K311" t="s">
        <v>452</v>
      </c>
    </row>
    <row r="312" spans="1:11" hidden="1" x14ac:dyDescent="0.25">
      <c r="A312" t="s">
        <v>400</v>
      </c>
      <c r="B312" s="16" t="s">
        <v>408</v>
      </c>
      <c r="C312" t="s">
        <v>73</v>
      </c>
      <c r="D312" t="s">
        <v>14</v>
      </c>
      <c r="E312">
        <v>1</v>
      </c>
      <c r="F312" t="s">
        <v>79</v>
      </c>
      <c r="G312">
        <v>5</v>
      </c>
      <c r="H312" t="s">
        <v>81</v>
      </c>
      <c r="K312" t="s">
        <v>452</v>
      </c>
    </row>
    <row r="313" spans="1:11" hidden="1" x14ac:dyDescent="0.25">
      <c r="A313" t="s">
        <v>400</v>
      </c>
      <c r="B313" s="16" t="s">
        <v>408</v>
      </c>
      <c r="C313" t="s">
        <v>137</v>
      </c>
      <c r="D313" t="s">
        <v>28</v>
      </c>
      <c r="E313">
        <v>2.79</v>
      </c>
      <c r="F313" t="s">
        <v>79</v>
      </c>
      <c r="G313">
        <v>6.2</v>
      </c>
      <c r="H313" t="s">
        <v>81</v>
      </c>
      <c r="K313" t="s">
        <v>452</v>
      </c>
    </row>
    <row r="314" spans="1:11" hidden="1" x14ac:dyDescent="0.25">
      <c r="A314" t="s">
        <v>400</v>
      </c>
      <c r="B314" s="16" t="s">
        <v>408</v>
      </c>
      <c r="C314" t="s">
        <v>158</v>
      </c>
      <c r="D314" t="s">
        <v>28</v>
      </c>
      <c r="E314">
        <v>51</v>
      </c>
      <c r="F314" t="s">
        <v>79</v>
      </c>
      <c r="G314">
        <v>91.4</v>
      </c>
      <c r="H314" t="s">
        <v>81</v>
      </c>
      <c r="K314" t="s">
        <v>452</v>
      </c>
    </row>
    <row r="315" spans="1:11" hidden="1" x14ac:dyDescent="0.25">
      <c r="A315" t="s">
        <v>400</v>
      </c>
      <c r="B315" s="16" t="s">
        <v>408</v>
      </c>
      <c r="C315" t="s">
        <v>417</v>
      </c>
      <c r="D315" t="s">
        <v>14</v>
      </c>
      <c r="E315">
        <v>5.2</v>
      </c>
      <c r="F315" t="s">
        <v>79</v>
      </c>
      <c r="G315">
        <v>86</v>
      </c>
      <c r="H315" t="s">
        <v>81</v>
      </c>
      <c r="K315" t="s">
        <v>452</v>
      </c>
    </row>
    <row r="316" spans="1:11" hidden="1" x14ac:dyDescent="0.25">
      <c r="A316" t="s">
        <v>400</v>
      </c>
      <c r="B316" s="16" t="s">
        <v>408</v>
      </c>
      <c r="C316" t="s">
        <v>403</v>
      </c>
      <c r="D316" t="s">
        <v>28</v>
      </c>
      <c r="E316">
        <v>0</v>
      </c>
      <c r="F316" t="s">
        <v>79</v>
      </c>
      <c r="G316">
        <v>37.1</v>
      </c>
      <c r="H316" t="s">
        <v>81</v>
      </c>
      <c r="K316" t="s">
        <v>452</v>
      </c>
    </row>
    <row r="317" spans="1:11" hidden="1" x14ac:dyDescent="0.25">
      <c r="A317" t="s">
        <v>400</v>
      </c>
      <c r="B317" t="s">
        <v>407</v>
      </c>
      <c r="C317" t="s">
        <v>416</v>
      </c>
      <c r="D317" t="s">
        <v>14</v>
      </c>
      <c r="E317">
        <v>1</v>
      </c>
      <c r="F317" t="s">
        <v>79</v>
      </c>
      <c r="G317">
        <v>11</v>
      </c>
      <c r="H317" t="s">
        <v>81</v>
      </c>
      <c r="K317" t="s">
        <v>452</v>
      </c>
    </row>
    <row r="318" spans="1:11" hidden="1" x14ac:dyDescent="0.25">
      <c r="A318" t="s">
        <v>400</v>
      </c>
      <c r="B318" t="s">
        <v>407</v>
      </c>
      <c r="C318" t="s">
        <v>16</v>
      </c>
      <c r="D318" t="s">
        <v>14</v>
      </c>
      <c r="E318">
        <v>5</v>
      </c>
      <c r="F318" t="s">
        <v>79</v>
      </c>
      <c r="G318">
        <v>18</v>
      </c>
      <c r="H318" t="s">
        <v>81</v>
      </c>
      <c r="K318" t="s">
        <v>452</v>
      </c>
    </row>
    <row r="319" spans="1:11" hidden="1" x14ac:dyDescent="0.25">
      <c r="A319" t="s">
        <v>400</v>
      </c>
      <c r="B319" t="s">
        <v>407</v>
      </c>
      <c r="C319" t="s">
        <v>159</v>
      </c>
      <c r="D319" t="s">
        <v>14</v>
      </c>
      <c r="E319">
        <v>8</v>
      </c>
      <c r="F319" t="s">
        <v>79</v>
      </c>
      <c r="G319">
        <v>19</v>
      </c>
      <c r="H319" t="s">
        <v>81</v>
      </c>
      <c r="K319" t="s">
        <v>452</v>
      </c>
    </row>
    <row r="320" spans="1:11" hidden="1" x14ac:dyDescent="0.25">
      <c r="A320" t="s">
        <v>400</v>
      </c>
      <c r="B320" t="s">
        <v>407</v>
      </c>
      <c r="C320" t="s">
        <v>137</v>
      </c>
      <c r="D320" t="s">
        <v>28</v>
      </c>
      <c r="E320" s="20" t="s">
        <v>463</v>
      </c>
      <c r="F320" t="s">
        <v>79</v>
      </c>
      <c r="G320">
        <v>5.87</v>
      </c>
      <c r="H320" t="s">
        <v>81</v>
      </c>
      <c r="K320" t="s">
        <v>452</v>
      </c>
    </row>
    <row r="321" spans="1:11" hidden="1" x14ac:dyDescent="0.25">
      <c r="A321" t="s">
        <v>400</v>
      </c>
      <c r="B321" t="s">
        <v>407</v>
      </c>
      <c r="C321" t="s">
        <v>417</v>
      </c>
      <c r="D321" t="s">
        <v>14</v>
      </c>
      <c r="E321">
        <v>13.8</v>
      </c>
      <c r="F321" t="s">
        <v>79</v>
      </c>
      <c r="G321" s="20" t="s">
        <v>261</v>
      </c>
      <c r="H321" t="s">
        <v>81</v>
      </c>
      <c r="K321" t="s">
        <v>452</v>
      </c>
    </row>
    <row r="322" spans="1:11" hidden="1" x14ac:dyDescent="0.25">
      <c r="A322" t="s">
        <v>400</v>
      </c>
      <c r="B322" t="s">
        <v>407</v>
      </c>
      <c r="C322" t="s">
        <v>27</v>
      </c>
      <c r="D322" t="s">
        <v>28</v>
      </c>
      <c r="E322">
        <v>1.5</v>
      </c>
      <c r="F322" t="s">
        <v>79</v>
      </c>
      <c r="G322">
        <v>46.1</v>
      </c>
      <c r="H322" t="s">
        <v>81</v>
      </c>
      <c r="K322" t="s">
        <v>452</v>
      </c>
    </row>
    <row r="323" spans="1:11" hidden="1" x14ac:dyDescent="0.25">
      <c r="A323" t="s">
        <v>400</v>
      </c>
      <c r="B323" t="s">
        <v>407</v>
      </c>
      <c r="C323" t="s">
        <v>158</v>
      </c>
      <c r="D323" t="s">
        <v>28</v>
      </c>
      <c r="E323">
        <v>49</v>
      </c>
      <c r="F323" t="s">
        <v>79</v>
      </c>
      <c r="G323">
        <v>86.2</v>
      </c>
      <c r="H323" t="s">
        <v>81</v>
      </c>
      <c r="K323" t="s">
        <v>452</v>
      </c>
    </row>
    <row r="324" spans="1:11" hidden="1" x14ac:dyDescent="0.25">
      <c r="A324" t="s">
        <v>400</v>
      </c>
      <c r="B324" s="22" t="s">
        <v>404</v>
      </c>
      <c r="C324" t="s">
        <v>416</v>
      </c>
      <c r="D324" t="s">
        <v>14</v>
      </c>
      <c r="E324">
        <v>1</v>
      </c>
      <c r="F324" t="s">
        <v>79</v>
      </c>
      <c r="G324">
        <v>15</v>
      </c>
      <c r="H324" t="s">
        <v>81</v>
      </c>
      <c r="K324" t="s">
        <v>452</v>
      </c>
    </row>
    <row r="325" spans="1:11" hidden="1" x14ac:dyDescent="0.25">
      <c r="A325" t="s">
        <v>400</v>
      </c>
      <c r="B325" s="22" t="s">
        <v>404</v>
      </c>
      <c r="C325" t="s">
        <v>18</v>
      </c>
      <c r="D325" t="s">
        <v>14</v>
      </c>
      <c r="E325">
        <v>1</v>
      </c>
      <c r="F325" t="s">
        <v>79</v>
      </c>
      <c r="G325">
        <v>10</v>
      </c>
      <c r="H325" t="s">
        <v>81</v>
      </c>
      <c r="K325" t="s">
        <v>452</v>
      </c>
    </row>
    <row r="326" spans="1:11" hidden="1" x14ac:dyDescent="0.25">
      <c r="A326" t="s">
        <v>400</v>
      </c>
      <c r="B326" s="22" t="s">
        <v>404</v>
      </c>
      <c r="C326" t="s">
        <v>138</v>
      </c>
      <c r="D326" t="s">
        <v>14</v>
      </c>
      <c r="E326">
        <v>0</v>
      </c>
      <c r="F326" t="s">
        <v>79</v>
      </c>
      <c r="G326">
        <v>7</v>
      </c>
      <c r="H326" t="s">
        <v>81</v>
      </c>
      <c r="K326" t="s">
        <v>452</v>
      </c>
    </row>
    <row r="327" spans="1:11" hidden="1" x14ac:dyDescent="0.25">
      <c r="A327" t="s">
        <v>400</v>
      </c>
      <c r="B327" s="22" t="s">
        <v>404</v>
      </c>
      <c r="C327" t="s">
        <v>159</v>
      </c>
      <c r="D327" t="s">
        <v>14</v>
      </c>
      <c r="E327">
        <v>3</v>
      </c>
      <c r="F327" t="s">
        <v>79</v>
      </c>
      <c r="G327">
        <v>17</v>
      </c>
      <c r="H327" t="s">
        <v>81</v>
      </c>
      <c r="K327" t="s">
        <v>452</v>
      </c>
    </row>
    <row r="328" spans="1:11" hidden="1" x14ac:dyDescent="0.25">
      <c r="A328" t="s">
        <v>400</v>
      </c>
      <c r="B328" s="22" t="s">
        <v>404</v>
      </c>
      <c r="C328" t="s">
        <v>137</v>
      </c>
      <c r="D328" t="s">
        <v>28</v>
      </c>
      <c r="E328" s="20" t="s">
        <v>464</v>
      </c>
      <c r="F328" t="s">
        <v>79</v>
      </c>
      <c r="G328">
        <v>6.64</v>
      </c>
      <c r="H328" t="s">
        <v>81</v>
      </c>
      <c r="K328" t="s">
        <v>452</v>
      </c>
    </row>
    <row r="329" spans="1:11" hidden="1" x14ac:dyDescent="0.25">
      <c r="A329" t="s">
        <v>400</v>
      </c>
      <c r="B329" s="22" t="s">
        <v>404</v>
      </c>
      <c r="C329" t="s">
        <v>417</v>
      </c>
      <c r="D329" t="s">
        <v>14</v>
      </c>
      <c r="E329">
        <v>2.5</v>
      </c>
      <c r="F329" t="s">
        <v>79</v>
      </c>
      <c r="G329">
        <v>90.8</v>
      </c>
      <c r="H329" t="s">
        <v>81</v>
      </c>
      <c r="K329" t="s">
        <v>452</v>
      </c>
    </row>
    <row r="330" spans="1:11" hidden="1" x14ac:dyDescent="0.25">
      <c r="A330" t="s">
        <v>400</v>
      </c>
      <c r="B330" s="22" t="s">
        <v>404</v>
      </c>
      <c r="C330" t="s">
        <v>405</v>
      </c>
      <c r="D330" t="s">
        <v>28</v>
      </c>
      <c r="E330">
        <v>1.8</v>
      </c>
      <c r="F330" t="s">
        <v>79</v>
      </c>
      <c r="G330">
        <v>84.7</v>
      </c>
      <c r="H330" t="s">
        <v>81</v>
      </c>
      <c r="K330" t="s">
        <v>452</v>
      </c>
    </row>
    <row r="331" spans="1:11" hidden="1" x14ac:dyDescent="0.25">
      <c r="A331" t="s">
        <v>400</v>
      </c>
      <c r="B331" s="22" t="s">
        <v>404</v>
      </c>
      <c r="C331" t="s">
        <v>406</v>
      </c>
      <c r="D331" t="s">
        <v>28</v>
      </c>
      <c r="E331">
        <v>0</v>
      </c>
      <c r="F331" t="s">
        <v>79</v>
      </c>
      <c r="G331">
        <v>69.5</v>
      </c>
      <c r="H331" t="s">
        <v>81</v>
      </c>
      <c r="K331" t="s">
        <v>452</v>
      </c>
    </row>
    <row r="332" spans="1:11" hidden="1" x14ac:dyDescent="0.25">
      <c r="A332" t="str">
        <f>A324</f>
        <v>WV_GLIMPSS</v>
      </c>
      <c r="B332" s="21" t="s">
        <v>411</v>
      </c>
      <c r="C332" t="str">
        <f t="shared" ref="C332:H332" si="17">C324</f>
        <v>nt_tv_intol4</v>
      </c>
      <c r="D332" t="str">
        <f t="shared" si="17"/>
        <v>Decrease</v>
      </c>
      <c r="E332">
        <f t="shared" si="17"/>
        <v>1</v>
      </c>
      <c r="F332" t="str">
        <f t="shared" si="17"/>
        <v>NA</v>
      </c>
      <c r="G332">
        <f t="shared" si="17"/>
        <v>15</v>
      </c>
      <c r="H332" t="str">
        <f t="shared" si="17"/>
        <v>Cont_0100</v>
      </c>
      <c r="K332" t="s">
        <v>452</v>
      </c>
    </row>
    <row r="333" spans="1:11" hidden="1" x14ac:dyDescent="0.25">
      <c r="A333" t="str">
        <f t="shared" ref="A333:H333" si="18">A325</f>
        <v>WV_GLIMPSS</v>
      </c>
      <c r="B333" s="21" t="s">
        <v>411</v>
      </c>
      <c r="C333" t="str">
        <f t="shared" si="18"/>
        <v>nt_Ephem</v>
      </c>
      <c r="D333" t="str">
        <f t="shared" si="18"/>
        <v>Decrease</v>
      </c>
      <c r="E333">
        <f t="shared" si="18"/>
        <v>1</v>
      </c>
      <c r="F333" t="str">
        <f t="shared" si="18"/>
        <v>NA</v>
      </c>
      <c r="G333">
        <f t="shared" si="18"/>
        <v>10</v>
      </c>
      <c r="H333" t="str">
        <f t="shared" si="18"/>
        <v>Cont_0100</v>
      </c>
      <c r="K333" t="s">
        <v>452</v>
      </c>
    </row>
    <row r="334" spans="1:11" hidden="1" x14ac:dyDescent="0.25">
      <c r="A334" t="str">
        <f t="shared" ref="A334:H334" si="19">A326</f>
        <v>WV_GLIMPSS</v>
      </c>
      <c r="B334" s="21" t="s">
        <v>411</v>
      </c>
      <c r="C334" t="str">
        <f t="shared" si="19"/>
        <v>nt_Pleco</v>
      </c>
      <c r="D334" t="str">
        <f t="shared" si="19"/>
        <v>Decrease</v>
      </c>
      <c r="E334">
        <f t="shared" si="19"/>
        <v>0</v>
      </c>
      <c r="F334" t="str">
        <f t="shared" si="19"/>
        <v>NA</v>
      </c>
      <c r="G334">
        <f t="shared" si="19"/>
        <v>7</v>
      </c>
      <c r="H334" t="str">
        <f t="shared" si="19"/>
        <v>Cont_0100</v>
      </c>
      <c r="K334" t="s">
        <v>452</v>
      </c>
    </row>
    <row r="335" spans="1:11" hidden="1" x14ac:dyDescent="0.25">
      <c r="A335" t="str">
        <f t="shared" ref="A335:H335" si="20">A327</f>
        <v>WV_GLIMPSS</v>
      </c>
      <c r="B335" s="21" t="s">
        <v>411</v>
      </c>
      <c r="C335" t="str">
        <f t="shared" si="20"/>
        <v>nt_habit_cling</v>
      </c>
      <c r="D335" t="s">
        <v>14</v>
      </c>
      <c r="E335">
        <f t="shared" si="20"/>
        <v>3</v>
      </c>
      <c r="F335" t="str">
        <f t="shared" si="20"/>
        <v>NA</v>
      </c>
      <c r="G335">
        <f t="shared" si="20"/>
        <v>17</v>
      </c>
      <c r="H335" t="str">
        <f t="shared" si="20"/>
        <v>Cont_0100</v>
      </c>
      <c r="K335" t="s">
        <v>452</v>
      </c>
    </row>
    <row r="336" spans="1:11" hidden="1" x14ac:dyDescent="0.25">
      <c r="A336" t="str">
        <f t="shared" ref="A336:H336" si="21">A328</f>
        <v>WV_GLIMPSS</v>
      </c>
      <c r="B336" s="21" t="s">
        <v>411</v>
      </c>
      <c r="C336" t="str">
        <f t="shared" si="21"/>
        <v>x_HBI</v>
      </c>
      <c r="D336" t="s">
        <v>28</v>
      </c>
      <c r="E336" s="25" t="str">
        <f t="shared" si="21"/>
        <v>2.49</v>
      </c>
      <c r="F336" t="str">
        <f t="shared" si="21"/>
        <v>NA</v>
      </c>
      <c r="G336">
        <f t="shared" si="21"/>
        <v>6.64</v>
      </c>
      <c r="H336" t="str">
        <f t="shared" si="21"/>
        <v>Cont_0100</v>
      </c>
      <c r="K336" t="s">
        <v>452</v>
      </c>
    </row>
    <row r="337" spans="1:11" hidden="1" x14ac:dyDescent="0.25">
      <c r="A337" t="str">
        <f t="shared" ref="A337:H337" si="22">A329</f>
        <v>WV_GLIMPSS</v>
      </c>
      <c r="B337" s="21" t="s">
        <v>411</v>
      </c>
      <c r="C337" t="str">
        <f t="shared" si="22"/>
        <v>pi_EPTNoCheu</v>
      </c>
      <c r="D337" t="str">
        <f t="shared" si="22"/>
        <v>Decrease</v>
      </c>
      <c r="E337">
        <f t="shared" si="22"/>
        <v>2.5</v>
      </c>
      <c r="F337" t="str">
        <f t="shared" si="22"/>
        <v>NA</v>
      </c>
      <c r="G337">
        <f t="shared" si="22"/>
        <v>90.8</v>
      </c>
      <c r="H337" t="str">
        <f t="shared" si="22"/>
        <v>Cont_0100</v>
      </c>
      <c r="K337" t="s">
        <v>452</v>
      </c>
    </row>
    <row r="338" spans="1:11" hidden="1" x14ac:dyDescent="0.25">
      <c r="A338" t="str">
        <f t="shared" ref="A338:H338" si="23">A330</f>
        <v>WV_GLIMPSS</v>
      </c>
      <c r="B338" s="21" t="s">
        <v>411</v>
      </c>
      <c r="C338" t="str">
        <f t="shared" si="23"/>
        <v>pi_ChiroAnne</v>
      </c>
      <c r="D338" t="s">
        <v>28</v>
      </c>
      <c r="E338">
        <f t="shared" si="23"/>
        <v>1.8</v>
      </c>
      <c r="F338" t="str">
        <f t="shared" si="23"/>
        <v>NA</v>
      </c>
      <c r="G338">
        <f t="shared" si="23"/>
        <v>84.7</v>
      </c>
      <c r="H338" t="str">
        <f t="shared" si="23"/>
        <v>Cont_0100</v>
      </c>
      <c r="K338" t="s">
        <v>452</v>
      </c>
    </row>
    <row r="339" spans="1:11" hidden="1" x14ac:dyDescent="0.25">
      <c r="A339" t="str">
        <f t="shared" ref="A339:H339" si="24">A331</f>
        <v>WV_GLIMPSS</v>
      </c>
      <c r="B339" s="21" t="s">
        <v>411</v>
      </c>
      <c r="C339" t="str">
        <f t="shared" si="24"/>
        <v>pi_tv_toler6</v>
      </c>
      <c r="D339" t="s">
        <v>28</v>
      </c>
      <c r="E339">
        <f t="shared" si="24"/>
        <v>0</v>
      </c>
      <c r="F339" t="str">
        <f t="shared" si="24"/>
        <v>NA</v>
      </c>
      <c r="G339">
        <f t="shared" si="24"/>
        <v>69.5</v>
      </c>
      <c r="H339" t="str">
        <f t="shared" si="24"/>
        <v>Cont_0100</v>
      </c>
      <c r="K339" t="s">
        <v>452</v>
      </c>
    </row>
    <row r="340" spans="1:11" hidden="1" x14ac:dyDescent="0.25">
      <c r="A340" t="s">
        <v>400</v>
      </c>
      <c r="B340" t="s">
        <v>410</v>
      </c>
      <c r="C340" t="s">
        <v>13</v>
      </c>
      <c r="D340" t="s">
        <v>14</v>
      </c>
      <c r="E340">
        <v>14</v>
      </c>
      <c r="F340" t="str">
        <f t="shared" ref="F340" si="25">F332</f>
        <v>NA</v>
      </c>
      <c r="G340">
        <v>34</v>
      </c>
      <c r="H340" t="s">
        <v>81</v>
      </c>
      <c r="K340" t="s">
        <v>452</v>
      </c>
    </row>
    <row r="341" spans="1:11" hidden="1" x14ac:dyDescent="0.25">
      <c r="A341" t="s">
        <v>400</v>
      </c>
      <c r="B341" t="s">
        <v>410</v>
      </c>
      <c r="C341" t="s">
        <v>65</v>
      </c>
      <c r="D341" t="s">
        <v>14</v>
      </c>
      <c r="E341">
        <v>0</v>
      </c>
      <c r="F341" t="str">
        <f t="shared" ref="F341" si="26">F333</f>
        <v>NA</v>
      </c>
      <c r="G341">
        <v>7</v>
      </c>
      <c r="H341" t="s">
        <v>81</v>
      </c>
      <c r="K341" t="s">
        <v>452</v>
      </c>
    </row>
    <row r="342" spans="1:11" hidden="1" x14ac:dyDescent="0.25">
      <c r="A342" t="s">
        <v>400</v>
      </c>
      <c r="B342" t="s">
        <v>410</v>
      </c>
      <c r="C342" t="s">
        <v>18</v>
      </c>
      <c r="D342" t="s">
        <v>14</v>
      </c>
      <c r="E342">
        <v>0</v>
      </c>
      <c r="F342" t="str">
        <f t="shared" ref="F342" si="27">F334</f>
        <v>NA</v>
      </c>
      <c r="G342">
        <v>7</v>
      </c>
      <c r="H342" t="s">
        <v>81</v>
      </c>
      <c r="K342" t="s">
        <v>452</v>
      </c>
    </row>
    <row r="343" spans="1:11" hidden="1" x14ac:dyDescent="0.25">
      <c r="A343" t="s">
        <v>400</v>
      </c>
      <c r="B343" t="s">
        <v>410</v>
      </c>
      <c r="C343" t="s">
        <v>159</v>
      </c>
      <c r="D343" t="s">
        <v>14</v>
      </c>
      <c r="E343">
        <v>4</v>
      </c>
      <c r="F343" t="str">
        <f t="shared" ref="F343" si="28">F335</f>
        <v>NA</v>
      </c>
      <c r="G343">
        <v>15</v>
      </c>
      <c r="H343" t="s">
        <v>81</v>
      </c>
      <c r="K343" t="s">
        <v>452</v>
      </c>
    </row>
    <row r="344" spans="1:11" hidden="1" x14ac:dyDescent="0.25">
      <c r="A344" t="s">
        <v>400</v>
      </c>
      <c r="B344" t="s">
        <v>410</v>
      </c>
      <c r="C344" t="s">
        <v>23</v>
      </c>
      <c r="D344" t="s">
        <v>14</v>
      </c>
      <c r="E344">
        <v>1</v>
      </c>
      <c r="F344" t="str">
        <f t="shared" ref="F344" si="29">F336</f>
        <v>NA</v>
      </c>
      <c r="G344">
        <v>7</v>
      </c>
      <c r="H344" t="s">
        <v>81</v>
      </c>
      <c r="K344" t="s">
        <v>452</v>
      </c>
    </row>
    <row r="345" spans="1:11" hidden="1" x14ac:dyDescent="0.25">
      <c r="A345" t="s">
        <v>400</v>
      </c>
      <c r="B345" t="s">
        <v>410</v>
      </c>
      <c r="C345" t="s">
        <v>137</v>
      </c>
      <c r="D345" t="s">
        <v>28</v>
      </c>
      <c r="E345">
        <v>6.32</v>
      </c>
      <c r="F345" t="str">
        <f t="shared" ref="F345" si="30">F337</f>
        <v>NA</v>
      </c>
      <c r="G345">
        <v>3.82</v>
      </c>
      <c r="H345" t="s">
        <v>81</v>
      </c>
      <c r="K345" t="s">
        <v>452</v>
      </c>
    </row>
    <row r="346" spans="1:11" hidden="1" x14ac:dyDescent="0.25">
      <c r="A346" t="s">
        <v>400</v>
      </c>
      <c r="B346" t="s">
        <v>410</v>
      </c>
      <c r="C346" t="s">
        <v>158</v>
      </c>
      <c r="D346" t="s">
        <v>28</v>
      </c>
      <c r="E346">
        <v>52.8</v>
      </c>
      <c r="F346" t="str">
        <f t="shared" ref="F346" si="31">F338</f>
        <v>NA</v>
      </c>
      <c r="G346">
        <v>91.5</v>
      </c>
      <c r="H346" t="s">
        <v>81</v>
      </c>
      <c r="K346" t="s">
        <v>452</v>
      </c>
    </row>
    <row r="347" spans="1:11" hidden="1" x14ac:dyDescent="0.25">
      <c r="A347" t="s">
        <v>400</v>
      </c>
      <c r="B347" t="s">
        <v>410</v>
      </c>
      <c r="C347" t="s">
        <v>417</v>
      </c>
      <c r="D347" t="s">
        <v>14</v>
      </c>
      <c r="E347">
        <v>1.3</v>
      </c>
      <c r="F347" t="str">
        <f t="shared" ref="F347" si="32">F339</f>
        <v>NA</v>
      </c>
      <c r="G347" s="20" t="s">
        <v>441</v>
      </c>
      <c r="H347" t="s">
        <v>81</v>
      </c>
      <c r="K347" t="s">
        <v>452</v>
      </c>
    </row>
    <row r="348" spans="1:11" hidden="1" x14ac:dyDescent="0.25">
      <c r="A348" t="s">
        <v>400</v>
      </c>
      <c r="B348" t="s">
        <v>410</v>
      </c>
      <c r="C348" t="s">
        <v>27</v>
      </c>
      <c r="D348" t="s">
        <v>28</v>
      </c>
      <c r="E348">
        <v>3.3</v>
      </c>
      <c r="F348" t="str">
        <f t="shared" ref="F348" si="33">F340</f>
        <v>NA</v>
      </c>
      <c r="G348">
        <v>68.8</v>
      </c>
      <c r="H348" t="s">
        <v>81</v>
      </c>
      <c r="K348" t="s">
        <v>452</v>
      </c>
    </row>
    <row r="349" spans="1:11" hidden="1" x14ac:dyDescent="0.25">
      <c r="A349" t="s">
        <v>423</v>
      </c>
      <c r="B349" t="s">
        <v>424</v>
      </c>
      <c r="C349" t="s">
        <v>189</v>
      </c>
      <c r="D349" t="s">
        <v>28</v>
      </c>
      <c r="E349">
        <v>10.71</v>
      </c>
      <c r="F349" t="s">
        <v>79</v>
      </c>
      <c r="G349">
        <v>33.33</v>
      </c>
      <c r="H349" t="s">
        <v>81</v>
      </c>
      <c r="K349" t="s">
        <v>452</v>
      </c>
    </row>
    <row r="350" spans="1:11" hidden="1" x14ac:dyDescent="0.25">
      <c r="A350" t="s">
        <v>423</v>
      </c>
      <c r="B350" t="s">
        <v>424</v>
      </c>
      <c r="C350" t="s">
        <v>432</v>
      </c>
      <c r="D350" t="s">
        <v>28</v>
      </c>
      <c r="E350">
        <v>1</v>
      </c>
      <c r="F350" t="s">
        <v>79</v>
      </c>
      <c r="G350">
        <v>8</v>
      </c>
      <c r="H350" t="s">
        <v>81</v>
      </c>
      <c r="K350" t="s">
        <v>452</v>
      </c>
    </row>
    <row r="351" spans="1:11" hidden="1" x14ac:dyDescent="0.25">
      <c r="A351" t="s">
        <v>423</v>
      </c>
      <c r="B351" t="s">
        <v>424</v>
      </c>
      <c r="C351" t="s">
        <v>135</v>
      </c>
      <c r="D351" t="s">
        <v>14</v>
      </c>
      <c r="E351">
        <v>3.21</v>
      </c>
      <c r="F351" t="s">
        <v>79</v>
      </c>
      <c r="G351">
        <v>25.72</v>
      </c>
      <c r="H351" t="s">
        <v>81</v>
      </c>
      <c r="K351" t="s">
        <v>452</v>
      </c>
    </row>
    <row r="352" spans="1:11" hidden="1" x14ac:dyDescent="0.25">
      <c r="A352" t="s">
        <v>423</v>
      </c>
      <c r="B352" t="s">
        <v>424</v>
      </c>
      <c r="C352" t="s">
        <v>242</v>
      </c>
      <c r="D352" t="s">
        <v>28</v>
      </c>
      <c r="E352">
        <v>1.36</v>
      </c>
      <c r="F352" t="s">
        <v>79</v>
      </c>
      <c r="G352">
        <v>42.23</v>
      </c>
      <c r="H352" t="s">
        <v>81</v>
      </c>
      <c r="K352" t="s">
        <v>452</v>
      </c>
    </row>
    <row r="353" spans="1:11" hidden="1" x14ac:dyDescent="0.25">
      <c r="A353" t="s">
        <v>423</v>
      </c>
      <c r="B353" t="s">
        <v>424</v>
      </c>
      <c r="C353" t="s">
        <v>87</v>
      </c>
      <c r="D353" t="s">
        <v>14</v>
      </c>
      <c r="E353">
        <v>18.39</v>
      </c>
      <c r="F353" t="s">
        <v>79</v>
      </c>
      <c r="G353" s="20" t="s">
        <v>442</v>
      </c>
      <c r="H353" t="s">
        <v>81</v>
      </c>
      <c r="K353" t="s">
        <v>452</v>
      </c>
    </row>
    <row r="354" spans="1:11" hidden="1" x14ac:dyDescent="0.25">
      <c r="A354" t="s">
        <v>423</v>
      </c>
      <c r="B354" t="s">
        <v>424</v>
      </c>
      <c r="C354" t="s">
        <v>433</v>
      </c>
      <c r="D354" t="s">
        <v>28</v>
      </c>
      <c r="E354" s="20" t="s">
        <v>443</v>
      </c>
      <c r="F354" t="s">
        <v>79</v>
      </c>
      <c r="G354">
        <v>51.48</v>
      </c>
      <c r="H354" t="s">
        <v>81</v>
      </c>
      <c r="K354" t="s">
        <v>452</v>
      </c>
    </row>
    <row r="355" spans="1:11" hidden="1" x14ac:dyDescent="0.25">
      <c r="A355" t="s">
        <v>423</v>
      </c>
      <c r="B355" t="s">
        <v>424</v>
      </c>
      <c r="C355" t="s">
        <v>177</v>
      </c>
      <c r="D355" t="s">
        <v>28</v>
      </c>
      <c r="E355">
        <v>0</v>
      </c>
      <c r="F355" t="s">
        <v>79</v>
      </c>
      <c r="G355">
        <v>5</v>
      </c>
      <c r="H355" t="s">
        <v>81</v>
      </c>
      <c r="K355" t="s">
        <v>452</v>
      </c>
    </row>
    <row r="356" spans="1:11" hidden="1" x14ac:dyDescent="0.25">
      <c r="A356" t="s">
        <v>423</v>
      </c>
      <c r="B356" t="s">
        <v>426</v>
      </c>
      <c r="C356" t="s">
        <v>189</v>
      </c>
      <c r="D356" t="s">
        <v>28</v>
      </c>
      <c r="E356">
        <v>8.14</v>
      </c>
      <c r="F356" t="s">
        <v>79</v>
      </c>
      <c r="G356">
        <v>34.39</v>
      </c>
      <c r="H356" t="s">
        <v>81</v>
      </c>
      <c r="K356" t="s">
        <v>452</v>
      </c>
    </row>
    <row r="357" spans="1:11" hidden="1" x14ac:dyDescent="0.25">
      <c r="A357" t="s">
        <v>423</v>
      </c>
      <c r="B357" t="s">
        <v>426</v>
      </c>
      <c r="C357" t="s">
        <v>242</v>
      </c>
      <c r="D357" t="s">
        <v>28</v>
      </c>
      <c r="E357">
        <v>1.88</v>
      </c>
      <c r="F357" t="s">
        <v>79</v>
      </c>
      <c r="G357">
        <v>51.34</v>
      </c>
      <c r="H357" t="s">
        <v>81</v>
      </c>
      <c r="K357" t="s">
        <v>452</v>
      </c>
    </row>
    <row r="358" spans="1:11" hidden="1" x14ac:dyDescent="0.25">
      <c r="A358" t="s">
        <v>423</v>
      </c>
      <c r="B358" t="s">
        <v>426</v>
      </c>
      <c r="C358" t="s">
        <v>86</v>
      </c>
      <c r="D358" t="s">
        <v>28</v>
      </c>
      <c r="E358">
        <v>0.38</v>
      </c>
      <c r="F358" t="s">
        <v>79</v>
      </c>
      <c r="G358">
        <v>18.45</v>
      </c>
      <c r="H358" t="s">
        <v>81</v>
      </c>
      <c r="K358" t="s">
        <v>452</v>
      </c>
    </row>
    <row r="359" spans="1:11" hidden="1" x14ac:dyDescent="0.25">
      <c r="A359" t="s">
        <v>423</v>
      </c>
      <c r="B359" t="s">
        <v>426</v>
      </c>
      <c r="C359" t="s">
        <v>434</v>
      </c>
      <c r="D359" t="s">
        <v>14</v>
      </c>
      <c r="E359">
        <v>14.93</v>
      </c>
      <c r="F359" t="s">
        <v>79</v>
      </c>
      <c r="G359" s="20" t="s">
        <v>444</v>
      </c>
      <c r="H359" t="s">
        <v>81</v>
      </c>
      <c r="K359" t="s">
        <v>452</v>
      </c>
    </row>
    <row r="360" spans="1:11" hidden="1" x14ac:dyDescent="0.25">
      <c r="A360" t="s">
        <v>423</v>
      </c>
      <c r="B360" t="s">
        <v>426</v>
      </c>
      <c r="C360" t="s">
        <v>43</v>
      </c>
      <c r="D360" t="s">
        <v>28</v>
      </c>
      <c r="E360">
        <v>0</v>
      </c>
      <c r="F360" t="s">
        <v>79</v>
      </c>
      <c r="G360" s="20" t="s">
        <v>445</v>
      </c>
      <c r="H360" t="s">
        <v>81</v>
      </c>
      <c r="K360" t="s">
        <v>452</v>
      </c>
    </row>
    <row r="361" spans="1:11" hidden="1" x14ac:dyDescent="0.25">
      <c r="A361" t="s">
        <v>423</v>
      </c>
      <c r="B361" t="s">
        <v>427</v>
      </c>
      <c r="C361" t="s">
        <v>16</v>
      </c>
      <c r="D361" t="s">
        <v>14</v>
      </c>
      <c r="E361">
        <v>2.35</v>
      </c>
      <c r="F361" t="s">
        <v>79</v>
      </c>
      <c r="G361">
        <v>15</v>
      </c>
      <c r="H361" t="s">
        <v>81</v>
      </c>
      <c r="K361" t="s">
        <v>452</v>
      </c>
    </row>
    <row r="362" spans="1:11" hidden="1" x14ac:dyDescent="0.25">
      <c r="A362" t="s">
        <v>423</v>
      </c>
      <c r="B362" t="s">
        <v>427</v>
      </c>
      <c r="C362" t="s">
        <v>189</v>
      </c>
      <c r="D362" t="s">
        <v>28</v>
      </c>
      <c r="E362">
        <v>10.71</v>
      </c>
      <c r="F362" t="s">
        <v>79</v>
      </c>
      <c r="G362">
        <v>38.89</v>
      </c>
      <c r="H362" t="s">
        <v>81</v>
      </c>
      <c r="K362" t="s">
        <v>452</v>
      </c>
    </row>
    <row r="363" spans="1:11" hidden="1" x14ac:dyDescent="0.25">
      <c r="A363" t="s">
        <v>423</v>
      </c>
      <c r="B363" t="s">
        <v>427</v>
      </c>
      <c r="C363" t="s">
        <v>242</v>
      </c>
      <c r="D363" t="s">
        <v>28</v>
      </c>
      <c r="E363">
        <v>1.33</v>
      </c>
      <c r="F363" t="s">
        <v>79</v>
      </c>
      <c r="G363" s="20" t="s">
        <v>446</v>
      </c>
      <c r="H363" t="s">
        <v>81</v>
      </c>
      <c r="K363" t="s">
        <v>452</v>
      </c>
    </row>
    <row r="364" spans="1:11" hidden="1" x14ac:dyDescent="0.25">
      <c r="A364" t="s">
        <v>423</v>
      </c>
      <c r="B364" t="s">
        <v>427</v>
      </c>
      <c r="C364" t="s">
        <v>87</v>
      </c>
      <c r="D364" t="s">
        <v>14</v>
      </c>
      <c r="E364" s="20" t="s">
        <v>447</v>
      </c>
      <c r="F364" t="s">
        <v>79</v>
      </c>
      <c r="G364">
        <v>72.16</v>
      </c>
      <c r="H364" t="s">
        <v>81</v>
      </c>
      <c r="K364" t="s">
        <v>452</v>
      </c>
    </row>
    <row r="365" spans="1:11" hidden="1" x14ac:dyDescent="0.25">
      <c r="A365" t="s">
        <v>423</v>
      </c>
      <c r="B365" t="s">
        <v>427</v>
      </c>
      <c r="C365" t="s">
        <v>435</v>
      </c>
      <c r="D365" t="s">
        <v>28</v>
      </c>
      <c r="E365">
        <v>0</v>
      </c>
      <c r="F365" t="s">
        <v>79</v>
      </c>
      <c r="G365">
        <v>63.71</v>
      </c>
      <c r="H365" t="s">
        <v>81</v>
      </c>
      <c r="K365" t="s">
        <v>452</v>
      </c>
    </row>
    <row r="366" spans="1:11" hidden="1" x14ac:dyDescent="0.25">
      <c r="A366" t="s">
        <v>423</v>
      </c>
      <c r="B366" t="s">
        <v>427</v>
      </c>
      <c r="C366" t="s">
        <v>140</v>
      </c>
      <c r="D366" t="s">
        <v>14</v>
      </c>
      <c r="E366">
        <v>7.51</v>
      </c>
      <c r="F366" t="s">
        <v>79</v>
      </c>
      <c r="G366">
        <v>45.24</v>
      </c>
      <c r="H366" t="s">
        <v>81</v>
      </c>
      <c r="K366" t="s">
        <v>452</v>
      </c>
    </row>
    <row r="367" spans="1:11" hidden="1" x14ac:dyDescent="0.25">
      <c r="A367" t="s">
        <v>423</v>
      </c>
      <c r="B367" t="s">
        <v>428</v>
      </c>
      <c r="C367" t="s">
        <v>436</v>
      </c>
      <c r="D367" t="s">
        <v>28</v>
      </c>
      <c r="E367">
        <v>4</v>
      </c>
      <c r="F367" t="s">
        <v>79</v>
      </c>
      <c r="G367">
        <v>13</v>
      </c>
      <c r="H367" t="s">
        <v>81</v>
      </c>
      <c r="K367" t="s">
        <v>452</v>
      </c>
    </row>
    <row r="368" spans="1:11" hidden="1" x14ac:dyDescent="0.25">
      <c r="A368" t="s">
        <v>423</v>
      </c>
      <c r="B368" t="s">
        <v>428</v>
      </c>
      <c r="C368" t="s">
        <v>34</v>
      </c>
      <c r="D368" t="s">
        <v>14</v>
      </c>
      <c r="E368">
        <v>2.08</v>
      </c>
      <c r="F368" t="s">
        <v>79</v>
      </c>
      <c r="G368">
        <v>50.14</v>
      </c>
      <c r="H368" t="s">
        <v>81</v>
      </c>
      <c r="K368" t="s">
        <v>452</v>
      </c>
    </row>
    <row r="369" spans="1:11" hidden="1" x14ac:dyDescent="0.25">
      <c r="A369" t="s">
        <v>423</v>
      </c>
      <c r="B369" t="s">
        <v>428</v>
      </c>
      <c r="C369" t="s">
        <v>440</v>
      </c>
      <c r="D369" t="s">
        <v>28</v>
      </c>
      <c r="E369">
        <v>0.39</v>
      </c>
      <c r="F369" t="s">
        <v>79</v>
      </c>
      <c r="G369">
        <v>38.46</v>
      </c>
      <c r="H369" t="s">
        <v>81</v>
      </c>
      <c r="K369" t="s">
        <v>452</v>
      </c>
    </row>
    <row r="370" spans="1:11" hidden="1" x14ac:dyDescent="0.25">
      <c r="A370" t="s">
        <v>423</v>
      </c>
      <c r="B370" t="s">
        <v>428</v>
      </c>
      <c r="C370" t="s">
        <v>437</v>
      </c>
      <c r="D370" t="s">
        <v>28</v>
      </c>
      <c r="E370">
        <v>3.29</v>
      </c>
      <c r="F370" t="s">
        <v>79</v>
      </c>
      <c r="G370" s="20" t="s">
        <v>448</v>
      </c>
      <c r="H370" t="s">
        <v>81</v>
      </c>
      <c r="K370" t="s">
        <v>452</v>
      </c>
    </row>
    <row r="371" spans="1:11" hidden="1" x14ac:dyDescent="0.25">
      <c r="A371" t="s">
        <v>423</v>
      </c>
      <c r="B371" t="s">
        <v>428</v>
      </c>
      <c r="C371" t="s">
        <v>136</v>
      </c>
      <c r="D371" t="s">
        <v>14</v>
      </c>
      <c r="E371">
        <v>0</v>
      </c>
      <c r="F371" t="s">
        <v>79</v>
      </c>
      <c r="G371">
        <v>6.62</v>
      </c>
      <c r="H371" t="s">
        <v>81</v>
      </c>
      <c r="K371" t="s">
        <v>452</v>
      </c>
    </row>
    <row r="372" spans="1:11" hidden="1" x14ac:dyDescent="0.25">
      <c r="A372" t="s">
        <v>423</v>
      </c>
      <c r="B372" t="s">
        <v>428</v>
      </c>
      <c r="C372" t="s">
        <v>75</v>
      </c>
      <c r="D372" t="s">
        <v>28</v>
      </c>
      <c r="E372">
        <v>0</v>
      </c>
      <c r="F372" t="s">
        <v>79</v>
      </c>
      <c r="G372">
        <v>17.39</v>
      </c>
      <c r="H372" t="s">
        <v>81</v>
      </c>
      <c r="K372" t="s">
        <v>452</v>
      </c>
    </row>
    <row r="373" spans="1:11" hidden="1" x14ac:dyDescent="0.25">
      <c r="A373" t="s">
        <v>423</v>
      </c>
      <c r="B373" t="s">
        <v>429</v>
      </c>
      <c r="C373" t="s">
        <v>189</v>
      </c>
      <c r="D373" t="s">
        <v>28</v>
      </c>
      <c r="E373">
        <v>18.18</v>
      </c>
      <c r="F373" t="s">
        <v>79</v>
      </c>
      <c r="G373">
        <v>43.51</v>
      </c>
      <c r="H373" t="s">
        <v>81</v>
      </c>
      <c r="K373" t="s">
        <v>452</v>
      </c>
    </row>
    <row r="374" spans="1:11" hidden="1" x14ac:dyDescent="0.25">
      <c r="A374" t="s">
        <v>423</v>
      </c>
      <c r="B374" t="s">
        <v>429</v>
      </c>
      <c r="C374" t="s">
        <v>186</v>
      </c>
      <c r="D374" t="s">
        <v>28</v>
      </c>
      <c r="E374">
        <v>9.67</v>
      </c>
      <c r="F374" t="s">
        <v>79</v>
      </c>
      <c r="G374">
        <v>72.31</v>
      </c>
      <c r="H374" t="s">
        <v>81</v>
      </c>
      <c r="K374" t="s">
        <v>452</v>
      </c>
    </row>
    <row r="375" spans="1:11" hidden="1" x14ac:dyDescent="0.25">
      <c r="A375" t="s">
        <v>423</v>
      </c>
      <c r="B375" t="s">
        <v>429</v>
      </c>
      <c r="C375" t="s">
        <v>438</v>
      </c>
      <c r="D375" t="s">
        <v>28</v>
      </c>
      <c r="E375" s="20" t="s">
        <v>449</v>
      </c>
      <c r="F375" t="s">
        <v>79</v>
      </c>
      <c r="G375">
        <v>27.03</v>
      </c>
      <c r="H375" t="s">
        <v>81</v>
      </c>
      <c r="K375" t="s">
        <v>452</v>
      </c>
    </row>
    <row r="376" spans="1:11" hidden="1" x14ac:dyDescent="0.25">
      <c r="A376" t="s">
        <v>423</v>
      </c>
      <c r="B376" t="s">
        <v>429</v>
      </c>
      <c r="C376" t="s">
        <v>434</v>
      </c>
      <c r="D376" t="s">
        <v>14</v>
      </c>
      <c r="E376">
        <v>0.59</v>
      </c>
      <c r="F376" t="s">
        <v>79</v>
      </c>
      <c r="G376">
        <v>60.76</v>
      </c>
      <c r="H376" t="s">
        <v>81</v>
      </c>
      <c r="K376" t="s">
        <v>452</v>
      </c>
    </row>
    <row r="377" spans="1:11" hidden="1" x14ac:dyDescent="0.25">
      <c r="A377" t="s">
        <v>423</v>
      </c>
      <c r="B377" t="s">
        <v>429</v>
      </c>
      <c r="C377" t="s">
        <v>140</v>
      </c>
      <c r="D377" t="s">
        <v>14</v>
      </c>
      <c r="E377">
        <v>0</v>
      </c>
      <c r="F377" t="s">
        <v>79</v>
      </c>
      <c r="G377">
        <v>31.06</v>
      </c>
      <c r="H377" t="s">
        <v>81</v>
      </c>
      <c r="K377" t="s">
        <v>452</v>
      </c>
    </row>
    <row r="378" spans="1:11" hidden="1" x14ac:dyDescent="0.25">
      <c r="A378" t="s">
        <v>423</v>
      </c>
      <c r="B378" t="s">
        <v>429</v>
      </c>
      <c r="C378" t="s">
        <v>75</v>
      </c>
      <c r="D378" t="s">
        <v>28</v>
      </c>
      <c r="E378">
        <v>4.33</v>
      </c>
      <c r="F378" t="s">
        <v>79</v>
      </c>
      <c r="G378">
        <v>30.04</v>
      </c>
      <c r="H378" t="s">
        <v>81</v>
      </c>
      <c r="K378" t="s">
        <v>452</v>
      </c>
    </row>
    <row r="379" spans="1:11" hidden="1" x14ac:dyDescent="0.25">
      <c r="A379" t="s">
        <v>423</v>
      </c>
      <c r="B379" t="s">
        <v>430</v>
      </c>
      <c r="C379" t="s">
        <v>402</v>
      </c>
      <c r="D379" t="s">
        <v>14</v>
      </c>
      <c r="E379">
        <v>0</v>
      </c>
      <c r="F379" t="s">
        <v>79</v>
      </c>
      <c r="G379">
        <v>7</v>
      </c>
      <c r="H379" t="s">
        <v>81</v>
      </c>
      <c r="K379" t="s">
        <v>452</v>
      </c>
    </row>
    <row r="380" spans="1:11" hidden="1" x14ac:dyDescent="0.25">
      <c r="A380" t="s">
        <v>423</v>
      </c>
      <c r="B380" t="s">
        <v>430</v>
      </c>
      <c r="C380" t="s">
        <v>189</v>
      </c>
      <c r="D380" t="s">
        <v>28</v>
      </c>
      <c r="E380">
        <v>20</v>
      </c>
      <c r="F380" t="s">
        <v>79</v>
      </c>
      <c r="G380">
        <v>50</v>
      </c>
      <c r="H380" t="s">
        <v>81</v>
      </c>
      <c r="K380" t="s">
        <v>452</v>
      </c>
    </row>
    <row r="381" spans="1:11" hidden="1" x14ac:dyDescent="0.25">
      <c r="A381" t="s">
        <v>423</v>
      </c>
      <c r="B381" t="s">
        <v>430</v>
      </c>
      <c r="C381" t="s">
        <v>159</v>
      </c>
      <c r="D381" t="s">
        <v>14</v>
      </c>
      <c r="E381">
        <v>2</v>
      </c>
      <c r="F381" t="s">
        <v>79</v>
      </c>
      <c r="G381">
        <v>12.6</v>
      </c>
      <c r="H381" t="s">
        <v>81</v>
      </c>
      <c r="K381" t="s">
        <v>452</v>
      </c>
    </row>
    <row r="382" spans="1:11" hidden="1" x14ac:dyDescent="0.25">
      <c r="A382" t="s">
        <v>423</v>
      </c>
      <c r="B382" t="s">
        <v>430</v>
      </c>
      <c r="C382" t="s">
        <v>440</v>
      </c>
      <c r="D382" t="s">
        <v>28</v>
      </c>
      <c r="E382">
        <v>0.74</v>
      </c>
      <c r="F382" t="s">
        <v>79</v>
      </c>
      <c r="G382">
        <v>48.6</v>
      </c>
      <c r="H382" t="s">
        <v>81</v>
      </c>
      <c r="K382" t="s">
        <v>452</v>
      </c>
    </row>
    <row r="383" spans="1:11" hidden="1" x14ac:dyDescent="0.25">
      <c r="A383" t="s">
        <v>423</v>
      </c>
      <c r="B383" t="s">
        <v>430</v>
      </c>
      <c r="C383" t="s">
        <v>243</v>
      </c>
      <c r="D383" t="s">
        <v>14</v>
      </c>
      <c r="E383">
        <v>0</v>
      </c>
      <c r="F383" t="s">
        <v>79</v>
      </c>
      <c r="G383">
        <v>42.08</v>
      </c>
      <c r="H383" t="s">
        <v>81</v>
      </c>
      <c r="K383" t="s">
        <v>452</v>
      </c>
    </row>
    <row r="384" spans="1:11" hidden="1" x14ac:dyDescent="0.25">
      <c r="A384" t="s">
        <v>423</v>
      </c>
      <c r="B384" t="s">
        <v>430</v>
      </c>
      <c r="C384" t="s">
        <v>75</v>
      </c>
      <c r="D384" t="s">
        <v>28</v>
      </c>
      <c r="E384">
        <v>5.32</v>
      </c>
      <c r="F384" t="s">
        <v>79</v>
      </c>
      <c r="G384">
        <v>31.93</v>
      </c>
      <c r="H384" t="s">
        <v>81</v>
      </c>
      <c r="K384" t="s">
        <v>452</v>
      </c>
    </row>
    <row r="385" spans="1:30" hidden="1" x14ac:dyDescent="0.25">
      <c r="A385" t="s">
        <v>423</v>
      </c>
      <c r="B385" t="s">
        <v>431</v>
      </c>
      <c r="C385" t="s">
        <v>402</v>
      </c>
      <c r="D385" t="s">
        <v>14</v>
      </c>
      <c r="E385">
        <v>0</v>
      </c>
      <c r="F385" t="s">
        <v>79</v>
      </c>
      <c r="G385">
        <v>7</v>
      </c>
      <c r="H385" t="s">
        <v>81</v>
      </c>
      <c r="K385" t="s">
        <v>452</v>
      </c>
    </row>
    <row r="386" spans="1:30" hidden="1" x14ac:dyDescent="0.25">
      <c r="A386" t="s">
        <v>423</v>
      </c>
      <c r="B386" t="s">
        <v>431</v>
      </c>
      <c r="C386" t="s">
        <v>439</v>
      </c>
      <c r="D386" t="s">
        <v>14</v>
      </c>
      <c r="E386">
        <v>0</v>
      </c>
      <c r="F386" t="s">
        <v>79</v>
      </c>
      <c r="G386">
        <v>32.58</v>
      </c>
      <c r="H386" t="s">
        <v>81</v>
      </c>
      <c r="K386" t="s">
        <v>452</v>
      </c>
    </row>
    <row r="387" spans="1:30" hidden="1" x14ac:dyDescent="0.25">
      <c r="A387" t="s">
        <v>423</v>
      </c>
      <c r="B387" t="s">
        <v>431</v>
      </c>
      <c r="C387" t="s">
        <v>186</v>
      </c>
      <c r="D387" t="s">
        <v>28</v>
      </c>
      <c r="E387">
        <v>5.31</v>
      </c>
      <c r="F387" t="s">
        <v>79</v>
      </c>
      <c r="G387">
        <v>77.52</v>
      </c>
      <c r="H387" t="s">
        <v>81</v>
      </c>
      <c r="K387" t="s">
        <v>452</v>
      </c>
    </row>
    <row r="388" spans="1:30" hidden="1" x14ac:dyDescent="0.25">
      <c r="A388" t="s">
        <v>423</v>
      </c>
      <c r="B388" t="s">
        <v>431</v>
      </c>
      <c r="C388" t="s">
        <v>87</v>
      </c>
      <c r="D388" t="s">
        <v>14</v>
      </c>
      <c r="E388">
        <v>1.29</v>
      </c>
      <c r="F388" t="s">
        <v>79</v>
      </c>
      <c r="G388">
        <v>71.02</v>
      </c>
      <c r="H388" t="s">
        <v>81</v>
      </c>
      <c r="K388" t="s">
        <v>452</v>
      </c>
    </row>
    <row r="389" spans="1:30" hidden="1" x14ac:dyDescent="0.25">
      <c r="A389" t="s">
        <v>423</v>
      </c>
      <c r="B389" t="s">
        <v>431</v>
      </c>
      <c r="C389" t="s">
        <v>75</v>
      </c>
      <c r="D389" t="s">
        <v>28</v>
      </c>
      <c r="E389">
        <v>0</v>
      </c>
      <c r="F389" t="s">
        <v>79</v>
      </c>
      <c r="G389">
        <v>30.9</v>
      </c>
      <c r="H389" t="s">
        <v>81</v>
      </c>
      <c r="K389" t="s">
        <v>452</v>
      </c>
    </row>
    <row r="390" spans="1:30" x14ac:dyDescent="0.25">
      <c r="A390" t="s">
        <v>485</v>
      </c>
      <c r="B390" t="s">
        <v>503</v>
      </c>
      <c r="C390" t="s">
        <v>370</v>
      </c>
      <c r="D390" t="s">
        <v>14</v>
      </c>
      <c r="E390" s="20" t="s">
        <v>487</v>
      </c>
      <c r="F390" s="16" t="s">
        <v>79</v>
      </c>
      <c r="G390">
        <v>28.5</v>
      </c>
      <c r="H390" s="16" t="s">
        <v>310</v>
      </c>
      <c r="I390" s="10">
        <v>1</v>
      </c>
      <c r="K390" t="s">
        <v>453</v>
      </c>
      <c r="M390" t="s">
        <v>79</v>
      </c>
      <c r="N390" t="s">
        <v>79</v>
      </c>
      <c r="O390" t="s">
        <v>79</v>
      </c>
      <c r="P390" t="s">
        <v>311</v>
      </c>
      <c r="Q390" s="19">
        <v>2.34</v>
      </c>
      <c r="R390">
        <v>6.57</v>
      </c>
      <c r="S390">
        <v>4.71</v>
      </c>
      <c r="T390" t="s">
        <v>79</v>
      </c>
      <c r="U390" t="s">
        <v>79</v>
      </c>
      <c r="V390">
        <v>9.33</v>
      </c>
      <c r="W390">
        <v>6.69</v>
      </c>
    </row>
    <row r="391" spans="1:30" x14ac:dyDescent="0.25">
      <c r="A391" t="s">
        <v>485</v>
      </c>
      <c r="B391" t="s">
        <v>503</v>
      </c>
      <c r="C391" t="s">
        <v>312</v>
      </c>
      <c r="D391" t="s">
        <v>14</v>
      </c>
      <c r="E391">
        <v>1.3</v>
      </c>
      <c r="F391" s="16" t="s">
        <v>79</v>
      </c>
      <c r="G391">
        <v>2.7</v>
      </c>
      <c r="H391" s="16" t="s">
        <v>310</v>
      </c>
      <c r="I391" s="10">
        <v>2</v>
      </c>
      <c r="K391" t="s">
        <v>453</v>
      </c>
      <c r="M391" t="s">
        <v>79</v>
      </c>
      <c r="N391" t="s">
        <v>79</v>
      </c>
      <c r="O391" t="s">
        <v>79</v>
      </c>
      <c r="P391" t="s">
        <v>311</v>
      </c>
      <c r="Q391" s="19">
        <v>1.45</v>
      </c>
      <c r="R391" s="20" t="s">
        <v>339</v>
      </c>
      <c r="S391">
        <v>0.53</v>
      </c>
      <c r="T391" t="s">
        <v>79</v>
      </c>
      <c r="U391" t="s">
        <v>79</v>
      </c>
      <c r="V391" s="20" t="s">
        <v>264</v>
      </c>
      <c r="W391">
        <v>1.07</v>
      </c>
    </row>
    <row r="392" spans="1:30" x14ac:dyDescent="0.25">
      <c r="A392" t="s">
        <v>485</v>
      </c>
      <c r="B392" t="s">
        <v>503</v>
      </c>
      <c r="C392" t="s">
        <v>353</v>
      </c>
      <c r="D392" t="s">
        <v>14</v>
      </c>
      <c r="E392">
        <v>2.4</v>
      </c>
      <c r="F392" s="16" t="s">
        <v>79</v>
      </c>
      <c r="G392">
        <v>3.7</v>
      </c>
      <c r="H392" s="16" t="s">
        <v>310</v>
      </c>
      <c r="I392" s="10" t="s">
        <v>322</v>
      </c>
      <c r="K392" t="s">
        <v>453</v>
      </c>
      <c r="M392" t="s">
        <v>79</v>
      </c>
      <c r="N392" t="s">
        <v>79</v>
      </c>
      <c r="O392" t="s">
        <v>79</v>
      </c>
      <c r="P392" t="s">
        <v>311</v>
      </c>
      <c r="Q392" s="19">
        <v>1.19</v>
      </c>
      <c r="R392">
        <v>0.95</v>
      </c>
      <c r="S392">
        <v>1.26</v>
      </c>
      <c r="T392" t="s">
        <v>79</v>
      </c>
      <c r="U392" t="s">
        <v>79</v>
      </c>
      <c r="V392">
        <v>1.47</v>
      </c>
      <c r="W392">
        <v>1.94</v>
      </c>
    </row>
    <row r="393" spans="1:30" x14ac:dyDescent="0.25">
      <c r="A393" t="s">
        <v>485</v>
      </c>
      <c r="B393" t="s">
        <v>503</v>
      </c>
      <c r="C393" t="s">
        <v>351</v>
      </c>
      <c r="D393" t="s">
        <v>14</v>
      </c>
      <c r="E393">
        <v>2.7</v>
      </c>
      <c r="F393" s="16" t="s">
        <v>79</v>
      </c>
      <c r="G393">
        <v>5.3</v>
      </c>
      <c r="H393" s="16" t="s">
        <v>310</v>
      </c>
      <c r="I393" s="10">
        <v>4</v>
      </c>
      <c r="K393" t="s">
        <v>453</v>
      </c>
      <c r="M393" t="s">
        <v>79</v>
      </c>
      <c r="N393" t="s">
        <v>79</v>
      </c>
      <c r="O393" t="s">
        <v>79</v>
      </c>
      <c r="P393" t="s">
        <v>311</v>
      </c>
      <c r="Q393" s="19">
        <v>1.57</v>
      </c>
      <c r="R393">
        <v>1.39</v>
      </c>
      <c r="S393">
        <v>0.48</v>
      </c>
      <c r="T393" t="s">
        <v>79</v>
      </c>
      <c r="U393" t="s">
        <v>79</v>
      </c>
      <c r="V393">
        <v>2.78</v>
      </c>
      <c r="W393">
        <v>0.96</v>
      </c>
    </row>
    <row r="394" spans="1:30" x14ac:dyDescent="0.25">
      <c r="A394" t="s">
        <v>485</v>
      </c>
      <c r="B394" t="s">
        <v>503</v>
      </c>
      <c r="C394" t="s">
        <v>355</v>
      </c>
      <c r="D394" t="s">
        <v>14</v>
      </c>
      <c r="E394">
        <v>1.7</v>
      </c>
      <c r="F394" s="16" t="s">
        <v>79</v>
      </c>
      <c r="G394">
        <v>3.3</v>
      </c>
      <c r="H394" s="16" t="s">
        <v>310</v>
      </c>
      <c r="I394" s="10">
        <v>5</v>
      </c>
      <c r="K394" t="s">
        <v>453</v>
      </c>
      <c r="M394" t="s">
        <v>79</v>
      </c>
      <c r="N394" t="s">
        <v>79</v>
      </c>
      <c r="O394" t="s">
        <v>79</v>
      </c>
      <c r="P394" t="s">
        <v>311</v>
      </c>
      <c r="Q394" s="19">
        <v>1.66</v>
      </c>
      <c r="R394">
        <v>0.8</v>
      </c>
      <c r="S394">
        <v>0.33</v>
      </c>
      <c r="T394" t="s">
        <v>79</v>
      </c>
      <c r="U394" t="s">
        <v>79</v>
      </c>
      <c r="V394">
        <v>1.61</v>
      </c>
      <c r="W394">
        <v>0.67</v>
      </c>
    </row>
    <row r="395" spans="1:30" x14ac:dyDescent="0.25">
      <c r="A395" t="s">
        <v>485</v>
      </c>
      <c r="B395" t="s">
        <v>503</v>
      </c>
      <c r="C395" t="s">
        <v>352</v>
      </c>
      <c r="D395" t="s">
        <v>14</v>
      </c>
      <c r="E395">
        <v>1.3</v>
      </c>
      <c r="F395" s="16" t="s">
        <v>79</v>
      </c>
      <c r="G395">
        <v>2.7</v>
      </c>
      <c r="H395" s="16" t="s">
        <v>310</v>
      </c>
      <c r="I395" s="10" t="s">
        <v>326</v>
      </c>
      <c r="K395" t="s">
        <v>453</v>
      </c>
      <c r="M395" t="s">
        <v>79</v>
      </c>
      <c r="N395" t="s">
        <v>79</v>
      </c>
      <c r="O395" t="s">
        <v>79</v>
      </c>
      <c r="P395" t="s">
        <v>311</v>
      </c>
      <c r="Q395" s="19">
        <v>2.79</v>
      </c>
      <c r="R395">
        <v>0.36</v>
      </c>
      <c r="S395">
        <v>0.33</v>
      </c>
      <c r="T395" t="s">
        <v>79</v>
      </c>
      <c r="U395" t="s">
        <v>79</v>
      </c>
      <c r="V395">
        <v>0.72</v>
      </c>
      <c r="W395">
        <v>0.65</v>
      </c>
    </row>
    <row r="396" spans="1:30" x14ac:dyDescent="0.25">
      <c r="A396" t="s">
        <v>485</v>
      </c>
      <c r="B396" t="s">
        <v>503</v>
      </c>
      <c r="C396" t="s">
        <v>356</v>
      </c>
      <c r="D396" t="s">
        <v>14</v>
      </c>
      <c r="E396">
        <v>63.3</v>
      </c>
      <c r="F396" s="16" t="s">
        <v>79</v>
      </c>
      <c r="G396">
        <v>75.3</v>
      </c>
      <c r="H396" s="16" t="s">
        <v>80</v>
      </c>
      <c r="I396" s="10">
        <v>7</v>
      </c>
      <c r="K396" t="s">
        <v>453</v>
      </c>
      <c r="M396" t="s">
        <v>79</v>
      </c>
      <c r="N396" t="s">
        <v>79</v>
      </c>
      <c r="O396" t="s">
        <v>79</v>
      </c>
      <c r="P396" t="s">
        <v>79</v>
      </c>
      <c r="Q396" t="s">
        <v>79</v>
      </c>
      <c r="R396" t="s">
        <v>79</v>
      </c>
      <c r="S396" t="s">
        <v>79</v>
      </c>
      <c r="T396" t="s">
        <v>79</v>
      </c>
      <c r="U396" t="s">
        <v>79</v>
      </c>
    </row>
    <row r="397" spans="1:30" x14ac:dyDescent="0.25">
      <c r="A397" t="s">
        <v>485</v>
      </c>
      <c r="B397" t="s">
        <v>503</v>
      </c>
      <c r="C397" t="s">
        <v>642</v>
      </c>
      <c r="D397" t="s">
        <v>28</v>
      </c>
      <c r="E397">
        <v>26.4</v>
      </c>
      <c r="F397" s="16" t="s">
        <v>79</v>
      </c>
      <c r="G397">
        <v>52.4</v>
      </c>
      <c r="H397" s="16" t="s">
        <v>382</v>
      </c>
      <c r="I397" s="10">
        <v>8</v>
      </c>
      <c r="K397" t="s">
        <v>453</v>
      </c>
      <c r="M397" t="s">
        <v>79</v>
      </c>
      <c r="N397" t="s">
        <v>79</v>
      </c>
      <c r="O397" t="s">
        <v>79</v>
      </c>
      <c r="P397" t="s">
        <v>79</v>
      </c>
      <c r="Q397" t="s">
        <v>79</v>
      </c>
      <c r="R397" t="s">
        <v>79</v>
      </c>
      <c r="S397" t="s">
        <v>79</v>
      </c>
      <c r="T397" t="s">
        <v>79</v>
      </c>
      <c r="U397" t="s">
        <v>79</v>
      </c>
      <c r="V397" t="s">
        <v>79</v>
      </c>
      <c r="W397" t="s">
        <v>79</v>
      </c>
      <c r="AA397" t="s">
        <v>353</v>
      </c>
      <c r="AB397">
        <v>0</v>
      </c>
      <c r="AC397" t="s">
        <v>367</v>
      </c>
      <c r="AD397">
        <v>1</v>
      </c>
    </row>
    <row r="398" spans="1:30" x14ac:dyDescent="0.25">
      <c r="A398" t="s">
        <v>485</v>
      </c>
      <c r="B398" t="s">
        <v>503</v>
      </c>
      <c r="C398" t="s">
        <v>354</v>
      </c>
      <c r="D398" t="s">
        <v>14</v>
      </c>
      <c r="E398">
        <v>23.8</v>
      </c>
      <c r="F398" s="16" t="s">
        <v>79</v>
      </c>
      <c r="G398">
        <v>47.6</v>
      </c>
      <c r="H398" s="16" t="s">
        <v>80</v>
      </c>
      <c r="I398" s="10">
        <v>9</v>
      </c>
      <c r="K398" t="s">
        <v>453</v>
      </c>
      <c r="M398" t="s">
        <v>79</v>
      </c>
      <c r="N398" t="s">
        <v>79</v>
      </c>
      <c r="O398" t="s">
        <v>79</v>
      </c>
      <c r="P398" t="s">
        <v>79</v>
      </c>
      <c r="Q398" t="s">
        <v>79</v>
      </c>
      <c r="R398" t="s">
        <v>79</v>
      </c>
      <c r="S398" t="s">
        <v>79</v>
      </c>
      <c r="T398" t="s">
        <v>79</v>
      </c>
      <c r="U398" t="s">
        <v>79</v>
      </c>
      <c r="V398" t="s">
        <v>79</v>
      </c>
      <c r="W398" t="s">
        <v>79</v>
      </c>
    </row>
    <row r="399" spans="1:30" x14ac:dyDescent="0.25">
      <c r="A399" t="s">
        <v>485</v>
      </c>
      <c r="B399" t="s">
        <v>503</v>
      </c>
      <c r="C399" t="s">
        <v>350</v>
      </c>
      <c r="D399" t="s">
        <v>28</v>
      </c>
      <c r="E399">
        <v>29.9</v>
      </c>
      <c r="F399" s="16" t="s">
        <v>79</v>
      </c>
      <c r="G399">
        <v>53.7</v>
      </c>
      <c r="H399" s="16" t="s">
        <v>80</v>
      </c>
      <c r="I399" s="10" t="s">
        <v>324</v>
      </c>
      <c r="K399" t="s">
        <v>453</v>
      </c>
      <c r="M399" t="s">
        <v>79</v>
      </c>
      <c r="N399" t="s">
        <v>79</v>
      </c>
      <c r="O399" t="s">
        <v>79</v>
      </c>
      <c r="P399" t="s">
        <v>79</v>
      </c>
      <c r="Q399" t="s">
        <v>79</v>
      </c>
      <c r="R399" t="s">
        <v>79</v>
      </c>
      <c r="S399" t="s">
        <v>79</v>
      </c>
      <c r="T399" t="s">
        <v>79</v>
      </c>
      <c r="U399" t="s">
        <v>79</v>
      </c>
      <c r="V399" t="s">
        <v>79</v>
      </c>
      <c r="W399" t="s">
        <v>79</v>
      </c>
    </row>
    <row r="400" spans="1:30" x14ac:dyDescent="0.25">
      <c r="A400" t="s">
        <v>485</v>
      </c>
      <c r="B400" t="s">
        <v>503</v>
      </c>
      <c r="C400" t="s">
        <v>315</v>
      </c>
      <c r="D400" t="s">
        <v>14</v>
      </c>
      <c r="E400" s="20" t="s">
        <v>292</v>
      </c>
      <c r="F400" s="16" t="s">
        <v>79</v>
      </c>
      <c r="G400">
        <v>34.1</v>
      </c>
      <c r="H400" s="16" t="s">
        <v>80</v>
      </c>
      <c r="I400" s="10">
        <v>11</v>
      </c>
      <c r="K400" t="s">
        <v>453</v>
      </c>
      <c r="M400" t="s">
        <v>79</v>
      </c>
      <c r="N400" t="s">
        <v>79</v>
      </c>
      <c r="O400" t="s">
        <v>79</v>
      </c>
      <c r="P400" t="s">
        <v>79</v>
      </c>
      <c r="Q400" t="s">
        <v>79</v>
      </c>
      <c r="R400" t="s">
        <v>79</v>
      </c>
      <c r="S400" t="s">
        <v>79</v>
      </c>
      <c r="T400" t="s">
        <v>79</v>
      </c>
      <c r="U400" t="s">
        <v>79</v>
      </c>
      <c r="V400" t="s">
        <v>79</v>
      </c>
      <c r="W400" t="s">
        <v>79</v>
      </c>
    </row>
    <row r="401" spans="1:30" x14ac:dyDescent="0.25">
      <c r="A401" t="s">
        <v>485</v>
      </c>
      <c r="B401" t="s">
        <v>503</v>
      </c>
      <c r="C401" t="s">
        <v>316</v>
      </c>
      <c r="D401" t="s">
        <v>79</v>
      </c>
      <c r="E401" s="16" t="s">
        <v>79</v>
      </c>
      <c r="F401" s="16" t="s">
        <v>79</v>
      </c>
      <c r="G401">
        <v>1</v>
      </c>
      <c r="H401" s="16" t="s">
        <v>328</v>
      </c>
      <c r="I401" s="10">
        <v>13</v>
      </c>
      <c r="K401" t="s">
        <v>453</v>
      </c>
      <c r="M401">
        <v>-4</v>
      </c>
      <c r="N401" t="s">
        <v>79</v>
      </c>
      <c r="O401" t="s">
        <v>79</v>
      </c>
      <c r="P401" t="s">
        <v>79</v>
      </c>
      <c r="Q401" t="s">
        <v>79</v>
      </c>
      <c r="R401" t="s">
        <v>79</v>
      </c>
      <c r="S401" t="s">
        <v>79</v>
      </c>
      <c r="T401" t="s">
        <v>79</v>
      </c>
      <c r="U401" t="s">
        <v>79</v>
      </c>
      <c r="V401" t="s">
        <v>79</v>
      </c>
      <c r="W401" t="s">
        <v>79</v>
      </c>
    </row>
    <row r="402" spans="1:30" x14ac:dyDescent="0.25">
      <c r="A402" t="s">
        <v>485</v>
      </c>
      <c r="B402" t="s">
        <v>504</v>
      </c>
      <c r="C402" t="s">
        <v>370</v>
      </c>
      <c r="D402" t="s">
        <v>14</v>
      </c>
      <c r="E402" s="20" t="s">
        <v>487</v>
      </c>
      <c r="F402" s="16" t="s">
        <v>79</v>
      </c>
      <c r="G402">
        <v>28.5</v>
      </c>
      <c r="H402" s="16" t="s">
        <v>310</v>
      </c>
      <c r="I402" s="10">
        <v>1</v>
      </c>
      <c r="K402" t="s">
        <v>453</v>
      </c>
      <c r="M402" t="s">
        <v>79</v>
      </c>
      <c r="N402" t="s">
        <v>79</v>
      </c>
      <c r="O402" t="s">
        <v>79</v>
      </c>
      <c r="P402" t="s">
        <v>311</v>
      </c>
      <c r="Q402" s="19">
        <v>2.34</v>
      </c>
      <c r="R402">
        <v>6.57</v>
      </c>
      <c r="S402">
        <v>4.71</v>
      </c>
      <c r="T402" t="s">
        <v>79</v>
      </c>
      <c r="U402" t="s">
        <v>79</v>
      </c>
      <c r="V402">
        <v>9.33</v>
      </c>
      <c r="W402">
        <v>6.69</v>
      </c>
    </row>
    <row r="403" spans="1:30" x14ac:dyDescent="0.25">
      <c r="A403" t="s">
        <v>485</v>
      </c>
      <c r="B403" t="s">
        <v>504</v>
      </c>
      <c r="C403" t="s">
        <v>312</v>
      </c>
      <c r="D403" t="s">
        <v>14</v>
      </c>
      <c r="E403">
        <v>1.3</v>
      </c>
      <c r="F403" s="16" t="s">
        <v>79</v>
      </c>
      <c r="G403">
        <v>2.7</v>
      </c>
      <c r="H403" s="16" t="s">
        <v>310</v>
      </c>
      <c r="I403" s="10">
        <v>2</v>
      </c>
      <c r="K403" t="s">
        <v>453</v>
      </c>
      <c r="M403" t="s">
        <v>79</v>
      </c>
      <c r="N403" t="s">
        <v>79</v>
      </c>
      <c r="O403" t="s">
        <v>79</v>
      </c>
      <c r="P403" t="s">
        <v>311</v>
      </c>
      <c r="Q403" s="19">
        <v>1.45</v>
      </c>
      <c r="R403" s="20" t="s">
        <v>339</v>
      </c>
      <c r="S403">
        <v>0.53</v>
      </c>
      <c r="T403" t="s">
        <v>79</v>
      </c>
      <c r="U403" t="s">
        <v>79</v>
      </c>
      <c r="V403" s="20" t="s">
        <v>264</v>
      </c>
      <c r="W403">
        <v>1.07</v>
      </c>
    </row>
    <row r="404" spans="1:30" x14ac:dyDescent="0.25">
      <c r="A404" t="s">
        <v>485</v>
      </c>
      <c r="B404" t="s">
        <v>504</v>
      </c>
      <c r="C404" t="s">
        <v>641</v>
      </c>
      <c r="D404" t="s">
        <v>14</v>
      </c>
      <c r="E404" s="20" t="s">
        <v>488</v>
      </c>
      <c r="F404" s="16" t="s">
        <v>79</v>
      </c>
      <c r="G404">
        <v>6.6</v>
      </c>
      <c r="H404" s="16" t="s">
        <v>310</v>
      </c>
      <c r="I404" s="10" t="s">
        <v>323</v>
      </c>
      <c r="K404" t="s">
        <v>453</v>
      </c>
      <c r="M404" t="s">
        <v>79</v>
      </c>
      <c r="N404" t="s">
        <v>79</v>
      </c>
      <c r="O404" t="s">
        <v>79</v>
      </c>
      <c r="P404" t="s">
        <v>311</v>
      </c>
      <c r="Q404" s="19">
        <v>1.57</v>
      </c>
      <c r="R404">
        <v>1.86</v>
      </c>
      <c r="S404">
        <v>1.2</v>
      </c>
      <c r="T404" t="s">
        <v>79</v>
      </c>
      <c r="U404" t="s">
        <v>79</v>
      </c>
      <c r="V404">
        <v>2.97</v>
      </c>
      <c r="W404">
        <v>1.91</v>
      </c>
    </row>
    <row r="405" spans="1:30" x14ac:dyDescent="0.25">
      <c r="A405" t="s">
        <v>485</v>
      </c>
      <c r="B405" t="s">
        <v>504</v>
      </c>
      <c r="C405" t="s">
        <v>351</v>
      </c>
      <c r="D405" t="s">
        <v>14</v>
      </c>
      <c r="E405">
        <v>2.7</v>
      </c>
      <c r="F405" s="16" t="s">
        <v>79</v>
      </c>
      <c r="G405">
        <v>5.3</v>
      </c>
      <c r="H405" s="16" t="s">
        <v>310</v>
      </c>
      <c r="I405" s="10">
        <v>4</v>
      </c>
      <c r="K405" t="s">
        <v>453</v>
      </c>
      <c r="M405" t="s">
        <v>79</v>
      </c>
      <c r="N405" t="s">
        <v>79</v>
      </c>
      <c r="O405" t="s">
        <v>79</v>
      </c>
      <c r="P405" t="s">
        <v>311</v>
      </c>
      <c r="Q405" s="19">
        <v>1.57</v>
      </c>
      <c r="R405">
        <v>1.39</v>
      </c>
      <c r="S405">
        <v>0.48</v>
      </c>
      <c r="T405" t="s">
        <v>79</v>
      </c>
      <c r="U405" t="s">
        <v>79</v>
      </c>
      <c r="V405">
        <v>2.78</v>
      </c>
      <c r="W405">
        <v>0.96</v>
      </c>
    </row>
    <row r="406" spans="1:30" x14ac:dyDescent="0.25">
      <c r="A406" t="s">
        <v>485</v>
      </c>
      <c r="B406" t="s">
        <v>504</v>
      </c>
      <c r="C406" t="s">
        <v>355</v>
      </c>
      <c r="D406" t="s">
        <v>14</v>
      </c>
      <c r="E406">
        <v>1.7</v>
      </c>
      <c r="F406" s="16" t="s">
        <v>79</v>
      </c>
      <c r="G406">
        <v>3.3</v>
      </c>
      <c r="H406" s="16" t="s">
        <v>310</v>
      </c>
      <c r="I406" s="10">
        <v>5</v>
      </c>
      <c r="K406" t="s">
        <v>453</v>
      </c>
      <c r="M406" t="s">
        <v>79</v>
      </c>
      <c r="N406" t="s">
        <v>79</v>
      </c>
      <c r="O406" t="s">
        <v>79</v>
      </c>
      <c r="P406" t="s">
        <v>311</v>
      </c>
      <c r="Q406" s="19">
        <v>1.66</v>
      </c>
      <c r="R406">
        <v>0.8</v>
      </c>
      <c r="S406">
        <v>0.33</v>
      </c>
      <c r="T406" t="s">
        <v>79</v>
      </c>
      <c r="U406" t="s">
        <v>79</v>
      </c>
      <c r="V406">
        <v>1.61</v>
      </c>
      <c r="W406">
        <v>0.67</v>
      </c>
    </row>
    <row r="407" spans="1:30" x14ac:dyDescent="0.25">
      <c r="A407" t="s">
        <v>485</v>
      </c>
      <c r="B407" t="s">
        <v>504</v>
      </c>
      <c r="C407" t="s">
        <v>65</v>
      </c>
      <c r="D407" t="s">
        <v>14</v>
      </c>
      <c r="E407">
        <v>1.7</v>
      </c>
      <c r="F407" s="16" t="s">
        <v>79</v>
      </c>
      <c r="G407">
        <v>3.3</v>
      </c>
      <c r="H407" s="16" t="s">
        <v>310</v>
      </c>
      <c r="I407" s="10" t="s">
        <v>327</v>
      </c>
      <c r="K407" t="s">
        <v>453</v>
      </c>
      <c r="M407" t="s">
        <v>79</v>
      </c>
      <c r="N407" t="s">
        <v>79</v>
      </c>
      <c r="O407" t="s">
        <v>79</v>
      </c>
      <c r="P407" t="s">
        <v>311</v>
      </c>
      <c r="Q407" s="19">
        <v>2.23</v>
      </c>
      <c r="R407">
        <v>0.79</v>
      </c>
      <c r="S407">
        <v>-0.09</v>
      </c>
      <c r="T407" t="s">
        <v>79</v>
      </c>
      <c r="U407" t="s">
        <v>79</v>
      </c>
      <c r="V407">
        <v>1.58</v>
      </c>
      <c r="W407">
        <v>-0.19</v>
      </c>
    </row>
    <row r="408" spans="1:30" x14ac:dyDescent="0.25">
      <c r="A408" t="s">
        <v>485</v>
      </c>
      <c r="B408" t="s">
        <v>504</v>
      </c>
      <c r="C408" t="s">
        <v>356</v>
      </c>
      <c r="D408" t="s">
        <v>14</v>
      </c>
      <c r="E408">
        <v>63.3</v>
      </c>
      <c r="F408" s="16" t="s">
        <v>79</v>
      </c>
      <c r="G408">
        <v>75.3</v>
      </c>
      <c r="H408" s="16" t="s">
        <v>80</v>
      </c>
      <c r="I408" s="10">
        <v>7</v>
      </c>
      <c r="K408" t="s">
        <v>453</v>
      </c>
      <c r="M408" t="s">
        <v>79</v>
      </c>
      <c r="N408" t="s">
        <v>79</v>
      </c>
      <c r="O408" t="s">
        <v>79</v>
      </c>
      <c r="P408" t="s">
        <v>79</v>
      </c>
      <c r="Q408" t="s">
        <v>79</v>
      </c>
      <c r="R408" t="s">
        <v>79</v>
      </c>
      <c r="S408" t="s">
        <v>79</v>
      </c>
      <c r="T408" t="s">
        <v>79</v>
      </c>
      <c r="U408" t="s">
        <v>79</v>
      </c>
      <c r="V408" t="s">
        <v>79</v>
      </c>
      <c r="W408" t="s">
        <v>79</v>
      </c>
    </row>
    <row r="409" spans="1:30" x14ac:dyDescent="0.25">
      <c r="A409" t="s">
        <v>485</v>
      </c>
      <c r="B409" t="s">
        <v>504</v>
      </c>
      <c r="C409" t="s">
        <v>642</v>
      </c>
      <c r="D409" t="s">
        <v>28</v>
      </c>
      <c r="E409">
        <v>26.4</v>
      </c>
      <c r="F409" s="16" t="s">
        <v>79</v>
      </c>
      <c r="G409">
        <v>52.4</v>
      </c>
      <c r="H409" s="16" t="s">
        <v>382</v>
      </c>
      <c r="I409" s="10">
        <v>8</v>
      </c>
      <c r="K409" t="s">
        <v>453</v>
      </c>
      <c r="M409" t="s">
        <v>79</v>
      </c>
      <c r="N409" t="s">
        <v>79</v>
      </c>
      <c r="O409" t="s">
        <v>79</v>
      </c>
      <c r="P409" t="s">
        <v>79</v>
      </c>
      <c r="Q409" t="s">
        <v>79</v>
      </c>
      <c r="R409" t="s">
        <v>79</v>
      </c>
      <c r="S409" t="s">
        <v>79</v>
      </c>
      <c r="T409" t="s">
        <v>79</v>
      </c>
      <c r="U409" t="s">
        <v>79</v>
      </c>
      <c r="V409" t="s">
        <v>79</v>
      </c>
      <c r="W409" t="s">
        <v>79</v>
      </c>
      <c r="AA409" t="s">
        <v>353</v>
      </c>
      <c r="AB409">
        <v>0</v>
      </c>
      <c r="AC409" t="s">
        <v>367</v>
      </c>
      <c r="AD409">
        <v>1</v>
      </c>
    </row>
    <row r="410" spans="1:30" x14ac:dyDescent="0.25">
      <c r="A410" t="s">
        <v>485</v>
      </c>
      <c r="B410" t="s">
        <v>504</v>
      </c>
      <c r="C410" t="s">
        <v>354</v>
      </c>
      <c r="D410" t="s">
        <v>14</v>
      </c>
      <c r="E410">
        <v>23.8</v>
      </c>
      <c r="F410" s="16" t="s">
        <v>79</v>
      </c>
      <c r="G410">
        <v>47.6</v>
      </c>
      <c r="H410" s="16" t="s">
        <v>80</v>
      </c>
      <c r="I410" s="10">
        <v>9</v>
      </c>
      <c r="K410" t="s">
        <v>453</v>
      </c>
      <c r="M410" t="s">
        <v>79</v>
      </c>
      <c r="N410" t="s">
        <v>79</v>
      </c>
      <c r="O410" t="s">
        <v>79</v>
      </c>
      <c r="P410" t="s">
        <v>79</v>
      </c>
      <c r="Q410" t="s">
        <v>79</v>
      </c>
      <c r="R410" t="s">
        <v>79</v>
      </c>
      <c r="S410" t="s">
        <v>79</v>
      </c>
      <c r="T410" t="s">
        <v>79</v>
      </c>
      <c r="U410" t="s">
        <v>79</v>
      </c>
      <c r="V410" t="s">
        <v>79</v>
      </c>
      <c r="W410" t="s">
        <v>79</v>
      </c>
    </row>
    <row r="411" spans="1:30" x14ac:dyDescent="0.25">
      <c r="A411" t="s">
        <v>485</v>
      </c>
      <c r="B411" t="s">
        <v>504</v>
      </c>
      <c r="C411" t="s">
        <v>314</v>
      </c>
      <c r="D411" t="s">
        <v>79</v>
      </c>
      <c r="E411">
        <v>3.4</v>
      </c>
      <c r="F411" s="16" t="s">
        <v>79</v>
      </c>
      <c r="G411">
        <v>8.4</v>
      </c>
      <c r="H411" s="16" t="s">
        <v>317</v>
      </c>
      <c r="I411" s="10" t="s">
        <v>325</v>
      </c>
      <c r="K411" t="s">
        <v>453</v>
      </c>
      <c r="M411" s="16" t="s">
        <v>79</v>
      </c>
      <c r="N411">
        <v>1.7</v>
      </c>
      <c r="O411">
        <v>10.1</v>
      </c>
      <c r="P411" t="s">
        <v>79</v>
      </c>
      <c r="Q411" t="s">
        <v>79</v>
      </c>
      <c r="R411" t="s">
        <v>79</v>
      </c>
      <c r="S411" t="s">
        <v>79</v>
      </c>
      <c r="T411" t="s">
        <v>79</v>
      </c>
      <c r="U411" t="s">
        <v>79</v>
      </c>
      <c r="V411" t="s">
        <v>79</v>
      </c>
      <c r="W411" t="s">
        <v>79</v>
      </c>
    </row>
    <row r="412" spans="1:30" x14ac:dyDescent="0.25">
      <c r="A412" t="s">
        <v>485</v>
      </c>
      <c r="B412" t="s">
        <v>504</v>
      </c>
      <c r="C412" t="s">
        <v>315</v>
      </c>
      <c r="D412" t="s">
        <v>14</v>
      </c>
      <c r="E412" s="20" t="s">
        <v>292</v>
      </c>
      <c r="F412" s="16" t="s">
        <v>79</v>
      </c>
      <c r="G412">
        <v>34.1</v>
      </c>
      <c r="H412" s="16" t="s">
        <v>80</v>
      </c>
      <c r="I412" s="10">
        <v>11</v>
      </c>
      <c r="K412" t="s">
        <v>453</v>
      </c>
      <c r="M412" t="s">
        <v>79</v>
      </c>
      <c r="N412" t="s">
        <v>79</v>
      </c>
      <c r="O412" t="s">
        <v>79</v>
      </c>
      <c r="P412" t="s">
        <v>79</v>
      </c>
      <c r="Q412" t="s">
        <v>79</v>
      </c>
      <c r="R412" t="s">
        <v>79</v>
      </c>
      <c r="S412" t="s">
        <v>79</v>
      </c>
      <c r="T412" t="s">
        <v>79</v>
      </c>
      <c r="U412" t="s">
        <v>79</v>
      </c>
      <c r="V412" t="s">
        <v>79</v>
      </c>
      <c r="W412" t="s">
        <v>79</v>
      </c>
    </row>
    <row r="413" spans="1:30" x14ac:dyDescent="0.25">
      <c r="A413" t="s">
        <v>485</v>
      </c>
      <c r="B413" t="s">
        <v>504</v>
      </c>
      <c r="C413" t="s">
        <v>316</v>
      </c>
      <c r="D413" t="s">
        <v>79</v>
      </c>
      <c r="E413" s="16" t="s">
        <v>79</v>
      </c>
      <c r="F413" s="16" t="s">
        <v>79</v>
      </c>
      <c r="G413">
        <v>1</v>
      </c>
      <c r="H413" s="16" t="s">
        <v>328</v>
      </c>
      <c r="I413" s="10">
        <v>13</v>
      </c>
      <c r="K413" t="s">
        <v>453</v>
      </c>
      <c r="M413">
        <v>-4</v>
      </c>
      <c r="N413" t="s">
        <v>79</v>
      </c>
      <c r="O413" t="s">
        <v>79</v>
      </c>
      <c r="P413" t="s">
        <v>79</v>
      </c>
      <c r="Q413" t="s">
        <v>79</v>
      </c>
      <c r="R413" t="s">
        <v>79</v>
      </c>
      <c r="S413" t="s">
        <v>79</v>
      </c>
      <c r="T413" t="s">
        <v>79</v>
      </c>
      <c r="U413" t="s">
        <v>79</v>
      </c>
      <c r="V413" t="s">
        <v>79</v>
      </c>
      <c r="W413" t="s">
        <v>79</v>
      </c>
    </row>
    <row r="414" spans="1:30" x14ac:dyDescent="0.25">
      <c r="A414" t="s">
        <v>485</v>
      </c>
      <c r="B414" t="s">
        <v>505</v>
      </c>
      <c r="C414" t="s">
        <v>370</v>
      </c>
      <c r="D414" t="s">
        <v>14</v>
      </c>
      <c r="E414" s="20" t="s">
        <v>492</v>
      </c>
      <c r="F414" s="16" t="s">
        <v>79</v>
      </c>
      <c r="G414">
        <v>26</v>
      </c>
      <c r="H414" s="16" t="s">
        <v>310</v>
      </c>
      <c r="I414" s="10">
        <v>1</v>
      </c>
      <c r="K414" t="s">
        <v>453</v>
      </c>
      <c r="M414" t="s">
        <v>79</v>
      </c>
      <c r="N414" t="s">
        <v>79</v>
      </c>
      <c r="O414" t="s">
        <v>79</v>
      </c>
      <c r="P414" t="s">
        <v>311</v>
      </c>
      <c r="Q414">
        <v>1.88</v>
      </c>
      <c r="R414">
        <v>6.76</v>
      </c>
      <c r="S414">
        <v>6.19</v>
      </c>
      <c r="T414" t="s">
        <v>79</v>
      </c>
      <c r="U414" t="s">
        <v>79</v>
      </c>
      <c r="V414">
        <v>9.27</v>
      </c>
      <c r="W414">
        <v>8.49</v>
      </c>
    </row>
    <row r="415" spans="1:30" x14ac:dyDescent="0.25">
      <c r="A415" t="s">
        <v>485</v>
      </c>
      <c r="B415" t="s">
        <v>505</v>
      </c>
      <c r="C415" t="s">
        <v>312</v>
      </c>
      <c r="D415" t="s">
        <v>14</v>
      </c>
      <c r="E415">
        <v>2.7</v>
      </c>
      <c r="F415" t="s">
        <v>79</v>
      </c>
      <c r="G415">
        <v>5.3</v>
      </c>
      <c r="H415" s="16" t="s">
        <v>310</v>
      </c>
      <c r="I415" s="10">
        <v>2</v>
      </c>
      <c r="K415" t="s">
        <v>453</v>
      </c>
      <c r="M415" t="s">
        <v>79</v>
      </c>
      <c r="N415" t="s">
        <v>79</v>
      </c>
      <c r="O415" t="s">
        <v>79</v>
      </c>
      <c r="P415" t="s">
        <v>311</v>
      </c>
      <c r="Q415" s="19">
        <v>1.74</v>
      </c>
      <c r="R415">
        <v>0.99</v>
      </c>
      <c r="S415">
        <v>0.96</v>
      </c>
      <c r="T415" t="s">
        <v>79</v>
      </c>
      <c r="U415" t="s">
        <v>79</v>
      </c>
      <c r="V415">
        <v>1.97</v>
      </c>
      <c r="W415">
        <v>1.91</v>
      </c>
    </row>
    <row r="416" spans="1:30" x14ac:dyDescent="0.25">
      <c r="A416" t="s">
        <v>485</v>
      </c>
      <c r="B416" t="s">
        <v>505</v>
      </c>
      <c r="C416" t="s">
        <v>353</v>
      </c>
      <c r="D416" t="s">
        <v>14</v>
      </c>
      <c r="E416">
        <v>1.3</v>
      </c>
      <c r="F416" t="s">
        <v>79</v>
      </c>
      <c r="G416">
        <v>2.7</v>
      </c>
      <c r="H416" s="16" t="s">
        <v>310</v>
      </c>
      <c r="I416" s="10" t="s">
        <v>322</v>
      </c>
      <c r="K416" t="s">
        <v>453</v>
      </c>
      <c r="M416" t="s">
        <v>79</v>
      </c>
      <c r="N416" t="s">
        <v>79</v>
      </c>
      <c r="O416" t="s">
        <v>79</v>
      </c>
      <c r="P416" t="s">
        <v>311</v>
      </c>
      <c r="Q416">
        <v>1.01</v>
      </c>
      <c r="R416">
        <v>1.01</v>
      </c>
      <c r="S416">
        <v>0.31</v>
      </c>
      <c r="T416" t="s">
        <v>79</v>
      </c>
      <c r="U416" t="s">
        <v>79</v>
      </c>
      <c r="V416">
        <v>2.02</v>
      </c>
      <c r="W416">
        <v>0.63</v>
      </c>
    </row>
    <row r="417" spans="1:30" x14ac:dyDescent="0.25">
      <c r="A417" t="s">
        <v>485</v>
      </c>
      <c r="B417" t="s">
        <v>505</v>
      </c>
      <c r="C417" t="s">
        <v>351</v>
      </c>
      <c r="D417" t="s">
        <v>14</v>
      </c>
      <c r="E417" s="20" t="s">
        <v>493</v>
      </c>
      <c r="F417" t="s">
        <v>79</v>
      </c>
      <c r="G417">
        <v>4.7</v>
      </c>
      <c r="H417" s="16" t="s">
        <v>310</v>
      </c>
      <c r="I417" s="10">
        <v>4</v>
      </c>
      <c r="K417" t="s">
        <v>453</v>
      </c>
      <c r="M417" t="s">
        <v>79</v>
      </c>
      <c r="N417" t="s">
        <v>79</v>
      </c>
      <c r="O417" t="s">
        <v>79</v>
      </c>
      <c r="P417" t="s">
        <v>311</v>
      </c>
      <c r="Q417" s="19">
        <v>1.88</v>
      </c>
      <c r="R417">
        <v>0.87</v>
      </c>
      <c r="S417">
        <v>0.69</v>
      </c>
      <c r="T417" t="s">
        <v>79</v>
      </c>
      <c r="U417" t="s">
        <v>79</v>
      </c>
      <c r="V417">
        <v>1.75</v>
      </c>
      <c r="W417">
        <v>1.38</v>
      </c>
    </row>
    <row r="418" spans="1:30" x14ac:dyDescent="0.25">
      <c r="A418" t="s">
        <v>485</v>
      </c>
      <c r="B418" t="s">
        <v>505</v>
      </c>
      <c r="C418" t="s">
        <v>355</v>
      </c>
      <c r="D418" t="s">
        <v>14</v>
      </c>
      <c r="E418">
        <v>2.1</v>
      </c>
      <c r="F418" t="s">
        <v>79</v>
      </c>
      <c r="G418">
        <v>3.1</v>
      </c>
      <c r="H418" s="16" t="s">
        <v>310</v>
      </c>
      <c r="I418" s="10">
        <v>5</v>
      </c>
      <c r="K418" t="s">
        <v>453</v>
      </c>
      <c r="M418" t="s">
        <v>79</v>
      </c>
      <c r="N418" t="s">
        <v>79</v>
      </c>
      <c r="O418" t="s">
        <v>79</v>
      </c>
      <c r="P418" t="s">
        <v>311</v>
      </c>
      <c r="Q418" s="19">
        <v>1.62</v>
      </c>
      <c r="R418">
        <v>0.95</v>
      </c>
      <c r="S418">
        <v>0.59</v>
      </c>
      <c r="T418" t="s">
        <v>79</v>
      </c>
      <c r="U418" t="s">
        <v>79</v>
      </c>
      <c r="V418">
        <v>1.37</v>
      </c>
      <c r="W418">
        <v>0.85</v>
      </c>
    </row>
    <row r="419" spans="1:30" x14ac:dyDescent="0.25">
      <c r="A419" t="s">
        <v>485</v>
      </c>
      <c r="B419" t="s">
        <v>505</v>
      </c>
      <c r="C419" t="s">
        <v>352</v>
      </c>
      <c r="D419" t="s">
        <v>14</v>
      </c>
      <c r="E419">
        <v>2</v>
      </c>
      <c r="F419" t="s">
        <v>79</v>
      </c>
      <c r="G419">
        <v>4</v>
      </c>
      <c r="H419" s="16" t="s">
        <v>310</v>
      </c>
      <c r="I419" s="10" t="s">
        <v>326</v>
      </c>
      <c r="K419" t="s">
        <v>453</v>
      </c>
      <c r="M419" t="s">
        <v>79</v>
      </c>
      <c r="N419" t="s">
        <v>79</v>
      </c>
      <c r="O419" t="s">
        <v>79</v>
      </c>
      <c r="P419" t="s">
        <v>311</v>
      </c>
      <c r="Q419">
        <v>1.28</v>
      </c>
      <c r="R419">
        <v>1.53</v>
      </c>
      <c r="S419">
        <v>0.05</v>
      </c>
      <c r="T419" t="s">
        <v>79</v>
      </c>
      <c r="U419" t="s">
        <v>79</v>
      </c>
      <c r="V419">
        <v>3.06</v>
      </c>
      <c r="W419">
        <v>0.1</v>
      </c>
    </row>
    <row r="420" spans="1:30" x14ac:dyDescent="0.25">
      <c r="A420" t="s">
        <v>485</v>
      </c>
      <c r="B420" t="s">
        <v>505</v>
      </c>
      <c r="C420" t="s">
        <v>356</v>
      </c>
      <c r="D420" t="s">
        <v>14</v>
      </c>
      <c r="E420" s="20" t="s">
        <v>491</v>
      </c>
      <c r="F420" t="s">
        <v>79</v>
      </c>
      <c r="G420" s="20" t="s">
        <v>489</v>
      </c>
      <c r="H420" s="16" t="s">
        <v>80</v>
      </c>
      <c r="I420" s="10">
        <v>7</v>
      </c>
      <c r="K420" t="s">
        <v>453</v>
      </c>
      <c r="M420" t="s">
        <v>79</v>
      </c>
      <c r="N420" t="s">
        <v>79</v>
      </c>
      <c r="O420" t="s">
        <v>79</v>
      </c>
      <c r="P420" t="s">
        <v>79</v>
      </c>
      <c r="Q420" t="s">
        <v>79</v>
      </c>
      <c r="R420" t="s">
        <v>79</v>
      </c>
      <c r="S420" t="s">
        <v>79</v>
      </c>
      <c r="T420" t="s">
        <v>79</v>
      </c>
      <c r="U420" t="s">
        <v>79</v>
      </c>
      <c r="V420" t="s">
        <v>79</v>
      </c>
      <c r="W420" t="s">
        <v>79</v>
      </c>
    </row>
    <row r="421" spans="1:30" x14ac:dyDescent="0.25">
      <c r="A421" t="s">
        <v>485</v>
      </c>
      <c r="B421" t="s">
        <v>505</v>
      </c>
      <c r="C421" t="s">
        <v>642</v>
      </c>
      <c r="D421" t="s">
        <v>28</v>
      </c>
      <c r="E421">
        <v>25.8</v>
      </c>
      <c r="F421" t="s">
        <v>79</v>
      </c>
      <c r="G421">
        <v>51.2</v>
      </c>
      <c r="H421" s="16" t="s">
        <v>382</v>
      </c>
      <c r="I421" s="10">
        <v>8</v>
      </c>
      <c r="K421" t="s">
        <v>453</v>
      </c>
      <c r="M421" t="s">
        <v>79</v>
      </c>
      <c r="N421" t="s">
        <v>79</v>
      </c>
      <c r="O421" t="s">
        <v>79</v>
      </c>
      <c r="P421" t="s">
        <v>79</v>
      </c>
      <c r="Q421" t="s">
        <v>79</v>
      </c>
      <c r="R421" t="s">
        <v>79</v>
      </c>
      <c r="S421" t="s">
        <v>79</v>
      </c>
      <c r="T421" t="s">
        <v>79</v>
      </c>
      <c r="U421" t="s">
        <v>79</v>
      </c>
      <c r="V421" t="s">
        <v>79</v>
      </c>
      <c r="W421" t="s">
        <v>79</v>
      </c>
      <c r="AA421" t="s">
        <v>353</v>
      </c>
      <c r="AB421">
        <v>0</v>
      </c>
      <c r="AC421" t="s">
        <v>367</v>
      </c>
      <c r="AD421">
        <v>1</v>
      </c>
    </row>
    <row r="422" spans="1:30" x14ac:dyDescent="0.25">
      <c r="A422" t="s">
        <v>485</v>
      </c>
      <c r="B422" t="s">
        <v>505</v>
      </c>
      <c r="C422" t="s">
        <v>354</v>
      </c>
      <c r="D422" t="s">
        <v>14</v>
      </c>
      <c r="E422">
        <v>15.9</v>
      </c>
      <c r="F422" t="s">
        <v>79</v>
      </c>
      <c r="G422">
        <v>31.8</v>
      </c>
      <c r="H422" s="16" t="s">
        <v>80</v>
      </c>
      <c r="I422" s="10">
        <v>9</v>
      </c>
      <c r="K422" t="s">
        <v>453</v>
      </c>
      <c r="M422" t="s">
        <v>79</v>
      </c>
      <c r="N422" t="s">
        <v>79</v>
      </c>
      <c r="O422" t="s">
        <v>79</v>
      </c>
      <c r="P422" t="s">
        <v>79</v>
      </c>
      <c r="Q422" t="s">
        <v>79</v>
      </c>
      <c r="R422" t="s">
        <v>79</v>
      </c>
      <c r="S422" t="s">
        <v>79</v>
      </c>
      <c r="T422" t="s">
        <v>79</v>
      </c>
      <c r="U422" t="s">
        <v>79</v>
      </c>
      <c r="V422" t="s">
        <v>79</v>
      </c>
      <c r="W422" t="s">
        <v>79</v>
      </c>
    </row>
    <row r="423" spans="1:30" x14ac:dyDescent="0.25">
      <c r="A423" t="s">
        <v>485</v>
      </c>
      <c r="B423" t="s">
        <v>505</v>
      </c>
      <c r="C423" t="s">
        <v>350</v>
      </c>
      <c r="D423" t="s">
        <v>28</v>
      </c>
      <c r="E423">
        <v>30</v>
      </c>
      <c r="F423" t="s">
        <v>79</v>
      </c>
      <c r="G423">
        <v>51.3</v>
      </c>
      <c r="H423" s="16" t="s">
        <v>80</v>
      </c>
      <c r="I423" s="10" t="s">
        <v>324</v>
      </c>
      <c r="K423" t="s">
        <v>453</v>
      </c>
      <c r="M423" t="s">
        <v>79</v>
      </c>
      <c r="N423" t="s">
        <v>79</v>
      </c>
      <c r="O423" t="s">
        <v>79</v>
      </c>
      <c r="P423" t="s">
        <v>79</v>
      </c>
      <c r="Q423" t="s">
        <v>79</v>
      </c>
      <c r="R423" t="s">
        <v>79</v>
      </c>
      <c r="S423" t="s">
        <v>79</v>
      </c>
      <c r="T423" t="s">
        <v>79</v>
      </c>
      <c r="U423" t="s">
        <v>79</v>
      </c>
      <c r="V423" t="s">
        <v>79</v>
      </c>
      <c r="W423" t="s">
        <v>79</v>
      </c>
    </row>
    <row r="424" spans="1:30" x14ac:dyDescent="0.25">
      <c r="A424" t="s">
        <v>485</v>
      </c>
      <c r="B424" t="s">
        <v>505</v>
      </c>
      <c r="C424" t="s">
        <v>315</v>
      </c>
      <c r="D424" t="s">
        <v>14</v>
      </c>
      <c r="E424">
        <v>20.6</v>
      </c>
      <c r="F424" t="s">
        <v>79</v>
      </c>
      <c r="G424" s="20" t="s">
        <v>490</v>
      </c>
      <c r="H424" s="16" t="s">
        <v>80</v>
      </c>
      <c r="I424" s="10">
        <v>11</v>
      </c>
      <c r="K424" t="s">
        <v>453</v>
      </c>
      <c r="M424" t="s">
        <v>79</v>
      </c>
      <c r="N424" t="s">
        <v>79</v>
      </c>
      <c r="O424" t="s">
        <v>79</v>
      </c>
      <c r="P424" t="s">
        <v>79</v>
      </c>
      <c r="Q424" t="s">
        <v>79</v>
      </c>
      <c r="R424" t="s">
        <v>79</v>
      </c>
      <c r="S424" t="s">
        <v>79</v>
      </c>
      <c r="T424" t="s">
        <v>79</v>
      </c>
      <c r="U424" t="s">
        <v>79</v>
      </c>
      <c r="V424" t="s">
        <v>79</v>
      </c>
      <c r="W424" t="s">
        <v>79</v>
      </c>
    </row>
    <row r="425" spans="1:30" x14ac:dyDescent="0.25">
      <c r="A425" t="s">
        <v>485</v>
      </c>
      <c r="B425" t="s">
        <v>505</v>
      </c>
      <c r="C425" t="s">
        <v>316</v>
      </c>
      <c r="D425" t="s">
        <v>79</v>
      </c>
      <c r="E425" s="16" t="s">
        <v>79</v>
      </c>
      <c r="F425" s="16" t="s">
        <v>79</v>
      </c>
      <c r="G425">
        <v>1</v>
      </c>
      <c r="H425" s="16" t="s">
        <v>328</v>
      </c>
      <c r="I425" s="10">
        <v>13</v>
      </c>
      <c r="K425" t="s">
        <v>453</v>
      </c>
      <c r="M425">
        <v>-4</v>
      </c>
      <c r="N425" t="s">
        <v>79</v>
      </c>
      <c r="O425" t="s">
        <v>79</v>
      </c>
      <c r="P425" t="s">
        <v>79</v>
      </c>
      <c r="Q425" t="s">
        <v>79</v>
      </c>
      <c r="R425" t="s">
        <v>79</v>
      </c>
      <c r="S425" t="s">
        <v>79</v>
      </c>
      <c r="T425" t="s">
        <v>79</v>
      </c>
      <c r="U425" t="s">
        <v>79</v>
      </c>
      <c r="V425" t="s">
        <v>79</v>
      </c>
      <c r="W425" t="s">
        <v>79</v>
      </c>
    </row>
    <row r="426" spans="1:30" x14ac:dyDescent="0.25">
      <c r="A426" t="s">
        <v>485</v>
      </c>
      <c r="B426" t="s">
        <v>506</v>
      </c>
      <c r="C426" t="s">
        <v>370</v>
      </c>
      <c r="D426" t="s">
        <v>14</v>
      </c>
      <c r="E426" s="20" t="s">
        <v>492</v>
      </c>
      <c r="F426" s="16" t="s">
        <v>79</v>
      </c>
      <c r="G426">
        <v>26</v>
      </c>
      <c r="H426" s="16" t="s">
        <v>310</v>
      </c>
      <c r="I426" s="10">
        <v>1</v>
      </c>
      <c r="K426" t="s">
        <v>453</v>
      </c>
      <c r="M426" t="s">
        <v>79</v>
      </c>
      <c r="N426" t="s">
        <v>79</v>
      </c>
      <c r="O426" t="s">
        <v>79</v>
      </c>
      <c r="P426" t="s">
        <v>311</v>
      </c>
      <c r="Q426">
        <v>1.88</v>
      </c>
      <c r="R426">
        <v>6.76</v>
      </c>
      <c r="S426">
        <v>6.19</v>
      </c>
      <c r="T426" t="s">
        <v>79</v>
      </c>
      <c r="U426" t="s">
        <v>79</v>
      </c>
      <c r="V426">
        <v>9.27</v>
      </c>
      <c r="W426">
        <v>8.49</v>
      </c>
    </row>
    <row r="427" spans="1:30" x14ac:dyDescent="0.25">
      <c r="A427" t="s">
        <v>485</v>
      </c>
      <c r="B427" t="s">
        <v>506</v>
      </c>
      <c r="C427" t="s">
        <v>312</v>
      </c>
      <c r="D427" t="s">
        <v>14</v>
      </c>
      <c r="E427">
        <v>2.7</v>
      </c>
      <c r="F427" t="s">
        <v>79</v>
      </c>
      <c r="G427">
        <v>5.3</v>
      </c>
      <c r="H427" s="16" t="s">
        <v>310</v>
      </c>
      <c r="I427" s="10">
        <v>2</v>
      </c>
      <c r="K427" t="s">
        <v>453</v>
      </c>
      <c r="M427" t="s">
        <v>79</v>
      </c>
      <c r="N427" t="s">
        <v>79</v>
      </c>
      <c r="O427" t="s">
        <v>79</v>
      </c>
      <c r="P427" t="s">
        <v>311</v>
      </c>
      <c r="Q427" s="19">
        <v>1.74</v>
      </c>
      <c r="R427">
        <v>0.99</v>
      </c>
      <c r="S427">
        <v>0.96</v>
      </c>
      <c r="T427" t="s">
        <v>79</v>
      </c>
      <c r="U427" t="s">
        <v>79</v>
      </c>
      <c r="V427">
        <v>1.97</v>
      </c>
      <c r="W427">
        <v>1.91</v>
      </c>
    </row>
    <row r="428" spans="1:30" x14ac:dyDescent="0.25">
      <c r="A428" t="s">
        <v>485</v>
      </c>
      <c r="B428" t="s">
        <v>506</v>
      </c>
      <c r="C428" t="s">
        <v>641</v>
      </c>
      <c r="D428" t="s">
        <v>14</v>
      </c>
      <c r="E428" s="20" t="s">
        <v>498</v>
      </c>
      <c r="F428" t="s">
        <v>79</v>
      </c>
      <c r="G428">
        <v>6.8</v>
      </c>
      <c r="H428" s="16" t="s">
        <v>310</v>
      </c>
      <c r="I428" s="10" t="s">
        <v>323</v>
      </c>
      <c r="K428" t="s">
        <v>453</v>
      </c>
      <c r="M428" t="s">
        <v>79</v>
      </c>
      <c r="N428" t="s">
        <v>79</v>
      </c>
      <c r="O428" t="s">
        <v>79</v>
      </c>
      <c r="P428" t="s">
        <v>311</v>
      </c>
      <c r="Q428" s="19">
        <v>1.67</v>
      </c>
      <c r="R428">
        <v>2.17</v>
      </c>
      <c r="S428">
        <v>1</v>
      </c>
      <c r="T428" t="s">
        <v>79</v>
      </c>
      <c r="U428" t="s">
        <v>79</v>
      </c>
      <c r="V428">
        <v>3.2</v>
      </c>
      <c r="W428">
        <v>1.47</v>
      </c>
    </row>
    <row r="429" spans="1:30" x14ac:dyDescent="0.25">
      <c r="A429" t="s">
        <v>485</v>
      </c>
      <c r="B429" t="s">
        <v>506</v>
      </c>
      <c r="C429" t="s">
        <v>351</v>
      </c>
      <c r="D429" t="s">
        <v>14</v>
      </c>
      <c r="E429" s="20" t="s">
        <v>493</v>
      </c>
      <c r="F429" t="s">
        <v>79</v>
      </c>
      <c r="G429">
        <v>4.7</v>
      </c>
      <c r="H429" s="16" t="s">
        <v>310</v>
      </c>
      <c r="I429" s="10">
        <v>4</v>
      </c>
      <c r="K429" t="s">
        <v>453</v>
      </c>
      <c r="M429" t="s">
        <v>79</v>
      </c>
      <c r="N429" t="s">
        <v>79</v>
      </c>
      <c r="O429" t="s">
        <v>79</v>
      </c>
      <c r="P429" t="s">
        <v>311</v>
      </c>
      <c r="Q429" s="19">
        <v>1.88</v>
      </c>
      <c r="R429">
        <v>0.87</v>
      </c>
      <c r="S429">
        <v>0.69</v>
      </c>
      <c r="T429" t="s">
        <v>79</v>
      </c>
      <c r="U429" t="s">
        <v>79</v>
      </c>
      <c r="V429">
        <v>1.75</v>
      </c>
      <c r="W429">
        <v>1.38</v>
      </c>
    </row>
    <row r="430" spans="1:30" x14ac:dyDescent="0.25">
      <c r="A430" t="s">
        <v>485</v>
      </c>
      <c r="B430" t="s">
        <v>506</v>
      </c>
      <c r="C430" t="s">
        <v>355</v>
      </c>
      <c r="D430" t="s">
        <v>14</v>
      </c>
      <c r="E430">
        <v>2.1</v>
      </c>
      <c r="F430" t="s">
        <v>79</v>
      </c>
      <c r="G430">
        <v>3.1</v>
      </c>
      <c r="H430" s="16" t="s">
        <v>310</v>
      </c>
      <c r="I430" s="10">
        <v>5</v>
      </c>
      <c r="K430" t="s">
        <v>453</v>
      </c>
      <c r="M430" t="s">
        <v>79</v>
      </c>
      <c r="N430" t="s">
        <v>79</v>
      </c>
      <c r="O430" t="s">
        <v>79</v>
      </c>
      <c r="P430" t="s">
        <v>311</v>
      </c>
      <c r="Q430" s="19">
        <v>1.62</v>
      </c>
      <c r="R430">
        <v>0.95</v>
      </c>
      <c r="S430">
        <v>0.59</v>
      </c>
      <c r="T430" t="s">
        <v>79</v>
      </c>
      <c r="U430" t="s">
        <v>79</v>
      </c>
      <c r="V430">
        <v>1.37</v>
      </c>
      <c r="W430">
        <v>0.85</v>
      </c>
    </row>
    <row r="431" spans="1:30" x14ac:dyDescent="0.25">
      <c r="A431" t="s">
        <v>485</v>
      </c>
      <c r="B431" t="s">
        <v>506</v>
      </c>
      <c r="C431" t="s">
        <v>65</v>
      </c>
      <c r="D431" t="s">
        <v>14</v>
      </c>
      <c r="E431">
        <v>1.7</v>
      </c>
      <c r="F431" t="s">
        <v>79</v>
      </c>
      <c r="G431">
        <v>3.3</v>
      </c>
      <c r="H431" s="16" t="s">
        <v>310</v>
      </c>
      <c r="I431" s="10" t="s">
        <v>327</v>
      </c>
      <c r="K431" t="s">
        <v>453</v>
      </c>
      <c r="M431" t="s">
        <v>79</v>
      </c>
      <c r="N431" t="s">
        <v>79</v>
      </c>
      <c r="O431" t="s">
        <v>79</v>
      </c>
      <c r="P431" t="s">
        <v>311</v>
      </c>
      <c r="Q431">
        <v>1.29</v>
      </c>
      <c r="R431">
        <v>1.43</v>
      </c>
      <c r="S431">
        <v>-0.18</v>
      </c>
      <c r="T431" t="s">
        <v>79</v>
      </c>
      <c r="U431" t="s">
        <v>79</v>
      </c>
      <c r="V431">
        <v>2.86</v>
      </c>
      <c r="W431">
        <v>-0.37</v>
      </c>
    </row>
    <row r="432" spans="1:30" x14ac:dyDescent="0.25">
      <c r="A432" t="s">
        <v>485</v>
      </c>
      <c r="B432" t="s">
        <v>506</v>
      </c>
      <c r="C432" t="s">
        <v>356</v>
      </c>
      <c r="D432" t="s">
        <v>14</v>
      </c>
      <c r="E432" s="20" t="s">
        <v>491</v>
      </c>
      <c r="F432" t="s">
        <v>79</v>
      </c>
      <c r="G432" s="20" t="s">
        <v>489</v>
      </c>
      <c r="H432" s="16" t="s">
        <v>80</v>
      </c>
      <c r="I432" s="10">
        <v>7</v>
      </c>
      <c r="K432" t="s">
        <v>453</v>
      </c>
      <c r="M432" t="s">
        <v>79</v>
      </c>
      <c r="N432" t="s">
        <v>79</v>
      </c>
      <c r="O432" t="s">
        <v>79</v>
      </c>
      <c r="P432" t="s">
        <v>79</v>
      </c>
      <c r="Q432" t="s">
        <v>79</v>
      </c>
      <c r="R432" t="s">
        <v>79</v>
      </c>
      <c r="S432" t="s">
        <v>79</v>
      </c>
      <c r="T432" t="s">
        <v>79</v>
      </c>
      <c r="U432" t="s">
        <v>79</v>
      </c>
      <c r="V432" t="s">
        <v>79</v>
      </c>
      <c r="W432" t="s">
        <v>79</v>
      </c>
    </row>
    <row r="433" spans="1:30" x14ac:dyDescent="0.25">
      <c r="A433" t="s">
        <v>485</v>
      </c>
      <c r="B433" t="s">
        <v>506</v>
      </c>
      <c r="C433" t="s">
        <v>642</v>
      </c>
      <c r="D433" t="s">
        <v>28</v>
      </c>
      <c r="E433">
        <v>25.8</v>
      </c>
      <c r="F433" t="s">
        <v>79</v>
      </c>
      <c r="G433">
        <v>51.2</v>
      </c>
      <c r="H433" s="16" t="s">
        <v>382</v>
      </c>
      <c r="I433" s="10">
        <v>8</v>
      </c>
      <c r="K433" t="s">
        <v>453</v>
      </c>
      <c r="M433" t="s">
        <v>79</v>
      </c>
      <c r="N433" t="s">
        <v>79</v>
      </c>
      <c r="O433" t="s">
        <v>79</v>
      </c>
      <c r="P433" t="s">
        <v>79</v>
      </c>
      <c r="Q433" t="s">
        <v>79</v>
      </c>
      <c r="R433" t="s">
        <v>79</v>
      </c>
      <c r="S433" t="s">
        <v>79</v>
      </c>
      <c r="T433" t="s">
        <v>79</v>
      </c>
      <c r="U433" t="s">
        <v>79</v>
      </c>
      <c r="V433" t="s">
        <v>79</v>
      </c>
      <c r="W433" t="s">
        <v>79</v>
      </c>
      <c r="AA433" t="s">
        <v>353</v>
      </c>
      <c r="AB433">
        <v>0</v>
      </c>
      <c r="AC433" t="s">
        <v>367</v>
      </c>
      <c r="AD433">
        <v>1</v>
      </c>
    </row>
    <row r="434" spans="1:30" x14ac:dyDescent="0.25">
      <c r="A434" t="s">
        <v>485</v>
      </c>
      <c r="B434" t="s">
        <v>506</v>
      </c>
      <c r="C434" t="s">
        <v>354</v>
      </c>
      <c r="D434" t="s">
        <v>14</v>
      </c>
      <c r="E434">
        <v>15.9</v>
      </c>
      <c r="F434" t="s">
        <v>79</v>
      </c>
      <c r="G434">
        <v>31.8</v>
      </c>
      <c r="H434" s="16" t="s">
        <v>80</v>
      </c>
      <c r="I434" s="10">
        <v>9</v>
      </c>
      <c r="K434" t="s">
        <v>453</v>
      </c>
      <c r="M434" t="s">
        <v>79</v>
      </c>
      <c r="N434" t="s">
        <v>79</v>
      </c>
      <c r="O434" t="s">
        <v>79</v>
      </c>
      <c r="P434" t="s">
        <v>79</v>
      </c>
      <c r="Q434" t="s">
        <v>79</v>
      </c>
      <c r="R434" t="s">
        <v>79</v>
      </c>
      <c r="S434" t="s">
        <v>79</v>
      </c>
      <c r="T434" t="s">
        <v>79</v>
      </c>
      <c r="U434" t="s">
        <v>79</v>
      </c>
      <c r="V434" t="s">
        <v>79</v>
      </c>
      <c r="W434" t="s">
        <v>79</v>
      </c>
    </row>
    <row r="435" spans="1:30" x14ac:dyDescent="0.25">
      <c r="A435" t="s">
        <v>485</v>
      </c>
      <c r="B435" t="s">
        <v>506</v>
      </c>
      <c r="C435" t="s">
        <v>314</v>
      </c>
      <c r="D435" t="s">
        <v>79</v>
      </c>
      <c r="E435">
        <v>3</v>
      </c>
      <c r="F435" s="16" t="s">
        <v>79</v>
      </c>
      <c r="G435">
        <v>7.7</v>
      </c>
      <c r="H435" s="16" t="s">
        <v>317</v>
      </c>
      <c r="I435" s="10" t="s">
        <v>325</v>
      </c>
      <c r="K435" t="s">
        <v>453</v>
      </c>
      <c r="M435" s="16" t="s">
        <v>79</v>
      </c>
      <c r="N435">
        <v>1.5</v>
      </c>
      <c r="O435" s="20" t="s">
        <v>502</v>
      </c>
      <c r="P435" t="s">
        <v>79</v>
      </c>
      <c r="Q435" t="s">
        <v>79</v>
      </c>
      <c r="R435" t="s">
        <v>79</v>
      </c>
      <c r="S435" t="s">
        <v>79</v>
      </c>
      <c r="T435" t="s">
        <v>79</v>
      </c>
      <c r="U435" t="s">
        <v>79</v>
      </c>
      <c r="V435" t="s">
        <v>79</v>
      </c>
      <c r="W435" t="s">
        <v>79</v>
      </c>
    </row>
    <row r="436" spans="1:30" x14ac:dyDescent="0.25">
      <c r="A436" t="s">
        <v>485</v>
      </c>
      <c r="B436" t="s">
        <v>506</v>
      </c>
      <c r="C436" t="s">
        <v>315</v>
      </c>
      <c r="D436" t="s">
        <v>14</v>
      </c>
      <c r="E436">
        <v>20.6</v>
      </c>
      <c r="F436" t="s">
        <v>79</v>
      </c>
      <c r="G436" s="20" t="s">
        <v>490</v>
      </c>
      <c r="H436" s="16" t="s">
        <v>80</v>
      </c>
      <c r="I436" s="10">
        <v>11</v>
      </c>
      <c r="K436" t="s">
        <v>453</v>
      </c>
      <c r="M436" t="s">
        <v>79</v>
      </c>
      <c r="N436" t="s">
        <v>79</v>
      </c>
      <c r="O436" t="s">
        <v>79</v>
      </c>
      <c r="P436" t="s">
        <v>79</v>
      </c>
      <c r="Q436" t="s">
        <v>79</v>
      </c>
      <c r="R436" t="s">
        <v>79</v>
      </c>
      <c r="S436" t="s">
        <v>79</v>
      </c>
      <c r="T436" t="s">
        <v>79</v>
      </c>
      <c r="U436" t="s">
        <v>79</v>
      </c>
      <c r="V436" t="s">
        <v>79</v>
      </c>
      <c r="W436" t="s">
        <v>79</v>
      </c>
    </row>
    <row r="437" spans="1:30" x14ac:dyDescent="0.25">
      <c r="A437" t="s">
        <v>485</v>
      </c>
      <c r="B437" t="s">
        <v>506</v>
      </c>
      <c r="C437" t="s">
        <v>316</v>
      </c>
      <c r="D437" t="s">
        <v>79</v>
      </c>
      <c r="E437" s="16" t="s">
        <v>79</v>
      </c>
      <c r="F437" s="16" t="s">
        <v>79</v>
      </c>
      <c r="G437">
        <v>1</v>
      </c>
      <c r="H437" s="16" t="s">
        <v>328</v>
      </c>
      <c r="I437" s="10">
        <v>13</v>
      </c>
      <c r="K437" t="s">
        <v>453</v>
      </c>
      <c r="M437">
        <v>-4</v>
      </c>
      <c r="N437" t="s">
        <v>79</v>
      </c>
      <c r="O437" t="s">
        <v>79</v>
      </c>
      <c r="P437" t="s">
        <v>79</v>
      </c>
      <c r="Q437" t="s">
        <v>79</v>
      </c>
      <c r="R437" t="s">
        <v>79</v>
      </c>
      <c r="S437" t="s">
        <v>79</v>
      </c>
      <c r="T437" t="s">
        <v>79</v>
      </c>
      <c r="U437" t="s">
        <v>79</v>
      </c>
      <c r="V437" t="s">
        <v>79</v>
      </c>
      <c r="W437" t="s">
        <v>79</v>
      </c>
    </row>
    <row r="438" spans="1:30" x14ac:dyDescent="0.25">
      <c r="A438" t="s">
        <v>485</v>
      </c>
      <c r="B438" t="s">
        <v>507</v>
      </c>
      <c r="C438" t="s">
        <v>370</v>
      </c>
      <c r="D438" t="s">
        <v>14</v>
      </c>
      <c r="E438">
        <v>15.9</v>
      </c>
      <c r="F438" t="s">
        <v>79</v>
      </c>
      <c r="G438">
        <v>22.5</v>
      </c>
      <c r="H438" s="16" t="s">
        <v>310</v>
      </c>
      <c r="I438" s="10">
        <v>1</v>
      </c>
      <c r="K438" t="s">
        <v>453</v>
      </c>
      <c r="M438" t="s">
        <v>79</v>
      </c>
      <c r="N438" t="s">
        <v>79</v>
      </c>
      <c r="O438" t="s">
        <v>79</v>
      </c>
      <c r="P438" t="s">
        <v>311</v>
      </c>
      <c r="Q438">
        <v>1.74</v>
      </c>
      <c r="R438">
        <v>7.04</v>
      </c>
      <c r="S438">
        <v>3.64</v>
      </c>
      <c r="T438" t="s">
        <v>79</v>
      </c>
      <c r="U438" t="s">
        <v>79</v>
      </c>
      <c r="V438">
        <v>9.93</v>
      </c>
      <c r="W438">
        <v>5.14</v>
      </c>
    </row>
    <row r="439" spans="1:30" x14ac:dyDescent="0.25">
      <c r="A439" t="s">
        <v>485</v>
      </c>
      <c r="B439" t="s">
        <v>507</v>
      </c>
      <c r="C439" t="s">
        <v>312</v>
      </c>
      <c r="D439" t="s">
        <v>14</v>
      </c>
      <c r="E439">
        <v>2</v>
      </c>
      <c r="F439" t="s">
        <v>79</v>
      </c>
      <c r="G439">
        <v>4</v>
      </c>
      <c r="H439" s="16" t="s">
        <v>310</v>
      </c>
      <c r="I439" s="10">
        <v>2</v>
      </c>
      <c r="K439" t="s">
        <v>453</v>
      </c>
      <c r="M439" t="s">
        <v>79</v>
      </c>
      <c r="N439" t="s">
        <v>79</v>
      </c>
      <c r="O439" t="s">
        <v>79</v>
      </c>
      <c r="P439" t="s">
        <v>311</v>
      </c>
      <c r="Q439">
        <v>1.52</v>
      </c>
      <c r="R439">
        <v>1.21</v>
      </c>
      <c r="S439">
        <v>0.17</v>
      </c>
      <c r="T439" t="s">
        <v>79</v>
      </c>
      <c r="U439" t="s">
        <v>79</v>
      </c>
      <c r="V439">
        <v>2.41</v>
      </c>
      <c r="W439">
        <v>0.35</v>
      </c>
    </row>
    <row r="440" spans="1:30" x14ac:dyDescent="0.25">
      <c r="A440" t="s">
        <v>485</v>
      </c>
      <c r="B440" t="s">
        <v>507</v>
      </c>
      <c r="C440" t="s">
        <v>353</v>
      </c>
      <c r="D440" t="s">
        <v>14</v>
      </c>
      <c r="E440">
        <v>1.7</v>
      </c>
      <c r="F440" t="s">
        <v>79</v>
      </c>
      <c r="G440">
        <v>3.3</v>
      </c>
      <c r="H440" s="16" t="s">
        <v>310</v>
      </c>
      <c r="I440" s="10" t="s">
        <v>322</v>
      </c>
      <c r="K440" t="s">
        <v>453</v>
      </c>
      <c r="M440" t="s">
        <v>79</v>
      </c>
      <c r="N440" t="s">
        <v>79</v>
      </c>
      <c r="O440" t="s">
        <v>79</v>
      </c>
      <c r="P440" t="s">
        <v>311</v>
      </c>
      <c r="Q440">
        <v>1.62</v>
      </c>
      <c r="R440" s="20" t="s">
        <v>443</v>
      </c>
      <c r="S440">
        <v>0.75</v>
      </c>
      <c r="T440" t="s">
        <v>79</v>
      </c>
      <c r="U440" t="s">
        <v>79</v>
      </c>
      <c r="V440" s="20" t="s">
        <v>345</v>
      </c>
      <c r="W440">
        <v>1.5</v>
      </c>
    </row>
    <row r="441" spans="1:30" x14ac:dyDescent="0.25">
      <c r="A441" t="s">
        <v>485</v>
      </c>
      <c r="B441" t="s">
        <v>507</v>
      </c>
      <c r="C441" t="s">
        <v>351</v>
      </c>
      <c r="D441" t="s">
        <v>14</v>
      </c>
      <c r="E441">
        <v>2.9</v>
      </c>
      <c r="F441" t="s">
        <v>79</v>
      </c>
      <c r="G441" s="20" t="s">
        <v>497</v>
      </c>
      <c r="H441" s="16" t="s">
        <v>310</v>
      </c>
      <c r="I441" s="10">
        <v>4</v>
      </c>
      <c r="K441" t="s">
        <v>453</v>
      </c>
      <c r="M441" t="s">
        <v>79</v>
      </c>
      <c r="N441" t="s">
        <v>79</v>
      </c>
      <c r="O441" t="s">
        <v>79</v>
      </c>
      <c r="P441" t="s">
        <v>311</v>
      </c>
      <c r="Q441">
        <v>1.56</v>
      </c>
      <c r="R441">
        <v>1.53</v>
      </c>
      <c r="S441">
        <v>0.49</v>
      </c>
      <c r="T441" t="s">
        <v>79</v>
      </c>
      <c r="U441" t="s">
        <v>79</v>
      </c>
      <c r="V441">
        <v>2.36</v>
      </c>
      <c r="W441">
        <v>0.76</v>
      </c>
    </row>
    <row r="442" spans="1:30" x14ac:dyDescent="0.25">
      <c r="A442" t="s">
        <v>485</v>
      </c>
      <c r="B442" t="s">
        <v>507</v>
      </c>
      <c r="C442" t="s">
        <v>355</v>
      </c>
      <c r="D442" t="s">
        <v>14</v>
      </c>
      <c r="E442">
        <v>2</v>
      </c>
      <c r="F442" t="s">
        <v>79</v>
      </c>
      <c r="G442">
        <v>4</v>
      </c>
      <c r="H442" s="16" t="s">
        <v>310</v>
      </c>
      <c r="I442" s="10">
        <v>5</v>
      </c>
      <c r="K442" t="s">
        <v>453</v>
      </c>
      <c r="M442" t="s">
        <v>79</v>
      </c>
      <c r="N442" t="s">
        <v>79</v>
      </c>
      <c r="O442" t="s">
        <v>79</v>
      </c>
      <c r="P442" t="s">
        <v>311</v>
      </c>
      <c r="Q442" s="20" t="s">
        <v>254</v>
      </c>
      <c r="R442">
        <v>0.85</v>
      </c>
      <c r="S442">
        <v>0.26</v>
      </c>
      <c r="T442" t="s">
        <v>79</v>
      </c>
      <c r="U442" t="s">
        <v>79</v>
      </c>
      <c r="V442">
        <v>1.7</v>
      </c>
      <c r="W442">
        <v>0.51</v>
      </c>
    </row>
    <row r="443" spans="1:30" x14ac:dyDescent="0.25">
      <c r="A443" t="s">
        <v>485</v>
      </c>
      <c r="B443" t="s">
        <v>507</v>
      </c>
      <c r="C443" t="s">
        <v>352</v>
      </c>
      <c r="D443" t="s">
        <v>14</v>
      </c>
      <c r="E443">
        <v>1.7</v>
      </c>
      <c r="F443" t="s">
        <v>79</v>
      </c>
      <c r="G443">
        <v>3.3</v>
      </c>
      <c r="H443" s="16" t="s">
        <v>310</v>
      </c>
      <c r="I443" s="10" t="s">
        <v>326</v>
      </c>
      <c r="K443" t="s">
        <v>453</v>
      </c>
      <c r="M443" t="s">
        <v>79</v>
      </c>
      <c r="N443" t="s">
        <v>79</v>
      </c>
      <c r="O443" t="s">
        <v>79</v>
      </c>
      <c r="P443" t="s">
        <v>311</v>
      </c>
      <c r="Q443" s="20" t="s">
        <v>345</v>
      </c>
      <c r="R443" s="20" t="s">
        <v>345</v>
      </c>
      <c r="S443">
        <v>0.37</v>
      </c>
      <c r="T443" t="s">
        <v>79</v>
      </c>
      <c r="U443" t="s">
        <v>79</v>
      </c>
      <c r="V443" s="20" t="s">
        <v>501</v>
      </c>
      <c r="W443">
        <v>0.74</v>
      </c>
    </row>
    <row r="444" spans="1:30" x14ac:dyDescent="0.25">
      <c r="A444" t="s">
        <v>485</v>
      </c>
      <c r="B444" t="s">
        <v>507</v>
      </c>
      <c r="C444" t="s">
        <v>356</v>
      </c>
      <c r="D444" t="s">
        <v>14</v>
      </c>
      <c r="E444">
        <v>58.6</v>
      </c>
      <c r="F444" t="s">
        <v>79</v>
      </c>
      <c r="G444" s="20" t="s">
        <v>496</v>
      </c>
      <c r="H444" s="16" t="s">
        <v>80</v>
      </c>
      <c r="I444" s="10">
        <v>7</v>
      </c>
      <c r="K444" t="s">
        <v>453</v>
      </c>
      <c r="M444" t="s">
        <v>79</v>
      </c>
      <c r="N444" t="s">
        <v>79</v>
      </c>
      <c r="O444" t="s">
        <v>79</v>
      </c>
      <c r="P444" t="s">
        <v>79</v>
      </c>
      <c r="Q444" t="s">
        <v>79</v>
      </c>
      <c r="R444" t="s">
        <v>79</v>
      </c>
      <c r="S444" t="s">
        <v>79</v>
      </c>
      <c r="T444" t="s">
        <v>79</v>
      </c>
      <c r="U444" t="s">
        <v>79</v>
      </c>
      <c r="V444" t="s">
        <v>79</v>
      </c>
      <c r="W444" t="s">
        <v>79</v>
      </c>
    </row>
    <row r="445" spans="1:30" x14ac:dyDescent="0.25">
      <c r="A445" t="s">
        <v>485</v>
      </c>
      <c r="B445" t="s">
        <v>507</v>
      </c>
      <c r="C445" t="s">
        <v>642</v>
      </c>
      <c r="D445" t="s">
        <v>28</v>
      </c>
      <c r="E445">
        <v>22.1</v>
      </c>
      <c r="F445" t="s">
        <v>79</v>
      </c>
      <c r="G445">
        <v>44.3</v>
      </c>
      <c r="H445" s="16" t="s">
        <v>382</v>
      </c>
      <c r="I445" s="10">
        <v>8</v>
      </c>
      <c r="K445" t="s">
        <v>453</v>
      </c>
      <c r="M445" t="s">
        <v>79</v>
      </c>
      <c r="N445" t="s">
        <v>79</v>
      </c>
      <c r="O445" t="s">
        <v>79</v>
      </c>
      <c r="P445" t="s">
        <v>79</v>
      </c>
      <c r="Q445" t="s">
        <v>79</v>
      </c>
      <c r="R445" t="s">
        <v>79</v>
      </c>
      <c r="S445" t="s">
        <v>79</v>
      </c>
      <c r="T445" t="s">
        <v>79</v>
      </c>
      <c r="U445" t="s">
        <v>79</v>
      </c>
      <c r="V445" t="s">
        <v>79</v>
      </c>
      <c r="W445" t="s">
        <v>79</v>
      </c>
      <c r="AA445" t="s">
        <v>353</v>
      </c>
      <c r="AB445">
        <v>0</v>
      </c>
      <c r="AC445" t="s">
        <v>367</v>
      </c>
      <c r="AD445">
        <v>1</v>
      </c>
    </row>
    <row r="446" spans="1:30" x14ac:dyDescent="0.25">
      <c r="A446" t="s">
        <v>485</v>
      </c>
      <c r="B446" t="s">
        <v>507</v>
      </c>
      <c r="C446" t="s">
        <v>354</v>
      </c>
      <c r="D446" t="s">
        <v>14</v>
      </c>
      <c r="E446">
        <v>25.7</v>
      </c>
      <c r="F446" t="s">
        <v>79</v>
      </c>
      <c r="G446">
        <v>47.7</v>
      </c>
      <c r="H446" s="16" t="s">
        <v>80</v>
      </c>
      <c r="I446" s="10">
        <v>9</v>
      </c>
      <c r="K446" t="s">
        <v>453</v>
      </c>
      <c r="M446" t="s">
        <v>79</v>
      </c>
      <c r="N446" t="s">
        <v>79</v>
      </c>
      <c r="O446" t="s">
        <v>79</v>
      </c>
      <c r="P446" t="s">
        <v>79</v>
      </c>
      <c r="Q446" t="s">
        <v>79</v>
      </c>
      <c r="R446" t="s">
        <v>79</v>
      </c>
      <c r="S446" t="s">
        <v>79</v>
      </c>
      <c r="T446" t="s">
        <v>79</v>
      </c>
      <c r="U446" t="s">
        <v>79</v>
      </c>
      <c r="V446" t="s">
        <v>79</v>
      </c>
      <c r="W446" t="s">
        <v>79</v>
      </c>
    </row>
    <row r="447" spans="1:30" x14ac:dyDescent="0.25">
      <c r="A447" t="s">
        <v>485</v>
      </c>
      <c r="B447" t="s">
        <v>507</v>
      </c>
      <c r="C447" t="s">
        <v>350</v>
      </c>
      <c r="D447" t="s">
        <v>28</v>
      </c>
      <c r="E447">
        <v>31.4</v>
      </c>
      <c r="F447" t="s">
        <v>79</v>
      </c>
      <c r="G447">
        <v>53.4</v>
      </c>
      <c r="H447" s="16" t="s">
        <v>80</v>
      </c>
      <c r="I447" s="10" t="s">
        <v>324</v>
      </c>
      <c r="K447" t="s">
        <v>453</v>
      </c>
      <c r="M447" t="s">
        <v>79</v>
      </c>
      <c r="N447" t="s">
        <v>79</v>
      </c>
      <c r="O447" t="s">
        <v>79</v>
      </c>
      <c r="P447" t="s">
        <v>79</v>
      </c>
      <c r="Q447" t="s">
        <v>79</v>
      </c>
      <c r="R447" t="s">
        <v>79</v>
      </c>
      <c r="S447" t="s">
        <v>79</v>
      </c>
      <c r="T447" t="s">
        <v>79</v>
      </c>
      <c r="U447" t="s">
        <v>79</v>
      </c>
      <c r="V447" t="s">
        <v>79</v>
      </c>
      <c r="W447" t="s">
        <v>79</v>
      </c>
    </row>
    <row r="448" spans="1:30" x14ac:dyDescent="0.25">
      <c r="A448" t="s">
        <v>485</v>
      </c>
      <c r="B448" t="s">
        <v>507</v>
      </c>
      <c r="C448" t="s">
        <v>315</v>
      </c>
      <c r="D448" t="s">
        <v>14</v>
      </c>
      <c r="E448">
        <v>14.2</v>
      </c>
      <c r="F448" t="s">
        <v>79</v>
      </c>
      <c r="G448">
        <v>28.3</v>
      </c>
      <c r="H448" s="16" t="s">
        <v>80</v>
      </c>
      <c r="I448" s="10">
        <v>11</v>
      </c>
      <c r="K448" t="s">
        <v>453</v>
      </c>
      <c r="M448" t="s">
        <v>79</v>
      </c>
      <c r="N448" t="s">
        <v>79</v>
      </c>
      <c r="O448" t="s">
        <v>79</v>
      </c>
      <c r="P448" t="s">
        <v>79</v>
      </c>
      <c r="Q448" t="s">
        <v>79</v>
      </c>
      <c r="R448" t="s">
        <v>79</v>
      </c>
      <c r="S448" t="s">
        <v>79</v>
      </c>
      <c r="T448" t="s">
        <v>79</v>
      </c>
      <c r="U448" t="s">
        <v>79</v>
      </c>
      <c r="V448" t="s">
        <v>79</v>
      </c>
      <c r="W448" t="s">
        <v>79</v>
      </c>
    </row>
    <row r="449" spans="1:30" x14ac:dyDescent="0.25">
      <c r="A449" t="s">
        <v>485</v>
      </c>
      <c r="B449" t="s">
        <v>507</v>
      </c>
      <c r="C449" t="s">
        <v>316</v>
      </c>
      <c r="D449" t="s">
        <v>79</v>
      </c>
      <c r="E449" s="16" t="s">
        <v>79</v>
      </c>
      <c r="F449" s="16" t="s">
        <v>79</v>
      </c>
      <c r="G449">
        <v>1</v>
      </c>
      <c r="H449" s="16" t="s">
        <v>328</v>
      </c>
      <c r="I449" s="10">
        <v>13</v>
      </c>
      <c r="K449" t="s">
        <v>453</v>
      </c>
      <c r="M449">
        <v>-4</v>
      </c>
      <c r="N449" t="s">
        <v>79</v>
      </c>
      <c r="O449" t="s">
        <v>79</v>
      </c>
      <c r="P449" t="s">
        <v>79</v>
      </c>
      <c r="Q449" t="s">
        <v>79</v>
      </c>
      <c r="R449" t="s">
        <v>79</v>
      </c>
      <c r="S449" t="s">
        <v>79</v>
      </c>
      <c r="T449" t="s">
        <v>79</v>
      </c>
      <c r="U449" t="s">
        <v>79</v>
      </c>
      <c r="V449" t="s">
        <v>79</v>
      </c>
      <c r="W449" t="s">
        <v>79</v>
      </c>
    </row>
    <row r="450" spans="1:30" x14ac:dyDescent="0.25">
      <c r="A450" t="s">
        <v>485</v>
      </c>
      <c r="B450" t="s">
        <v>508</v>
      </c>
      <c r="C450" t="s">
        <v>370</v>
      </c>
      <c r="D450" t="s">
        <v>14</v>
      </c>
      <c r="E450">
        <v>15.9</v>
      </c>
      <c r="F450" t="s">
        <v>79</v>
      </c>
      <c r="G450">
        <v>22.5</v>
      </c>
      <c r="H450" s="16" t="s">
        <v>310</v>
      </c>
      <c r="I450" s="10">
        <v>1</v>
      </c>
      <c r="K450" t="s">
        <v>453</v>
      </c>
      <c r="M450" t="s">
        <v>79</v>
      </c>
      <c r="N450" t="s">
        <v>79</v>
      </c>
      <c r="O450" t="s">
        <v>79</v>
      </c>
      <c r="P450" t="s">
        <v>311</v>
      </c>
      <c r="Q450">
        <v>1.74</v>
      </c>
      <c r="R450">
        <v>7.04</v>
      </c>
      <c r="S450">
        <v>3.64</v>
      </c>
      <c r="T450" t="s">
        <v>79</v>
      </c>
      <c r="U450" t="s">
        <v>79</v>
      </c>
      <c r="V450">
        <v>9.93</v>
      </c>
      <c r="W450">
        <v>5.14</v>
      </c>
    </row>
    <row r="451" spans="1:30" x14ac:dyDescent="0.25">
      <c r="A451" t="s">
        <v>485</v>
      </c>
      <c r="B451" t="s">
        <v>508</v>
      </c>
      <c r="C451" t="s">
        <v>312</v>
      </c>
      <c r="D451" t="s">
        <v>14</v>
      </c>
      <c r="E451">
        <v>2</v>
      </c>
      <c r="F451" t="s">
        <v>79</v>
      </c>
      <c r="G451">
        <v>4</v>
      </c>
      <c r="H451" s="16" t="s">
        <v>310</v>
      </c>
      <c r="I451" s="10">
        <v>2</v>
      </c>
      <c r="K451" t="s">
        <v>453</v>
      </c>
      <c r="M451" t="s">
        <v>79</v>
      </c>
      <c r="N451" t="s">
        <v>79</v>
      </c>
      <c r="O451" t="s">
        <v>79</v>
      </c>
      <c r="P451" t="s">
        <v>311</v>
      </c>
      <c r="Q451">
        <v>1.52</v>
      </c>
      <c r="R451">
        <v>1.21</v>
      </c>
      <c r="S451">
        <v>0.17</v>
      </c>
      <c r="T451" t="s">
        <v>79</v>
      </c>
      <c r="U451" t="s">
        <v>79</v>
      </c>
      <c r="V451">
        <v>2.41</v>
      </c>
      <c r="W451">
        <v>0.35</v>
      </c>
    </row>
    <row r="452" spans="1:30" x14ac:dyDescent="0.25">
      <c r="A452" t="s">
        <v>485</v>
      </c>
      <c r="B452" t="s">
        <v>508</v>
      </c>
      <c r="C452" t="s">
        <v>641</v>
      </c>
      <c r="D452" t="s">
        <v>14</v>
      </c>
      <c r="E452">
        <v>3</v>
      </c>
      <c r="F452" t="s">
        <v>79</v>
      </c>
      <c r="G452">
        <v>5</v>
      </c>
      <c r="H452" s="16" t="s">
        <v>310</v>
      </c>
      <c r="I452" s="10" t="s">
        <v>323</v>
      </c>
      <c r="K452" t="s">
        <v>453</v>
      </c>
      <c r="M452" t="s">
        <v>79</v>
      </c>
      <c r="N452" t="s">
        <v>79</v>
      </c>
      <c r="O452" t="s">
        <v>79</v>
      </c>
      <c r="P452" t="s">
        <v>311</v>
      </c>
      <c r="Q452">
        <v>1.44</v>
      </c>
      <c r="R452">
        <v>1.55</v>
      </c>
      <c r="S452">
        <v>0.75</v>
      </c>
      <c r="T452" t="s">
        <v>79</v>
      </c>
      <c r="U452" t="s">
        <v>79</v>
      </c>
      <c r="V452">
        <v>2.59</v>
      </c>
      <c r="W452">
        <v>1.25</v>
      </c>
    </row>
    <row r="453" spans="1:30" x14ac:dyDescent="0.25">
      <c r="A453" t="s">
        <v>485</v>
      </c>
      <c r="B453" t="s">
        <v>508</v>
      </c>
      <c r="C453" t="s">
        <v>351</v>
      </c>
      <c r="D453" t="s">
        <v>14</v>
      </c>
      <c r="E453">
        <v>2.9</v>
      </c>
      <c r="F453" t="s">
        <v>79</v>
      </c>
      <c r="G453" s="20" t="s">
        <v>497</v>
      </c>
      <c r="H453" s="16" t="s">
        <v>310</v>
      </c>
      <c r="I453" s="10">
        <v>4</v>
      </c>
      <c r="K453" t="s">
        <v>453</v>
      </c>
      <c r="M453" t="s">
        <v>79</v>
      </c>
      <c r="N453" t="s">
        <v>79</v>
      </c>
      <c r="O453" t="s">
        <v>79</v>
      </c>
      <c r="P453" t="s">
        <v>311</v>
      </c>
      <c r="Q453">
        <v>1.56</v>
      </c>
      <c r="R453">
        <v>1.53</v>
      </c>
      <c r="S453">
        <v>0.49</v>
      </c>
      <c r="T453" t="s">
        <v>79</v>
      </c>
      <c r="U453" t="s">
        <v>79</v>
      </c>
      <c r="V453">
        <v>2.36</v>
      </c>
      <c r="W453">
        <v>0.76</v>
      </c>
    </row>
    <row r="454" spans="1:30" x14ac:dyDescent="0.25">
      <c r="A454" t="s">
        <v>485</v>
      </c>
      <c r="B454" t="s">
        <v>508</v>
      </c>
      <c r="C454" t="s">
        <v>355</v>
      </c>
      <c r="D454" t="s">
        <v>14</v>
      </c>
      <c r="E454">
        <v>2</v>
      </c>
      <c r="F454" t="s">
        <v>79</v>
      </c>
      <c r="G454">
        <v>4</v>
      </c>
      <c r="H454" s="16" t="s">
        <v>310</v>
      </c>
      <c r="I454" s="10">
        <v>5</v>
      </c>
      <c r="K454" t="s">
        <v>453</v>
      </c>
      <c r="M454" t="s">
        <v>79</v>
      </c>
      <c r="N454" t="s">
        <v>79</v>
      </c>
      <c r="O454" t="s">
        <v>79</v>
      </c>
      <c r="P454" t="s">
        <v>311</v>
      </c>
      <c r="Q454" s="20" t="s">
        <v>254</v>
      </c>
      <c r="R454">
        <v>0.85</v>
      </c>
      <c r="S454">
        <v>0.26</v>
      </c>
      <c r="T454" t="s">
        <v>79</v>
      </c>
      <c r="U454" t="s">
        <v>79</v>
      </c>
      <c r="V454">
        <v>1.7</v>
      </c>
      <c r="W454">
        <v>0.51</v>
      </c>
    </row>
    <row r="455" spans="1:30" x14ac:dyDescent="0.25">
      <c r="A455" t="s">
        <v>485</v>
      </c>
      <c r="B455" t="s">
        <v>508</v>
      </c>
      <c r="C455" t="s">
        <v>65</v>
      </c>
      <c r="D455" t="s">
        <v>14</v>
      </c>
      <c r="E455">
        <v>2</v>
      </c>
      <c r="F455" t="s">
        <v>79</v>
      </c>
      <c r="G455">
        <v>4</v>
      </c>
      <c r="H455" s="16" t="s">
        <v>310</v>
      </c>
      <c r="I455" s="10" t="s">
        <v>327</v>
      </c>
      <c r="K455" t="s">
        <v>453</v>
      </c>
      <c r="M455" t="s">
        <v>79</v>
      </c>
      <c r="N455" t="s">
        <v>79</v>
      </c>
      <c r="O455" t="s">
        <v>79</v>
      </c>
      <c r="P455" t="s">
        <v>311</v>
      </c>
      <c r="Q455" s="20" t="s">
        <v>499</v>
      </c>
      <c r="R455" s="20" t="s">
        <v>347</v>
      </c>
      <c r="S455">
        <v>-0.26</v>
      </c>
      <c r="T455" t="s">
        <v>79</v>
      </c>
      <c r="U455" t="s">
        <v>79</v>
      </c>
      <c r="V455" s="20" t="s">
        <v>500</v>
      </c>
      <c r="W455">
        <v>-0.51</v>
      </c>
    </row>
    <row r="456" spans="1:30" x14ac:dyDescent="0.25">
      <c r="A456" t="s">
        <v>485</v>
      </c>
      <c r="B456" t="s">
        <v>508</v>
      </c>
      <c r="C456" t="s">
        <v>356</v>
      </c>
      <c r="D456" t="s">
        <v>14</v>
      </c>
      <c r="E456">
        <v>58.6</v>
      </c>
      <c r="F456" t="s">
        <v>79</v>
      </c>
      <c r="G456" s="20" t="s">
        <v>496</v>
      </c>
      <c r="H456" s="16" t="s">
        <v>80</v>
      </c>
      <c r="I456" s="10">
        <v>7</v>
      </c>
      <c r="K456" t="s">
        <v>453</v>
      </c>
      <c r="M456" t="s">
        <v>79</v>
      </c>
      <c r="N456" t="s">
        <v>79</v>
      </c>
      <c r="O456" t="s">
        <v>79</v>
      </c>
      <c r="P456" t="s">
        <v>79</v>
      </c>
      <c r="Q456" t="s">
        <v>79</v>
      </c>
      <c r="R456" t="s">
        <v>79</v>
      </c>
      <c r="S456" t="s">
        <v>79</v>
      </c>
      <c r="T456" t="s">
        <v>79</v>
      </c>
      <c r="U456" t="s">
        <v>79</v>
      </c>
      <c r="V456" t="s">
        <v>79</v>
      </c>
      <c r="W456" t="s">
        <v>79</v>
      </c>
    </row>
    <row r="457" spans="1:30" x14ac:dyDescent="0.25">
      <c r="A457" t="s">
        <v>485</v>
      </c>
      <c r="B457" t="s">
        <v>508</v>
      </c>
      <c r="C457" t="s">
        <v>642</v>
      </c>
      <c r="D457" t="s">
        <v>28</v>
      </c>
      <c r="E457">
        <v>22.1</v>
      </c>
      <c r="F457" t="s">
        <v>79</v>
      </c>
      <c r="G457">
        <v>44.3</v>
      </c>
      <c r="H457" s="16" t="s">
        <v>382</v>
      </c>
      <c r="I457" s="10">
        <v>8</v>
      </c>
      <c r="K457" t="s">
        <v>453</v>
      </c>
      <c r="M457" t="s">
        <v>79</v>
      </c>
      <c r="N457" t="s">
        <v>79</v>
      </c>
      <c r="O457" t="s">
        <v>79</v>
      </c>
      <c r="P457" t="s">
        <v>79</v>
      </c>
      <c r="Q457" t="s">
        <v>79</v>
      </c>
      <c r="R457" t="s">
        <v>79</v>
      </c>
      <c r="S457" t="s">
        <v>79</v>
      </c>
      <c r="T457" t="s">
        <v>79</v>
      </c>
      <c r="U457" t="s">
        <v>79</v>
      </c>
      <c r="V457" t="s">
        <v>79</v>
      </c>
      <c r="W457" t="s">
        <v>79</v>
      </c>
      <c r="AA457" t="s">
        <v>353</v>
      </c>
      <c r="AB457">
        <v>0</v>
      </c>
      <c r="AC457" t="s">
        <v>367</v>
      </c>
      <c r="AD457">
        <v>1</v>
      </c>
    </row>
    <row r="458" spans="1:30" x14ac:dyDescent="0.25">
      <c r="A458" t="s">
        <v>485</v>
      </c>
      <c r="B458" t="s">
        <v>508</v>
      </c>
      <c r="C458" t="s">
        <v>354</v>
      </c>
      <c r="D458" t="s">
        <v>14</v>
      </c>
      <c r="E458">
        <v>25.7</v>
      </c>
      <c r="F458" t="s">
        <v>79</v>
      </c>
      <c r="G458">
        <v>47.7</v>
      </c>
      <c r="H458" s="16" t="s">
        <v>80</v>
      </c>
      <c r="I458" s="10">
        <v>9</v>
      </c>
      <c r="K458" t="s">
        <v>453</v>
      </c>
      <c r="M458" t="s">
        <v>79</v>
      </c>
      <c r="N458" t="s">
        <v>79</v>
      </c>
      <c r="O458" t="s">
        <v>79</v>
      </c>
      <c r="P458" t="s">
        <v>79</v>
      </c>
      <c r="Q458" t="s">
        <v>79</v>
      </c>
      <c r="R458" t="s">
        <v>79</v>
      </c>
      <c r="S458" t="s">
        <v>79</v>
      </c>
      <c r="T458" t="s">
        <v>79</v>
      </c>
      <c r="U458" t="s">
        <v>79</v>
      </c>
      <c r="V458" t="s">
        <v>79</v>
      </c>
      <c r="W458" t="s">
        <v>79</v>
      </c>
    </row>
    <row r="459" spans="1:30" x14ac:dyDescent="0.25">
      <c r="A459" t="s">
        <v>485</v>
      </c>
      <c r="B459" t="s">
        <v>508</v>
      </c>
      <c r="C459" t="s">
        <v>314</v>
      </c>
      <c r="D459" t="s">
        <v>79</v>
      </c>
      <c r="E459" s="20" t="s">
        <v>495</v>
      </c>
      <c r="F459" s="16" t="s">
        <v>79</v>
      </c>
      <c r="G459">
        <v>5.5</v>
      </c>
      <c r="H459" s="16" t="s">
        <v>317</v>
      </c>
      <c r="I459" s="10" t="s">
        <v>325</v>
      </c>
      <c r="K459" t="s">
        <v>453</v>
      </c>
      <c r="M459" s="16" t="s">
        <v>79</v>
      </c>
      <c r="N459" s="20" t="s">
        <v>264</v>
      </c>
      <c r="O459">
        <v>6.6</v>
      </c>
      <c r="P459" t="s">
        <v>79</v>
      </c>
      <c r="Q459" t="s">
        <v>79</v>
      </c>
      <c r="R459" t="s">
        <v>79</v>
      </c>
      <c r="S459" t="s">
        <v>79</v>
      </c>
      <c r="T459" t="s">
        <v>79</v>
      </c>
      <c r="U459" t="s">
        <v>79</v>
      </c>
      <c r="V459" t="s">
        <v>79</v>
      </c>
      <c r="W459" t="s">
        <v>79</v>
      </c>
    </row>
    <row r="460" spans="1:30" x14ac:dyDescent="0.25">
      <c r="A460" t="s">
        <v>485</v>
      </c>
      <c r="B460" t="s">
        <v>508</v>
      </c>
      <c r="C460" t="s">
        <v>315</v>
      </c>
      <c r="D460" t="s">
        <v>14</v>
      </c>
      <c r="E460">
        <v>14.2</v>
      </c>
      <c r="F460" t="s">
        <v>79</v>
      </c>
      <c r="G460">
        <v>28.3</v>
      </c>
      <c r="H460" s="16" t="s">
        <v>80</v>
      </c>
      <c r="I460" s="10">
        <v>11</v>
      </c>
      <c r="K460" t="s">
        <v>453</v>
      </c>
      <c r="M460" t="s">
        <v>79</v>
      </c>
      <c r="N460" t="s">
        <v>79</v>
      </c>
      <c r="O460" t="s">
        <v>79</v>
      </c>
      <c r="P460" t="s">
        <v>79</v>
      </c>
      <c r="Q460" t="s">
        <v>79</v>
      </c>
      <c r="R460" t="s">
        <v>79</v>
      </c>
      <c r="S460" t="s">
        <v>79</v>
      </c>
      <c r="T460" t="s">
        <v>79</v>
      </c>
      <c r="U460" t="s">
        <v>79</v>
      </c>
      <c r="V460" t="s">
        <v>79</v>
      </c>
      <c r="W460" t="s">
        <v>79</v>
      </c>
    </row>
    <row r="461" spans="1:30" x14ac:dyDescent="0.25">
      <c r="A461" t="s">
        <v>485</v>
      </c>
      <c r="B461" t="s">
        <v>508</v>
      </c>
      <c r="C461" t="s">
        <v>316</v>
      </c>
      <c r="D461" t="s">
        <v>79</v>
      </c>
      <c r="E461" s="16" t="s">
        <v>79</v>
      </c>
      <c r="F461" s="16" t="s">
        <v>79</v>
      </c>
      <c r="G461">
        <v>1</v>
      </c>
      <c r="H461" s="16" t="s">
        <v>328</v>
      </c>
      <c r="I461" s="10">
        <v>13</v>
      </c>
      <c r="K461" t="s">
        <v>453</v>
      </c>
      <c r="M461">
        <v>-4</v>
      </c>
      <c r="N461" t="s">
        <v>79</v>
      </c>
      <c r="O461" t="s">
        <v>79</v>
      </c>
      <c r="P461" t="s">
        <v>79</v>
      </c>
      <c r="Q461" t="s">
        <v>79</v>
      </c>
      <c r="R461" t="s">
        <v>79</v>
      </c>
      <c r="S461" t="s">
        <v>79</v>
      </c>
      <c r="T461" t="s">
        <v>79</v>
      </c>
      <c r="U461" t="s">
        <v>79</v>
      </c>
      <c r="V461" t="s">
        <v>79</v>
      </c>
      <c r="W461" t="s">
        <v>79</v>
      </c>
    </row>
    <row r="462" spans="1:30" x14ac:dyDescent="0.25">
      <c r="A462" t="s">
        <v>485</v>
      </c>
      <c r="B462" t="s">
        <v>503</v>
      </c>
      <c r="C462" t="s">
        <v>369</v>
      </c>
      <c r="D462" t="s">
        <v>14</v>
      </c>
      <c r="E462">
        <v>351.9</v>
      </c>
      <c r="F462" s="16" t="s">
        <v>79</v>
      </c>
      <c r="G462">
        <v>681.7</v>
      </c>
      <c r="H462" s="16" t="s">
        <v>378</v>
      </c>
      <c r="I462" s="10">
        <v>12</v>
      </c>
      <c r="J462" t="s">
        <v>349</v>
      </c>
      <c r="K462" t="s">
        <v>453</v>
      </c>
      <c r="M462" t="s">
        <v>79</v>
      </c>
      <c r="N462" t="s">
        <v>79</v>
      </c>
      <c r="O462" t="s">
        <v>79</v>
      </c>
      <c r="P462" t="s">
        <v>79</v>
      </c>
      <c r="Q462" t="s">
        <v>79</v>
      </c>
      <c r="R462" t="s">
        <v>79</v>
      </c>
      <c r="S462" t="s">
        <v>79</v>
      </c>
      <c r="T462" t="s">
        <v>79</v>
      </c>
      <c r="U462" t="s">
        <v>79</v>
      </c>
      <c r="V462" t="s">
        <v>79</v>
      </c>
      <c r="W462" t="s">
        <v>79</v>
      </c>
      <c r="X462" t="s">
        <v>313</v>
      </c>
      <c r="Y462">
        <v>1</v>
      </c>
      <c r="Z462" t="s">
        <v>368</v>
      </c>
    </row>
    <row r="463" spans="1:30" x14ac:dyDescent="0.25">
      <c r="A463" t="s">
        <v>485</v>
      </c>
      <c r="B463" t="s">
        <v>504</v>
      </c>
      <c r="C463" t="s">
        <v>369</v>
      </c>
      <c r="D463" t="s">
        <v>14</v>
      </c>
      <c r="E463">
        <v>351.9</v>
      </c>
      <c r="F463" s="16" t="s">
        <v>79</v>
      </c>
      <c r="G463">
        <v>681.7</v>
      </c>
      <c r="H463" s="16" t="s">
        <v>378</v>
      </c>
      <c r="I463" s="10">
        <v>12</v>
      </c>
      <c r="J463" t="s">
        <v>349</v>
      </c>
      <c r="K463" t="s">
        <v>453</v>
      </c>
      <c r="M463" t="s">
        <v>79</v>
      </c>
      <c r="N463" t="s">
        <v>79</v>
      </c>
      <c r="O463" t="s">
        <v>79</v>
      </c>
      <c r="P463" t="s">
        <v>79</v>
      </c>
      <c r="Q463" t="s">
        <v>79</v>
      </c>
      <c r="R463" t="s">
        <v>79</v>
      </c>
      <c r="S463" t="s">
        <v>79</v>
      </c>
      <c r="T463" t="s">
        <v>79</v>
      </c>
      <c r="U463" t="s">
        <v>79</v>
      </c>
      <c r="V463" t="s">
        <v>79</v>
      </c>
      <c r="W463" t="s">
        <v>79</v>
      </c>
      <c r="X463" t="s">
        <v>313</v>
      </c>
      <c r="Y463">
        <v>1</v>
      </c>
      <c r="Z463" t="s">
        <v>368</v>
      </c>
    </row>
    <row r="464" spans="1:30" x14ac:dyDescent="0.25">
      <c r="A464" t="s">
        <v>485</v>
      </c>
      <c r="B464" t="s">
        <v>505</v>
      </c>
      <c r="C464" t="s">
        <v>369</v>
      </c>
      <c r="D464" t="s">
        <v>14</v>
      </c>
      <c r="E464" s="20" t="s">
        <v>494</v>
      </c>
      <c r="F464" t="s">
        <v>79</v>
      </c>
      <c r="G464">
        <v>538.4</v>
      </c>
      <c r="H464" s="16" t="s">
        <v>378</v>
      </c>
      <c r="I464" s="10">
        <v>12</v>
      </c>
      <c r="J464" t="s">
        <v>349</v>
      </c>
      <c r="K464" t="s">
        <v>453</v>
      </c>
      <c r="M464" t="s">
        <v>79</v>
      </c>
      <c r="N464" t="s">
        <v>79</v>
      </c>
      <c r="O464" t="s">
        <v>79</v>
      </c>
      <c r="P464" t="s">
        <v>79</v>
      </c>
      <c r="Q464" t="s">
        <v>79</v>
      </c>
      <c r="R464" t="s">
        <v>79</v>
      </c>
      <c r="S464" t="s">
        <v>79</v>
      </c>
      <c r="T464" t="s">
        <v>79</v>
      </c>
      <c r="U464" t="s">
        <v>79</v>
      </c>
      <c r="V464" t="s">
        <v>79</v>
      </c>
      <c r="W464" t="s">
        <v>79</v>
      </c>
      <c r="X464" t="s">
        <v>313</v>
      </c>
      <c r="Y464">
        <v>1</v>
      </c>
      <c r="Z464" t="s">
        <v>368</v>
      </c>
    </row>
    <row r="465" spans="1:26" x14ac:dyDescent="0.25">
      <c r="A465" t="s">
        <v>485</v>
      </c>
      <c r="B465" t="s">
        <v>506</v>
      </c>
      <c r="C465" t="s">
        <v>369</v>
      </c>
      <c r="D465" t="s">
        <v>14</v>
      </c>
      <c r="E465" s="20" t="s">
        <v>494</v>
      </c>
      <c r="F465" t="s">
        <v>79</v>
      </c>
      <c r="G465">
        <v>538.4</v>
      </c>
      <c r="H465" s="16" t="s">
        <v>378</v>
      </c>
      <c r="I465" s="10">
        <v>12</v>
      </c>
      <c r="J465" t="s">
        <v>349</v>
      </c>
      <c r="K465" t="s">
        <v>453</v>
      </c>
      <c r="M465" t="s">
        <v>79</v>
      </c>
      <c r="N465" t="s">
        <v>79</v>
      </c>
      <c r="O465" t="s">
        <v>79</v>
      </c>
      <c r="P465" t="s">
        <v>79</v>
      </c>
      <c r="Q465" t="s">
        <v>79</v>
      </c>
      <c r="R465" t="s">
        <v>79</v>
      </c>
      <c r="S465" t="s">
        <v>79</v>
      </c>
      <c r="T465" t="s">
        <v>79</v>
      </c>
      <c r="U465" t="s">
        <v>79</v>
      </c>
      <c r="V465" t="s">
        <v>79</v>
      </c>
      <c r="W465" t="s">
        <v>79</v>
      </c>
      <c r="X465" t="s">
        <v>313</v>
      </c>
      <c r="Y465">
        <v>1</v>
      </c>
      <c r="Z465" t="s">
        <v>368</v>
      </c>
    </row>
    <row r="466" spans="1:26" x14ac:dyDescent="0.25">
      <c r="A466" t="s">
        <v>485</v>
      </c>
      <c r="B466" t="s">
        <v>507</v>
      </c>
      <c r="C466" t="s">
        <v>369</v>
      </c>
      <c r="D466" t="s">
        <v>14</v>
      </c>
      <c r="E466">
        <v>396.2</v>
      </c>
      <c r="F466" t="s">
        <v>79</v>
      </c>
      <c r="G466">
        <v>748.2</v>
      </c>
      <c r="H466" s="16" t="s">
        <v>378</v>
      </c>
      <c r="I466" s="10">
        <v>12</v>
      </c>
      <c r="J466" t="s">
        <v>349</v>
      </c>
      <c r="K466" t="s">
        <v>453</v>
      </c>
      <c r="M466" t="s">
        <v>79</v>
      </c>
      <c r="N466" t="s">
        <v>79</v>
      </c>
      <c r="O466" t="s">
        <v>79</v>
      </c>
      <c r="P466" t="s">
        <v>79</v>
      </c>
      <c r="Q466" t="s">
        <v>79</v>
      </c>
      <c r="R466" t="s">
        <v>79</v>
      </c>
      <c r="S466" t="s">
        <v>79</v>
      </c>
      <c r="T466" t="s">
        <v>79</v>
      </c>
      <c r="U466" t="s">
        <v>79</v>
      </c>
      <c r="V466" t="s">
        <v>79</v>
      </c>
      <c r="W466" t="s">
        <v>79</v>
      </c>
      <c r="X466" t="s">
        <v>313</v>
      </c>
      <c r="Y466">
        <v>1</v>
      </c>
      <c r="Z466" t="s">
        <v>368</v>
      </c>
    </row>
    <row r="467" spans="1:26" x14ac:dyDescent="0.25">
      <c r="A467" t="s">
        <v>485</v>
      </c>
      <c r="B467" t="s">
        <v>508</v>
      </c>
      <c r="C467" t="s">
        <v>369</v>
      </c>
      <c r="D467" t="s">
        <v>14</v>
      </c>
      <c r="E467">
        <v>396.2</v>
      </c>
      <c r="F467" t="s">
        <v>79</v>
      </c>
      <c r="G467">
        <v>748.2</v>
      </c>
      <c r="H467" s="16" t="s">
        <v>378</v>
      </c>
      <c r="I467" s="10">
        <v>12</v>
      </c>
      <c r="J467" t="s">
        <v>349</v>
      </c>
      <c r="K467" t="s">
        <v>453</v>
      </c>
      <c r="M467" t="s">
        <v>79</v>
      </c>
      <c r="N467" t="s">
        <v>79</v>
      </c>
      <c r="O467" t="s">
        <v>79</v>
      </c>
      <c r="P467" t="s">
        <v>79</v>
      </c>
      <c r="Q467" t="s">
        <v>79</v>
      </c>
      <c r="R467" t="s">
        <v>79</v>
      </c>
      <c r="S467" t="s">
        <v>79</v>
      </c>
      <c r="T467" t="s">
        <v>79</v>
      </c>
      <c r="U467" t="s">
        <v>79</v>
      </c>
      <c r="V467" t="s">
        <v>79</v>
      </c>
      <c r="W467" t="s">
        <v>79</v>
      </c>
      <c r="X467" t="s">
        <v>313</v>
      </c>
      <c r="Y467">
        <v>1</v>
      </c>
      <c r="Z467" t="s">
        <v>368</v>
      </c>
    </row>
    <row r="468" spans="1:26" x14ac:dyDescent="0.25">
      <c r="A468" t="s">
        <v>485</v>
      </c>
      <c r="B468" t="s">
        <v>503</v>
      </c>
      <c r="C468" t="s">
        <v>643</v>
      </c>
      <c r="D468" t="s">
        <v>14</v>
      </c>
      <c r="E468">
        <v>351.9</v>
      </c>
      <c r="F468" s="16" t="s">
        <v>79</v>
      </c>
      <c r="G468">
        <v>681.7</v>
      </c>
      <c r="H468" s="16" t="s">
        <v>378</v>
      </c>
      <c r="I468" s="10">
        <v>12</v>
      </c>
      <c r="J468" t="s">
        <v>349</v>
      </c>
      <c r="K468" t="s">
        <v>453</v>
      </c>
      <c r="M468" t="s">
        <v>79</v>
      </c>
      <c r="N468" t="s">
        <v>79</v>
      </c>
      <c r="O468" t="s">
        <v>79</v>
      </c>
      <c r="P468" t="s">
        <v>79</v>
      </c>
      <c r="Q468" t="s">
        <v>79</v>
      </c>
      <c r="R468" t="s">
        <v>79</v>
      </c>
      <c r="S468" t="s">
        <v>79</v>
      </c>
      <c r="T468" t="s">
        <v>79</v>
      </c>
      <c r="U468" t="s">
        <v>79</v>
      </c>
      <c r="V468" t="s">
        <v>79</v>
      </c>
      <c r="W468" t="s">
        <v>79</v>
      </c>
      <c r="X468" t="s">
        <v>313</v>
      </c>
      <c r="Y468">
        <v>1</v>
      </c>
      <c r="Z468" t="s">
        <v>367</v>
      </c>
    </row>
    <row r="469" spans="1:26" x14ac:dyDescent="0.25">
      <c r="A469" t="s">
        <v>485</v>
      </c>
      <c r="B469" t="s">
        <v>504</v>
      </c>
      <c r="C469" t="s">
        <v>643</v>
      </c>
      <c r="D469" t="s">
        <v>14</v>
      </c>
      <c r="E469">
        <v>351.9</v>
      </c>
      <c r="F469" s="16" t="s">
        <v>79</v>
      </c>
      <c r="G469">
        <v>681.7</v>
      </c>
      <c r="H469" s="16" t="s">
        <v>378</v>
      </c>
      <c r="I469" s="10">
        <v>12</v>
      </c>
      <c r="J469" t="s">
        <v>349</v>
      </c>
      <c r="K469" t="s">
        <v>453</v>
      </c>
      <c r="M469" t="s">
        <v>79</v>
      </c>
      <c r="N469" t="s">
        <v>79</v>
      </c>
      <c r="O469" t="s">
        <v>79</v>
      </c>
      <c r="P469" t="s">
        <v>79</v>
      </c>
      <c r="Q469" t="s">
        <v>79</v>
      </c>
      <c r="R469" t="s">
        <v>79</v>
      </c>
      <c r="S469" t="s">
        <v>79</v>
      </c>
      <c r="T469" t="s">
        <v>79</v>
      </c>
      <c r="U469" t="s">
        <v>79</v>
      </c>
      <c r="V469" t="s">
        <v>79</v>
      </c>
      <c r="W469" t="s">
        <v>79</v>
      </c>
      <c r="X469" t="s">
        <v>313</v>
      </c>
      <c r="Y469">
        <v>1</v>
      </c>
      <c r="Z469" t="s">
        <v>367</v>
      </c>
    </row>
    <row r="470" spans="1:26" x14ac:dyDescent="0.25">
      <c r="A470" t="s">
        <v>485</v>
      </c>
      <c r="B470" t="s">
        <v>505</v>
      </c>
      <c r="C470" t="s">
        <v>643</v>
      </c>
      <c r="D470" t="s">
        <v>14</v>
      </c>
      <c r="E470" s="20" t="s">
        <v>494</v>
      </c>
      <c r="F470" t="s">
        <v>79</v>
      </c>
      <c r="G470">
        <v>538.4</v>
      </c>
      <c r="H470" s="16" t="s">
        <v>378</v>
      </c>
      <c r="I470" s="10">
        <v>12</v>
      </c>
      <c r="J470" t="s">
        <v>349</v>
      </c>
      <c r="K470" t="s">
        <v>453</v>
      </c>
      <c r="M470" t="s">
        <v>79</v>
      </c>
      <c r="N470" t="s">
        <v>79</v>
      </c>
      <c r="O470" t="s">
        <v>79</v>
      </c>
      <c r="P470" t="s">
        <v>79</v>
      </c>
      <c r="Q470" t="s">
        <v>79</v>
      </c>
      <c r="R470" t="s">
        <v>79</v>
      </c>
      <c r="S470" t="s">
        <v>79</v>
      </c>
      <c r="T470" t="s">
        <v>79</v>
      </c>
      <c r="U470" t="s">
        <v>79</v>
      </c>
      <c r="V470" t="s">
        <v>79</v>
      </c>
      <c r="W470" t="s">
        <v>79</v>
      </c>
      <c r="X470" t="s">
        <v>313</v>
      </c>
      <c r="Y470">
        <v>1</v>
      </c>
      <c r="Z470" t="s">
        <v>367</v>
      </c>
    </row>
    <row r="471" spans="1:26" x14ac:dyDescent="0.25">
      <c r="A471" t="s">
        <v>485</v>
      </c>
      <c r="B471" t="s">
        <v>506</v>
      </c>
      <c r="C471" t="s">
        <v>643</v>
      </c>
      <c r="D471" t="s">
        <v>14</v>
      </c>
      <c r="E471" s="20" t="s">
        <v>494</v>
      </c>
      <c r="F471" t="s">
        <v>79</v>
      </c>
      <c r="G471">
        <v>538.4</v>
      </c>
      <c r="H471" s="16" t="s">
        <v>378</v>
      </c>
      <c r="I471" s="10">
        <v>12</v>
      </c>
      <c r="J471" t="s">
        <v>349</v>
      </c>
      <c r="K471" t="s">
        <v>453</v>
      </c>
      <c r="M471" t="s">
        <v>79</v>
      </c>
      <c r="N471" t="s">
        <v>79</v>
      </c>
      <c r="O471" t="s">
        <v>79</v>
      </c>
      <c r="P471" t="s">
        <v>79</v>
      </c>
      <c r="Q471" t="s">
        <v>79</v>
      </c>
      <c r="R471" t="s">
        <v>79</v>
      </c>
      <c r="S471" t="s">
        <v>79</v>
      </c>
      <c r="T471" t="s">
        <v>79</v>
      </c>
      <c r="U471" t="s">
        <v>79</v>
      </c>
      <c r="V471" t="s">
        <v>79</v>
      </c>
      <c r="W471" t="s">
        <v>79</v>
      </c>
      <c r="X471" t="s">
        <v>313</v>
      </c>
      <c r="Y471">
        <v>1</v>
      </c>
      <c r="Z471" t="s">
        <v>367</v>
      </c>
    </row>
    <row r="472" spans="1:26" x14ac:dyDescent="0.25">
      <c r="A472" t="s">
        <v>485</v>
      </c>
      <c r="B472" t="s">
        <v>507</v>
      </c>
      <c r="C472" t="s">
        <v>643</v>
      </c>
      <c r="D472" t="s">
        <v>14</v>
      </c>
      <c r="E472">
        <v>396.2</v>
      </c>
      <c r="F472" t="s">
        <v>79</v>
      </c>
      <c r="G472">
        <v>748.2</v>
      </c>
      <c r="H472" s="16" t="s">
        <v>378</v>
      </c>
      <c r="I472" s="10">
        <v>12</v>
      </c>
      <c r="J472" t="s">
        <v>349</v>
      </c>
      <c r="K472" t="s">
        <v>453</v>
      </c>
      <c r="M472" t="s">
        <v>79</v>
      </c>
      <c r="N472" t="s">
        <v>79</v>
      </c>
      <c r="O472" t="s">
        <v>79</v>
      </c>
      <c r="P472" t="s">
        <v>79</v>
      </c>
      <c r="Q472" t="s">
        <v>79</v>
      </c>
      <c r="R472" t="s">
        <v>79</v>
      </c>
      <c r="S472" t="s">
        <v>79</v>
      </c>
      <c r="T472" t="s">
        <v>79</v>
      </c>
      <c r="U472" t="s">
        <v>79</v>
      </c>
      <c r="V472" t="s">
        <v>79</v>
      </c>
      <c r="W472" t="s">
        <v>79</v>
      </c>
      <c r="X472" t="s">
        <v>313</v>
      </c>
      <c r="Y472">
        <v>1</v>
      </c>
      <c r="Z472" t="s">
        <v>367</v>
      </c>
    </row>
    <row r="473" spans="1:26" x14ac:dyDescent="0.25">
      <c r="A473" t="s">
        <v>485</v>
      </c>
      <c r="B473" t="s">
        <v>508</v>
      </c>
      <c r="C473" t="s">
        <v>643</v>
      </c>
      <c r="D473" t="s">
        <v>14</v>
      </c>
      <c r="E473">
        <v>396.2</v>
      </c>
      <c r="F473" t="s">
        <v>79</v>
      </c>
      <c r="G473">
        <v>748.2</v>
      </c>
      <c r="H473" s="16" t="s">
        <v>378</v>
      </c>
      <c r="I473" s="10">
        <v>12</v>
      </c>
      <c r="J473" t="s">
        <v>349</v>
      </c>
      <c r="K473" t="s">
        <v>453</v>
      </c>
      <c r="M473" t="s">
        <v>79</v>
      </c>
      <c r="N473" t="s">
        <v>79</v>
      </c>
      <c r="O473" t="s">
        <v>79</v>
      </c>
      <c r="P473" t="s">
        <v>79</v>
      </c>
      <c r="Q473" t="s">
        <v>79</v>
      </c>
      <c r="R473" t="s">
        <v>79</v>
      </c>
      <c r="S473" t="s">
        <v>79</v>
      </c>
      <c r="T473" t="s">
        <v>79</v>
      </c>
      <c r="U473" t="s">
        <v>79</v>
      </c>
      <c r="V473" t="s">
        <v>79</v>
      </c>
      <c r="W473" t="s">
        <v>79</v>
      </c>
      <c r="X473" t="s">
        <v>313</v>
      </c>
      <c r="Y473">
        <v>1</v>
      </c>
      <c r="Z473" t="s">
        <v>367</v>
      </c>
    </row>
    <row r="474" spans="1:26" hidden="1" x14ac:dyDescent="0.25">
      <c r="A474" t="s">
        <v>512</v>
      </c>
      <c r="B474" t="s">
        <v>513</v>
      </c>
      <c r="C474" t="s">
        <v>13</v>
      </c>
      <c r="D474" t="s">
        <v>14</v>
      </c>
      <c r="E474">
        <v>0</v>
      </c>
      <c r="F474" t="s">
        <v>79</v>
      </c>
      <c r="G474">
        <v>55.8</v>
      </c>
      <c r="H474" t="s">
        <v>81</v>
      </c>
      <c r="I474" t="s">
        <v>129</v>
      </c>
      <c r="J474" t="s">
        <v>552</v>
      </c>
      <c r="K474" t="s">
        <v>452</v>
      </c>
    </row>
    <row r="475" spans="1:26" hidden="1" x14ac:dyDescent="0.25">
      <c r="A475" t="s">
        <v>512</v>
      </c>
      <c r="B475" t="s">
        <v>513</v>
      </c>
      <c r="C475" t="s">
        <v>239</v>
      </c>
      <c r="D475" t="s">
        <v>14</v>
      </c>
      <c r="E475">
        <v>0</v>
      </c>
      <c r="F475" t="s">
        <v>79</v>
      </c>
      <c r="G475">
        <v>54.5</v>
      </c>
      <c r="H475" t="s">
        <v>81</v>
      </c>
      <c r="I475" t="s">
        <v>129</v>
      </c>
      <c r="J475" t="s">
        <v>474</v>
      </c>
      <c r="K475" t="s">
        <v>452</v>
      </c>
    </row>
    <row r="476" spans="1:26" hidden="1" x14ac:dyDescent="0.25">
      <c r="A476" t="s">
        <v>512</v>
      </c>
      <c r="B476" t="s">
        <v>513</v>
      </c>
      <c r="C476" t="s">
        <v>267</v>
      </c>
      <c r="D476" t="s">
        <v>14</v>
      </c>
      <c r="E476">
        <v>0</v>
      </c>
      <c r="F476" t="s">
        <v>79</v>
      </c>
      <c r="G476">
        <v>13.9</v>
      </c>
      <c r="H476" t="s">
        <v>81</v>
      </c>
      <c r="I476" t="s">
        <v>129</v>
      </c>
      <c r="J476" t="s">
        <v>475</v>
      </c>
      <c r="K476" t="s">
        <v>452</v>
      </c>
    </row>
    <row r="477" spans="1:26" hidden="1" x14ac:dyDescent="0.25">
      <c r="A477" t="s">
        <v>512</v>
      </c>
      <c r="B477" t="s">
        <v>513</v>
      </c>
      <c r="C477" t="s">
        <v>240</v>
      </c>
      <c r="D477" t="s">
        <v>28</v>
      </c>
      <c r="E477">
        <v>13</v>
      </c>
      <c r="F477" t="s">
        <v>79</v>
      </c>
      <c r="G477" s="20" t="s">
        <v>250</v>
      </c>
      <c r="H477" t="s">
        <v>81</v>
      </c>
      <c r="I477" t="s">
        <v>129</v>
      </c>
      <c r="J477" s="15" t="s">
        <v>247</v>
      </c>
      <c r="K477" t="s">
        <v>452</v>
      </c>
    </row>
    <row r="478" spans="1:26" hidden="1" x14ac:dyDescent="0.25">
      <c r="A478" t="s">
        <v>512</v>
      </c>
      <c r="B478" t="s">
        <v>513</v>
      </c>
      <c r="C478" t="s">
        <v>241</v>
      </c>
      <c r="D478" t="s">
        <v>14</v>
      </c>
      <c r="E478">
        <v>0</v>
      </c>
      <c r="F478" t="s">
        <v>79</v>
      </c>
      <c r="G478">
        <v>28.5</v>
      </c>
      <c r="H478" t="s">
        <v>81</v>
      </c>
      <c r="I478" t="s">
        <v>129</v>
      </c>
      <c r="J478" t="s">
        <v>476</v>
      </c>
      <c r="K478" t="s">
        <v>452</v>
      </c>
    </row>
    <row r="479" spans="1:26" hidden="1" x14ac:dyDescent="0.25">
      <c r="A479" t="s">
        <v>512</v>
      </c>
      <c r="B479" t="s">
        <v>513</v>
      </c>
      <c r="C479" t="s">
        <v>140</v>
      </c>
      <c r="D479" t="s">
        <v>14</v>
      </c>
      <c r="E479">
        <v>0</v>
      </c>
      <c r="F479" t="s">
        <v>79</v>
      </c>
      <c r="G479">
        <v>39.1</v>
      </c>
      <c r="H479" t="s">
        <v>81</v>
      </c>
      <c r="I479" t="s">
        <v>129</v>
      </c>
      <c r="J479" t="s">
        <v>477</v>
      </c>
      <c r="K479" t="s">
        <v>452</v>
      </c>
    </row>
    <row r="480" spans="1:26" hidden="1" x14ac:dyDescent="0.25">
      <c r="A480" t="s">
        <v>512</v>
      </c>
      <c r="B480" t="s">
        <v>514</v>
      </c>
      <c r="C480" t="s">
        <v>13</v>
      </c>
      <c r="D480" t="s">
        <v>14</v>
      </c>
      <c r="E480">
        <v>0</v>
      </c>
      <c r="F480" t="s">
        <v>79</v>
      </c>
      <c r="G480" s="20">
        <v>61.8</v>
      </c>
      <c r="H480" t="s">
        <v>81</v>
      </c>
      <c r="I480" t="s">
        <v>129</v>
      </c>
      <c r="J480" t="s">
        <v>553</v>
      </c>
      <c r="K480" t="s">
        <v>452</v>
      </c>
    </row>
    <row r="481" spans="1:11" hidden="1" x14ac:dyDescent="0.25">
      <c r="A481" t="s">
        <v>512</v>
      </c>
      <c r="B481" t="s">
        <v>514</v>
      </c>
      <c r="C481" t="s">
        <v>136</v>
      </c>
      <c r="D481" t="s">
        <v>14</v>
      </c>
      <c r="E481">
        <v>0</v>
      </c>
      <c r="F481" t="s">
        <v>79</v>
      </c>
      <c r="G481">
        <v>18.3</v>
      </c>
      <c r="H481" t="s">
        <v>81</v>
      </c>
      <c r="I481" t="s">
        <v>129</v>
      </c>
      <c r="J481" t="s">
        <v>245</v>
      </c>
      <c r="K481" t="s">
        <v>452</v>
      </c>
    </row>
    <row r="482" spans="1:11" hidden="1" x14ac:dyDescent="0.25">
      <c r="A482" t="s">
        <v>512</v>
      </c>
      <c r="B482" t="s">
        <v>514</v>
      </c>
      <c r="C482" t="s">
        <v>240</v>
      </c>
      <c r="D482" t="s">
        <v>28</v>
      </c>
      <c r="E482" s="20" t="s">
        <v>249</v>
      </c>
      <c r="F482" t="s">
        <v>79</v>
      </c>
      <c r="G482">
        <v>50.5</v>
      </c>
      <c r="H482" t="s">
        <v>81</v>
      </c>
      <c r="I482" t="s">
        <v>129</v>
      </c>
      <c r="J482" s="15" t="s">
        <v>246</v>
      </c>
      <c r="K482" t="s">
        <v>452</v>
      </c>
    </row>
    <row r="483" spans="1:11" hidden="1" x14ac:dyDescent="0.25">
      <c r="A483" t="s">
        <v>512</v>
      </c>
      <c r="B483" t="s">
        <v>514</v>
      </c>
      <c r="C483" t="s">
        <v>242</v>
      </c>
      <c r="D483" t="s">
        <v>14</v>
      </c>
      <c r="E483">
        <v>0</v>
      </c>
      <c r="F483" t="s">
        <v>79</v>
      </c>
      <c r="G483">
        <v>23</v>
      </c>
      <c r="H483" t="s">
        <v>81</v>
      </c>
      <c r="I483" t="s">
        <v>129</v>
      </c>
      <c r="J483" t="s">
        <v>479</v>
      </c>
      <c r="K483" t="s">
        <v>452</v>
      </c>
    </row>
    <row r="484" spans="1:11" hidden="1" x14ac:dyDescent="0.25">
      <c r="A484" t="s">
        <v>512</v>
      </c>
      <c r="B484" t="s">
        <v>514</v>
      </c>
      <c r="C484" t="s">
        <v>243</v>
      </c>
      <c r="D484" t="s">
        <v>14</v>
      </c>
      <c r="E484">
        <v>0</v>
      </c>
      <c r="F484" t="s">
        <v>79</v>
      </c>
      <c r="G484">
        <v>51.5</v>
      </c>
      <c r="H484" t="s">
        <v>81</v>
      </c>
      <c r="I484" t="s">
        <v>129</v>
      </c>
      <c r="J484" t="s">
        <v>480</v>
      </c>
      <c r="K484" t="s">
        <v>452</v>
      </c>
    </row>
    <row r="485" spans="1:11" hidden="1" x14ac:dyDescent="0.25">
      <c r="A485" t="s">
        <v>512</v>
      </c>
      <c r="B485" t="s">
        <v>514</v>
      </c>
      <c r="C485" t="s">
        <v>67</v>
      </c>
      <c r="D485" t="s">
        <v>14</v>
      </c>
      <c r="E485">
        <v>0</v>
      </c>
      <c r="F485" t="s">
        <v>79</v>
      </c>
      <c r="G485" s="20">
        <v>50.6</v>
      </c>
      <c r="H485" t="s">
        <v>81</v>
      </c>
      <c r="I485" t="s">
        <v>129</v>
      </c>
      <c r="J485" t="s">
        <v>554</v>
      </c>
      <c r="K485" t="s">
        <v>452</v>
      </c>
    </row>
    <row r="486" spans="1:11" hidden="1" x14ac:dyDescent="0.25">
      <c r="A486" t="s">
        <v>512</v>
      </c>
      <c r="B486" t="s">
        <v>515</v>
      </c>
      <c r="C486" t="s">
        <v>13</v>
      </c>
      <c r="D486" t="s">
        <v>14</v>
      </c>
      <c r="E486">
        <v>0</v>
      </c>
      <c r="F486" t="s">
        <v>79</v>
      </c>
      <c r="G486">
        <v>34.9</v>
      </c>
      <c r="H486" t="s">
        <v>81</v>
      </c>
      <c r="I486" t="s">
        <v>129</v>
      </c>
      <c r="J486" t="s">
        <v>473</v>
      </c>
      <c r="K486" t="s">
        <v>452</v>
      </c>
    </row>
    <row r="487" spans="1:11" hidden="1" x14ac:dyDescent="0.25">
      <c r="A487" t="s">
        <v>512</v>
      </c>
      <c r="B487" t="s">
        <v>515</v>
      </c>
      <c r="C487" t="s">
        <v>239</v>
      </c>
      <c r="D487" t="s">
        <v>14</v>
      </c>
      <c r="E487">
        <v>0</v>
      </c>
      <c r="F487" t="s">
        <v>79</v>
      </c>
      <c r="G487">
        <v>54.5</v>
      </c>
      <c r="H487" t="s">
        <v>81</v>
      </c>
      <c r="I487" t="s">
        <v>129</v>
      </c>
      <c r="J487" t="s">
        <v>474</v>
      </c>
      <c r="K487" t="s">
        <v>452</v>
      </c>
    </row>
    <row r="488" spans="1:11" hidden="1" x14ac:dyDescent="0.25">
      <c r="A488" t="s">
        <v>512</v>
      </c>
      <c r="B488" t="s">
        <v>515</v>
      </c>
      <c r="C488" t="s">
        <v>267</v>
      </c>
      <c r="D488" t="s">
        <v>14</v>
      </c>
      <c r="E488">
        <v>0</v>
      </c>
      <c r="F488" t="s">
        <v>79</v>
      </c>
      <c r="G488">
        <v>13.9</v>
      </c>
      <c r="H488" t="s">
        <v>81</v>
      </c>
      <c r="I488" t="s">
        <v>129</v>
      </c>
      <c r="J488" t="s">
        <v>475</v>
      </c>
      <c r="K488" t="s">
        <v>452</v>
      </c>
    </row>
    <row r="489" spans="1:11" hidden="1" x14ac:dyDescent="0.25">
      <c r="A489" t="s">
        <v>512</v>
      </c>
      <c r="B489" t="s">
        <v>515</v>
      </c>
      <c r="C489" t="s">
        <v>240</v>
      </c>
      <c r="D489" t="s">
        <v>28</v>
      </c>
      <c r="E489">
        <v>13</v>
      </c>
      <c r="F489" t="s">
        <v>79</v>
      </c>
      <c r="G489" s="20" t="s">
        <v>250</v>
      </c>
      <c r="H489" t="s">
        <v>81</v>
      </c>
      <c r="I489" t="s">
        <v>129</v>
      </c>
      <c r="J489" s="15" t="s">
        <v>247</v>
      </c>
      <c r="K489" t="s">
        <v>452</v>
      </c>
    </row>
    <row r="490" spans="1:11" hidden="1" x14ac:dyDescent="0.25">
      <c r="A490" t="s">
        <v>512</v>
      </c>
      <c r="B490" t="s">
        <v>515</v>
      </c>
      <c r="C490" t="s">
        <v>241</v>
      </c>
      <c r="D490" t="s">
        <v>14</v>
      </c>
      <c r="E490">
        <v>0</v>
      </c>
      <c r="F490" t="s">
        <v>79</v>
      </c>
      <c r="G490">
        <v>28.5</v>
      </c>
      <c r="H490" t="s">
        <v>81</v>
      </c>
      <c r="I490" t="s">
        <v>129</v>
      </c>
      <c r="J490" t="s">
        <v>476</v>
      </c>
      <c r="K490" t="s">
        <v>452</v>
      </c>
    </row>
    <row r="491" spans="1:11" hidden="1" x14ac:dyDescent="0.25">
      <c r="A491" t="s">
        <v>512</v>
      </c>
      <c r="B491" t="s">
        <v>515</v>
      </c>
      <c r="C491" t="s">
        <v>140</v>
      </c>
      <c r="D491" t="s">
        <v>14</v>
      </c>
      <c r="E491">
        <v>0</v>
      </c>
      <c r="F491" t="s">
        <v>79</v>
      </c>
      <c r="G491">
        <v>39.1</v>
      </c>
      <c r="H491" t="s">
        <v>81</v>
      </c>
      <c r="I491" t="s">
        <v>129</v>
      </c>
      <c r="J491" t="s">
        <v>477</v>
      </c>
      <c r="K491" t="s">
        <v>452</v>
      </c>
    </row>
    <row r="492" spans="1:11" hidden="1" x14ac:dyDescent="0.25">
      <c r="A492" t="s">
        <v>512</v>
      </c>
      <c r="B492" t="s">
        <v>516</v>
      </c>
      <c r="C492" t="s">
        <v>13</v>
      </c>
      <c r="D492" t="s">
        <v>14</v>
      </c>
      <c r="E492">
        <v>0</v>
      </c>
      <c r="F492" t="s">
        <v>79</v>
      </c>
      <c r="G492" s="20" t="s">
        <v>251</v>
      </c>
      <c r="H492" t="s">
        <v>81</v>
      </c>
      <c r="I492" t="s">
        <v>129</v>
      </c>
      <c r="J492" t="s">
        <v>478</v>
      </c>
      <c r="K492" t="s">
        <v>452</v>
      </c>
    </row>
    <row r="493" spans="1:11" hidden="1" x14ac:dyDescent="0.25">
      <c r="A493" t="s">
        <v>512</v>
      </c>
      <c r="B493" t="s">
        <v>516</v>
      </c>
      <c r="C493" t="s">
        <v>136</v>
      </c>
      <c r="D493" t="s">
        <v>14</v>
      </c>
      <c r="E493">
        <v>0</v>
      </c>
      <c r="F493" t="s">
        <v>79</v>
      </c>
      <c r="G493">
        <v>18.3</v>
      </c>
      <c r="H493" t="s">
        <v>81</v>
      </c>
      <c r="I493" t="s">
        <v>129</v>
      </c>
      <c r="J493" t="s">
        <v>245</v>
      </c>
      <c r="K493" t="s">
        <v>452</v>
      </c>
    </row>
    <row r="494" spans="1:11" hidden="1" x14ac:dyDescent="0.25">
      <c r="A494" t="s">
        <v>512</v>
      </c>
      <c r="B494" t="s">
        <v>516</v>
      </c>
      <c r="C494" t="s">
        <v>240</v>
      </c>
      <c r="D494" t="s">
        <v>28</v>
      </c>
      <c r="E494" s="20" t="s">
        <v>249</v>
      </c>
      <c r="F494" t="s">
        <v>79</v>
      </c>
      <c r="G494">
        <v>50.5</v>
      </c>
      <c r="H494" t="s">
        <v>81</v>
      </c>
      <c r="I494" t="s">
        <v>129</v>
      </c>
      <c r="J494" s="15" t="s">
        <v>246</v>
      </c>
      <c r="K494" t="s">
        <v>452</v>
      </c>
    </row>
    <row r="495" spans="1:11" hidden="1" x14ac:dyDescent="0.25">
      <c r="A495" t="s">
        <v>512</v>
      </c>
      <c r="B495" t="s">
        <v>516</v>
      </c>
      <c r="C495" t="s">
        <v>242</v>
      </c>
      <c r="D495" t="s">
        <v>14</v>
      </c>
      <c r="E495">
        <v>0</v>
      </c>
      <c r="F495" t="s">
        <v>79</v>
      </c>
      <c r="G495">
        <v>23</v>
      </c>
      <c r="H495" t="s">
        <v>81</v>
      </c>
      <c r="I495" t="s">
        <v>129</v>
      </c>
      <c r="J495" t="s">
        <v>479</v>
      </c>
      <c r="K495" t="s">
        <v>452</v>
      </c>
    </row>
    <row r="496" spans="1:11" hidden="1" x14ac:dyDescent="0.25">
      <c r="A496" t="s">
        <v>512</v>
      </c>
      <c r="B496" t="s">
        <v>516</v>
      </c>
      <c r="C496" t="s">
        <v>243</v>
      </c>
      <c r="D496" t="s">
        <v>14</v>
      </c>
      <c r="E496">
        <v>0</v>
      </c>
      <c r="F496" t="s">
        <v>79</v>
      </c>
      <c r="G496">
        <v>51.5</v>
      </c>
      <c r="H496" t="s">
        <v>81</v>
      </c>
      <c r="I496" t="s">
        <v>129</v>
      </c>
      <c r="J496" t="s">
        <v>480</v>
      </c>
      <c r="K496" t="s">
        <v>452</v>
      </c>
    </row>
    <row r="497" spans="1:11" hidden="1" x14ac:dyDescent="0.25">
      <c r="A497" t="s">
        <v>512</v>
      </c>
      <c r="B497" t="s">
        <v>516</v>
      </c>
      <c r="C497" t="s">
        <v>67</v>
      </c>
      <c r="D497" t="s">
        <v>14</v>
      </c>
      <c r="E497">
        <v>0</v>
      </c>
      <c r="F497" t="s">
        <v>79</v>
      </c>
      <c r="G497" s="20" t="s">
        <v>252</v>
      </c>
      <c r="H497" t="s">
        <v>81</v>
      </c>
      <c r="I497" t="s">
        <v>129</v>
      </c>
      <c r="J497" t="s">
        <v>481</v>
      </c>
      <c r="K497" t="s">
        <v>452</v>
      </c>
    </row>
    <row r="498" spans="1:11" hidden="1" x14ac:dyDescent="0.25">
      <c r="A498" t="s">
        <v>512</v>
      </c>
      <c r="B498" t="s">
        <v>517</v>
      </c>
      <c r="C498" t="s">
        <v>518</v>
      </c>
      <c r="D498" t="s">
        <v>14</v>
      </c>
      <c r="E498">
        <v>0</v>
      </c>
      <c r="F498" t="s">
        <v>79</v>
      </c>
      <c r="G498">
        <v>49</v>
      </c>
      <c r="H498" t="s">
        <v>81</v>
      </c>
      <c r="I498" t="s">
        <v>129</v>
      </c>
      <c r="J498" t="s">
        <v>519</v>
      </c>
      <c r="K498" t="s">
        <v>452</v>
      </c>
    </row>
    <row r="499" spans="1:11" hidden="1" x14ac:dyDescent="0.25">
      <c r="A499" t="s">
        <v>512</v>
      </c>
      <c r="B499" t="s">
        <v>517</v>
      </c>
      <c r="C499" t="s">
        <v>241</v>
      </c>
      <c r="D499" t="s">
        <v>14</v>
      </c>
      <c r="E499">
        <v>0</v>
      </c>
      <c r="F499" t="s">
        <v>79</v>
      </c>
      <c r="G499">
        <v>32</v>
      </c>
      <c r="H499" t="s">
        <v>81</v>
      </c>
      <c r="I499" t="s">
        <v>129</v>
      </c>
      <c r="J499" t="s">
        <v>520</v>
      </c>
      <c r="K499" t="s">
        <v>452</v>
      </c>
    </row>
    <row r="500" spans="1:11" hidden="1" x14ac:dyDescent="0.25">
      <c r="A500" t="s">
        <v>512</v>
      </c>
      <c r="B500" t="s">
        <v>517</v>
      </c>
      <c r="C500" t="s">
        <v>189</v>
      </c>
      <c r="D500" t="s">
        <v>28</v>
      </c>
      <c r="E500">
        <v>4</v>
      </c>
      <c r="F500" t="s">
        <v>79</v>
      </c>
      <c r="G500">
        <v>46</v>
      </c>
      <c r="H500" t="s">
        <v>81</v>
      </c>
      <c r="I500" t="s">
        <v>129</v>
      </c>
      <c r="J500" t="s">
        <v>521</v>
      </c>
      <c r="K500" t="s">
        <v>452</v>
      </c>
    </row>
    <row r="501" spans="1:11" hidden="1" x14ac:dyDescent="0.25">
      <c r="A501" t="s">
        <v>512</v>
      </c>
      <c r="B501" t="s">
        <v>517</v>
      </c>
      <c r="C501" t="s">
        <v>522</v>
      </c>
      <c r="D501" t="s">
        <v>14</v>
      </c>
      <c r="E501">
        <v>0</v>
      </c>
      <c r="F501" t="s">
        <v>79</v>
      </c>
      <c r="G501">
        <v>40</v>
      </c>
      <c r="H501" t="s">
        <v>81</v>
      </c>
      <c r="I501" t="s">
        <v>129</v>
      </c>
      <c r="J501" t="s">
        <v>523</v>
      </c>
      <c r="K501" t="s">
        <v>452</v>
      </c>
    </row>
    <row r="502" spans="1:11" hidden="1" x14ac:dyDescent="0.25">
      <c r="A502" t="s">
        <v>512</v>
      </c>
      <c r="B502" t="s">
        <v>517</v>
      </c>
      <c r="C502" t="s">
        <v>75</v>
      </c>
      <c r="D502" t="s">
        <v>28</v>
      </c>
      <c r="E502">
        <v>3</v>
      </c>
      <c r="F502" t="s">
        <v>79</v>
      </c>
      <c r="G502">
        <v>36</v>
      </c>
      <c r="H502" t="s">
        <v>81</v>
      </c>
      <c r="I502" t="s">
        <v>129</v>
      </c>
      <c r="J502" t="s">
        <v>524</v>
      </c>
      <c r="K502" t="s">
        <v>452</v>
      </c>
    </row>
    <row r="503" spans="1:11" hidden="1" x14ac:dyDescent="0.25">
      <c r="A503" t="s">
        <v>512</v>
      </c>
      <c r="B503" t="s">
        <v>517</v>
      </c>
      <c r="C503" t="s">
        <v>525</v>
      </c>
      <c r="D503" t="s">
        <v>14</v>
      </c>
      <c r="E503">
        <v>0</v>
      </c>
      <c r="F503" t="s">
        <v>79</v>
      </c>
      <c r="G503">
        <v>12</v>
      </c>
      <c r="H503" t="s">
        <v>81</v>
      </c>
      <c r="I503" t="s">
        <v>129</v>
      </c>
      <c r="J503" t="s">
        <v>526</v>
      </c>
      <c r="K503" t="s">
        <v>452</v>
      </c>
    </row>
    <row r="504" spans="1:11" hidden="1" x14ac:dyDescent="0.25">
      <c r="A504" t="s">
        <v>509</v>
      </c>
      <c r="B504" t="s">
        <v>517</v>
      </c>
      <c r="C504" t="s">
        <v>518</v>
      </c>
      <c r="D504" t="s">
        <v>14</v>
      </c>
      <c r="E504">
        <v>0</v>
      </c>
      <c r="F504" t="s">
        <v>79</v>
      </c>
      <c r="G504">
        <v>49</v>
      </c>
      <c r="H504" t="s">
        <v>81</v>
      </c>
      <c r="I504" t="s">
        <v>129</v>
      </c>
      <c r="J504" t="s">
        <v>519</v>
      </c>
      <c r="K504" t="s">
        <v>452</v>
      </c>
    </row>
    <row r="505" spans="1:11" hidden="1" x14ac:dyDescent="0.25">
      <c r="A505" t="s">
        <v>509</v>
      </c>
      <c r="B505" t="s">
        <v>517</v>
      </c>
      <c r="C505" t="s">
        <v>241</v>
      </c>
      <c r="D505" t="s">
        <v>14</v>
      </c>
      <c r="E505">
        <v>0</v>
      </c>
      <c r="F505" t="s">
        <v>79</v>
      </c>
      <c r="G505">
        <v>32</v>
      </c>
      <c r="H505" t="s">
        <v>81</v>
      </c>
      <c r="I505" t="s">
        <v>129</v>
      </c>
      <c r="J505" t="s">
        <v>520</v>
      </c>
      <c r="K505" t="s">
        <v>452</v>
      </c>
    </row>
    <row r="506" spans="1:11" hidden="1" x14ac:dyDescent="0.25">
      <c r="A506" t="s">
        <v>509</v>
      </c>
      <c r="B506" t="s">
        <v>517</v>
      </c>
      <c r="C506" t="s">
        <v>189</v>
      </c>
      <c r="D506" t="s">
        <v>28</v>
      </c>
      <c r="E506">
        <v>4</v>
      </c>
      <c r="F506" t="s">
        <v>79</v>
      </c>
      <c r="G506">
        <v>46</v>
      </c>
      <c r="H506" t="s">
        <v>81</v>
      </c>
      <c r="I506" t="s">
        <v>129</v>
      </c>
      <c r="J506" t="s">
        <v>521</v>
      </c>
      <c r="K506" t="s">
        <v>452</v>
      </c>
    </row>
    <row r="507" spans="1:11" hidden="1" x14ac:dyDescent="0.25">
      <c r="A507" t="s">
        <v>509</v>
      </c>
      <c r="B507" t="s">
        <v>517</v>
      </c>
      <c r="C507" t="s">
        <v>522</v>
      </c>
      <c r="D507" t="s">
        <v>14</v>
      </c>
      <c r="E507">
        <v>0</v>
      </c>
      <c r="F507" t="s">
        <v>79</v>
      </c>
      <c r="G507">
        <v>40</v>
      </c>
      <c r="H507" t="s">
        <v>81</v>
      </c>
      <c r="I507" t="s">
        <v>129</v>
      </c>
      <c r="J507" t="s">
        <v>523</v>
      </c>
      <c r="K507" t="s">
        <v>452</v>
      </c>
    </row>
    <row r="508" spans="1:11" hidden="1" x14ac:dyDescent="0.25">
      <c r="A508" t="s">
        <v>509</v>
      </c>
      <c r="B508" t="s">
        <v>517</v>
      </c>
      <c r="C508" t="s">
        <v>75</v>
      </c>
      <c r="D508" t="s">
        <v>28</v>
      </c>
      <c r="E508">
        <v>3</v>
      </c>
      <c r="F508" t="s">
        <v>79</v>
      </c>
      <c r="G508">
        <v>36</v>
      </c>
      <c r="H508" t="s">
        <v>81</v>
      </c>
      <c r="I508" t="s">
        <v>129</v>
      </c>
      <c r="J508" t="s">
        <v>524</v>
      </c>
      <c r="K508" t="s">
        <v>452</v>
      </c>
    </row>
    <row r="509" spans="1:11" hidden="1" x14ac:dyDescent="0.25">
      <c r="A509" t="s">
        <v>509</v>
      </c>
      <c r="B509" t="s">
        <v>517</v>
      </c>
      <c r="C509" t="s">
        <v>525</v>
      </c>
      <c r="D509" t="s">
        <v>14</v>
      </c>
      <c r="E509">
        <v>0</v>
      </c>
      <c r="F509" t="s">
        <v>79</v>
      </c>
      <c r="G509">
        <v>12</v>
      </c>
      <c r="H509" t="s">
        <v>81</v>
      </c>
      <c r="I509" t="s">
        <v>129</v>
      </c>
      <c r="J509" t="s">
        <v>526</v>
      </c>
      <c r="K509" t="s">
        <v>452</v>
      </c>
    </row>
    <row r="510" spans="1:11" hidden="1" x14ac:dyDescent="0.25">
      <c r="A510" t="s">
        <v>548</v>
      </c>
      <c r="B510" t="s">
        <v>576</v>
      </c>
      <c r="C510" t="s">
        <v>13</v>
      </c>
      <c r="D510" t="s">
        <v>14</v>
      </c>
      <c r="E510">
        <v>0</v>
      </c>
      <c r="F510" t="s">
        <v>79</v>
      </c>
      <c r="G510">
        <v>21</v>
      </c>
      <c r="H510" t="s">
        <v>544</v>
      </c>
      <c r="I510" t="s">
        <v>129</v>
      </c>
      <c r="K510" t="s">
        <v>452</v>
      </c>
    </row>
    <row r="511" spans="1:11" hidden="1" x14ac:dyDescent="0.25">
      <c r="A511" t="s">
        <v>548</v>
      </c>
      <c r="B511" t="s">
        <v>576</v>
      </c>
      <c r="C511" t="s">
        <v>16</v>
      </c>
      <c r="D511" t="s">
        <v>14</v>
      </c>
      <c r="E511">
        <v>0</v>
      </c>
      <c r="F511" t="s">
        <v>79</v>
      </c>
      <c r="G511">
        <v>8</v>
      </c>
      <c r="H511" t="s">
        <v>544</v>
      </c>
      <c r="I511" t="s">
        <v>129</v>
      </c>
      <c r="K511" t="s">
        <v>452</v>
      </c>
    </row>
    <row r="512" spans="1:11" hidden="1" x14ac:dyDescent="0.25">
      <c r="A512" t="s">
        <v>548</v>
      </c>
      <c r="B512" t="s">
        <v>576</v>
      </c>
      <c r="C512" t="s">
        <v>21</v>
      </c>
      <c r="D512" t="s">
        <v>14</v>
      </c>
      <c r="E512">
        <v>0</v>
      </c>
      <c r="F512" t="s">
        <v>79</v>
      </c>
      <c r="G512" s="20" t="s">
        <v>579</v>
      </c>
      <c r="H512" t="s">
        <v>544</v>
      </c>
      <c r="I512" t="s">
        <v>129</v>
      </c>
      <c r="K512" t="s">
        <v>452</v>
      </c>
    </row>
    <row r="513" spans="1:12" hidden="1" x14ac:dyDescent="0.25">
      <c r="A513" t="s">
        <v>548</v>
      </c>
      <c r="B513" t="s">
        <v>576</v>
      </c>
      <c r="C513" t="s">
        <v>137</v>
      </c>
      <c r="D513" t="s">
        <v>28</v>
      </c>
      <c r="E513" s="20" t="s">
        <v>580</v>
      </c>
      <c r="F513" t="s">
        <v>79</v>
      </c>
      <c r="G513">
        <v>10</v>
      </c>
      <c r="H513" t="s">
        <v>544</v>
      </c>
      <c r="I513" t="s">
        <v>129</v>
      </c>
      <c r="K513" t="s">
        <v>452</v>
      </c>
    </row>
    <row r="514" spans="1:12" hidden="1" x14ac:dyDescent="0.25">
      <c r="A514" t="s">
        <v>548</v>
      </c>
      <c r="B514" t="s">
        <v>576</v>
      </c>
      <c r="C514" t="s">
        <v>87</v>
      </c>
      <c r="D514" t="s">
        <v>14</v>
      </c>
      <c r="E514">
        <v>0</v>
      </c>
      <c r="F514" t="s">
        <v>79</v>
      </c>
      <c r="G514">
        <v>11.1111</v>
      </c>
      <c r="H514" t="s">
        <v>544</v>
      </c>
      <c r="I514" t="s">
        <v>129</v>
      </c>
      <c r="K514" t="s">
        <v>452</v>
      </c>
    </row>
    <row r="515" spans="1:12" hidden="1" x14ac:dyDescent="0.25">
      <c r="A515" t="s">
        <v>548</v>
      </c>
      <c r="B515" t="s">
        <v>577</v>
      </c>
      <c r="C515" t="s">
        <v>13</v>
      </c>
      <c r="D515" t="s">
        <v>14</v>
      </c>
      <c r="E515">
        <v>0</v>
      </c>
      <c r="F515" t="s">
        <v>79</v>
      </c>
      <c r="G515">
        <v>24</v>
      </c>
      <c r="H515" t="s">
        <v>544</v>
      </c>
      <c r="I515" t="s">
        <v>129</v>
      </c>
      <c r="K515" t="s">
        <v>452</v>
      </c>
    </row>
    <row r="516" spans="1:12" hidden="1" x14ac:dyDescent="0.25">
      <c r="A516" t="s">
        <v>548</v>
      </c>
      <c r="B516" t="s">
        <v>577</v>
      </c>
      <c r="C516" t="s">
        <v>16</v>
      </c>
      <c r="D516" t="s">
        <v>14</v>
      </c>
      <c r="E516">
        <v>0</v>
      </c>
      <c r="F516" t="s">
        <v>79</v>
      </c>
      <c r="G516">
        <v>10</v>
      </c>
      <c r="H516" t="s">
        <v>544</v>
      </c>
      <c r="I516" t="s">
        <v>129</v>
      </c>
      <c r="K516" t="s">
        <v>452</v>
      </c>
    </row>
    <row r="517" spans="1:12" hidden="1" x14ac:dyDescent="0.25">
      <c r="A517" t="s">
        <v>548</v>
      </c>
      <c r="B517" t="s">
        <v>577</v>
      </c>
      <c r="C517" t="s">
        <v>574</v>
      </c>
      <c r="D517" t="s">
        <v>14</v>
      </c>
      <c r="E517">
        <v>0</v>
      </c>
      <c r="F517" t="s">
        <v>79</v>
      </c>
      <c r="G517" s="20" t="s">
        <v>581</v>
      </c>
      <c r="H517" t="s">
        <v>544</v>
      </c>
      <c r="I517" t="s">
        <v>129</v>
      </c>
      <c r="K517" t="s">
        <v>452</v>
      </c>
    </row>
    <row r="518" spans="1:12" hidden="1" x14ac:dyDescent="0.25">
      <c r="A518" t="s">
        <v>548</v>
      </c>
      <c r="B518" t="s">
        <v>577</v>
      </c>
      <c r="C518" t="s">
        <v>549</v>
      </c>
      <c r="D518" t="s">
        <v>14</v>
      </c>
      <c r="E518">
        <v>0</v>
      </c>
      <c r="F518" t="s">
        <v>79</v>
      </c>
      <c r="G518">
        <v>1.4778</v>
      </c>
      <c r="H518" t="s">
        <v>544</v>
      </c>
      <c r="I518" t="s">
        <v>129</v>
      </c>
      <c r="K518" t="s">
        <v>452</v>
      </c>
    </row>
    <row r="519" spans="1:12" hidden="1" x14ac:dyDescent="0.25">
      <c r="A519" t="s">
        <v>548</v>
      </c>
      <c r="B519" t="s">
        <v>577</v>
      </c>
      <c r="C519" t="s">
        <v>207</v>
      </c>
      <c r="D519" t="s">
        <v>14</v>
      </c>
      <c r="E519">
        <v>0</v>
      </c>
      <c r="F519" t="s">
        <v>79</v>
      </c>
      <c r="G519" s="20" t="s">
        <v>582</v>
      </c>
      <c r="H519" t="s">
        <v>544</v>
      </c>
      <c r="I519" t="s">
        <v>129</v>
      </c>
      <c r="K519" t="s">
        <v>452</v>
      </c>
    </row>
    <row r="520" spans="1:12" hidden="1" x14ac:dyDescent="0.25">
      <c r="A520" t="s">
        <v>548</v>
      </c>
      <c r="B520" t="s">
        <v>577</v>
      </c>
      <c r="C520" t="s">
        <v>545</v>
      </c>
      <c r="D520" t="s">
        <v>28</v>
      </c>
      <c r="E520" s="20" t="s">
        <v>583</v>
      </c>
      <c r="F520" t="s">
        <v>79</v>
      </c>
      <c r="G520">
        <v>10</v>
      </c>
      <c r="H520" t="s">
        <v>544</v>
      </c>
      <c r="I520" t="s">
        <v>547</v>
      </c>
      <c r="K520" t="s">
        <v>452</v>
      </c>
    </row>
    <row r="521" spans="1:12" hidden="1" x14ac:dyDescent="0.25">
      <c r="A521" t="s">
        <v>548</v>
      </c>
      <c r="B521" t="s">
        <v>577</v>
      </c>
      <c r="C521" t="s">
        <v>49</v>
      </c>
      <c r="D521" t="s">
        <v>28</v>
      </c>
      <c r="E521" s="20" t="s">
        <v>584</v>
      </c>
      <c r="F521" t="s">
        <v>79</v>
      </c>
      <c r="G521">
        <v>100</v>
      </c>
      <c r="H521" t="s">
        <v>544</v>
      </c>
      <c r="I521" t="s">
        <v>129</v>
      </c>
      <c r="K521" t="s">
        <v>452</v>
      </c>
    </row>
    <row r="522" spans="1:12" hidden="1" x14ac:dyDescent="0.25">
      <c r="A522" t="s">
        <v>548</v>
      </c>
      <c r="B522" t="s">
        <v>577</v>
      </c>
      <c r="C522" t="s">
        <v>546</v>
      </c>
      <c r="D522" t="s">
        <v>14</v>
      </c>
      <c r="E522">
        <v>0</v>
      </c>
      <c r="F522" t="s">
        <v>79</v>
      </c>
      <c r="G522" s="20" t="s">
        <v>585</v>
      </c>
      <c r="H522" t="s">
        <v>544</v>
      </c>
      <c r="I522" t="s">
        <v>129</v>
      </c>
      <c r="K522" t="s">
        <v>452</v>
      </c>
    </row>
    <row r="523" spans="1:12" hidden="1" x14ac:dyDescent="0.25">
      <c r="A523" t="s">
        <v>548</v>
      </c>
      <c r="B523" t="s">
        <v>577</v>
      </c>
      <c r="C523" t="s">
        <v>242</v>
      </c>
      <c r="D523" t="s">
        <v>14</v>
      </c>
      <c r="E523">
        <v>0</v>
      </c>
      <c r="F523" t="s">
        <v>79</v>
      </c>
      <c r="G523">
        <v>7.2115</v>
      </c>
      <c r="H523" t="s">
        <v>544</v>
      </c>
      <c r="I523" t="s">
        <v>129</v>
      </c>
      <c r="K523" t="s">
        <v>452</v>
      </c>
    </row>
    <row r="524" spans="1:12" hidden="1" x14ac:dyDescent="0.25">
      <c r="A524" t="s">
        <v>548</v>
      </c>
      <c r="B524" t="s">
        <v>577</v>
      </c>
      <c r="C524" t="s">
        <v>135</v>
      </c>
      <c r="D524" t="s">
        <v>14</v>
      </c>
      <c r="E524">
        <v>0</v>
      </c>
      <c r="F524" t="s">
        <v>79</v>
      </c>
      <c r="G524">
        <v>4.0541</v>
      </c>
      <c r="H524" t="s">
        <v>544</v>
      </c>
      <c r="I524" t="s">
        <v>129</v>
      </c>
      <c r="K524" t="s">
        <v>452</v>
      </c>
    </row>
    <row r="525" spans="1:12" hidden="1" x14ac:dyDescent="0.25">
      <c r="A525" t="s">
        <v>548</v>
      </c>
      <c r="B525" t="s">
        <v>578</v>
      </c>
      <c r="C525" s="27" t="str">
        <f>C515</f>
        <v>nt_total</v>
      </c>
      <c r="D525" t="str">
        <f t="shared" ref="D525:K525" si="34">D515</f>
        <v>Decrease</v>
      </c>
      <c r="E525" s="27">
        <f t="shared" si="34"/>
        <v>0</v>
      </c>
      <c r="F525" s="27" t="str">
        <f t="shared" si="34"/>
        <v>NA</v>
      </c>
      <c r="G525" s="27">
        <f t="shared" si="34"/>
        <v>24</v>
      </c>
      <c r="H525" s="27" t="str">
        <f t="shared" si="34"/>
        <v>Cont_0010</v>
      </c>
      <c r="I525" s="27" t="str">
        <f t="shared" si="34"/>
        <v>x</v>
      </c>
      <c r="K525" s="27" t="str">
        <f t="shared" si="34"/>
        <v>bugs</v>
      </c>
      <c r="L525" s="27"/>
    </row>
    <row r="526" spans="1:12" hidden="1" x14ac:dyDescent="0.25">
      <c r="A526" t="s">
        <v>548</v>
      </c>
      <c r="B526" t="s">
        <v>578</v>
      </c>
      <c r="C526" s="27" t="str">
        <f t="shared" ref="C526:K526" si="35">C516</f>
        <v>nt_EPT</v>
      </c>
      <c r="D526" t="str">
        <f t="shared" si="35"/>
        <v>Decrease</v>
      </c>
      <c r="E526" s="27">
        <f t="shared" si="35"/>
        <v>0</v>
      </c>
      <c r="F526" s="27" t="str">
        <f t="shared" si="35"/>
        <v>NA</v>
      </c>
      <c r="G526" s="27">
        <f t="shared" si="35"/>
        <v>10</v>
      </c>
      <c r="H526" s="27" t="str">
        <f t="shared" si="35"/>
        <v>Cont_0010</v>
      </c>
      <c r="I526" s="27" t="str">
        <f t="shared" si="35"/>
        <v>x</v>
      </c>
      <c r="K526" s="27" t="str">
        <f t="shared" si="35"/>
        <v>bugs</v>
      </c>
      <c r="L526" s="27"/>
    </row>
    <row r="527" spans="1:12" hidden="1" x14ac:dyDescent="0.25">
      <c r="A527" t="s">
        <v>548</v>
      </c>
      <c r="B527" t="s">
        <v>578</v>
      </c>
      <c r="C527" s="27" t="str">
        <f t="shared" ref="C527:K527" si="36">C517</f>
        <v>pi_EPTNoHydro</v>
      </c>
      <c r="D527" t="str">
        <f t="shared" si="36"/>
        <v>Decrease</v>
      </c>
      <c r="E527" s="27">
        <f t="shared" si="36"/>
        <v>0</v>
      </c>
      <c r="F527" s="27" t="str">
        <f t="shared" si="36"/>
        <v>NA</v>
      </c>
      <c r="G527" s="25" t="str">
        <f t="shared" si="36"/>
        <v>30.3318</v>
      </c>
      <c r="H527" s="27" t="str">
        <f t="shared" si="36"/>
        <v>Cont_0010</v>
      </c>
      <c r="I527" s="27" t="str">
        <f t="shared" si="36"/>
        <v>x</v>
      </c>
      <c r="K527" s="27" t="str">
        <f t="shared" si="36"/>
        <v>bugs</v>
      </c>
      <c r="L527" s="27"/>
    </row>
    <row r="528" spans="1:12" hidden="1" x14ac:dyDescent="0.25">
      <c r="A528" t="s">
        <v>548</v>
      </c>
      <c r="B528" t="s">
        <v>578</v>
      </c>
      <c r="C528" s="27" t="str">
        <f t="shared" ref="C528:K528" si="37">C518</f>
        <v>pi_TrichNoHydro</v>
      </c>
      <c r="D528" t="str">
        <f t="shared" si="37"/>
        <v>Decrease</v>
      </c>
      <c r="E528" s="27">
        <f t="shared" si="37"/>
        <v>0</v>
      </c>
      <c r="F528" s="27" t="str">
        <f t="shared" si="37"/>
        <v>NA</v>
      </c>
      <c r="G528" s="27">
        <f t="shared" si="37"/>
        <v>1.4778</v>
      </c>
      <c r="H528" s="27" t="str">
        <f t="shared" si="37"/>
        <v>Cont_0010</v>
      </c>
      <c r="I528" s="27" t="str">
        <f t="shared" si="37"/>
        <v>x</v>
      </c>
      <c r="K528" s="27" t="str">
        <f t="shared" si="37"/>
        <v>bugs</v>
      </c>
      <c r="L528" s="27"/>
    </row>
    <row r="529" spans="1:12" hidden="1" x14ac:dyDescent="0.25">
      <c r="A529" t="s">
        <v>548</v>
      </c>
      <c r="B529" t="s">
        <v>578</v>
      </c>
      <c r="C529" s="27" t="str">
        <f t="shared" ref="C529:K529" si="38">C519</f>
        <v>pi_Coleo</v>
      </c>
      <c r="D529" t="str">
        <f t="shared" si="38"/>
        <v>Decrease</v>
      </c>
      <c r="E529" s="27">
        <f t="shared" si="38"/>
        <v>0</v>
      </c>
      <c r="F529" s="27" t="str">
        <f t="shared" si="38"/>
        <v>NA</v>
      </c>
      <c r="G529" s="25" t="str">
        <f t="shared" si="38"/>
        <v>2.8037</v>
      </c>
      <c r="H529" s="27" t="str">
        <f t="shared" si="38"/>
        <v>Cont_0010</v>
      </c>
      <c r="I529" s="27" t="str">
        <f t="shared" si="38"/>
        <v>x</v>
      </c>
      <c r="K529" s="27" t="str">
        <f t="shared" si="38"/>
        <v>bugs</v>
      </c>
      <c r="L529" s="27"/>
    </row>
    <row r="530" spans="1:12" hidden="1" x14ac:dyDescent="0.25">
      <c r="A530" t="s">
        <v>548</v>
      </c>
      <c r="B530" t="s">
        <v>578</v>
      </c>
      <c r="C530" s="27" t="str">
        <f t="shared" ref="C530:K530" si="39">C520</f>
        <v>x_HBI2</v>
      </c>
      <c r="D530" t="str">
        <f t="shared" si="39"/>
        <v>Increase</v>
      </c>
      <c r="E530" s="25" t="str">
        <f t="shared" si="39"/>
        <v>4.624</v>
      </c>
      <c r="F530" s="27" t="str">
        <f t="shared" si="39"/>
        <v>NA</v>
      </c>
      <c r="G530" s="27">
        <f t="shared" si="39"/>
        <v>10</v>
      </c>
      <c r="H530" s="27" t="str">
        <f t="shared" si="39"/>
        <v>Cont_0010</v>
      </c>
      <c r="I530" s="27" t="str">
        <f t="shared" si="39"/>
        <v>FBI</v>
      </c>
      <c r="K530" s="27" t="str">
        <f t="shared" si="39"/>
        <v>bugs</v>
      </c>
      <c r="L530" s="27"/>
    </row>
    <row r="531" spans="1:12" hidden="1" x14ac:dyDescent="0.25">
      <c r="A531" t="s">
        <v>548</v>
      </c>
      <c r="B531" t="s">
        <v>578</v>
      </c>
      <c r="C531" s="27" t="str">
        <f t="shared" ref="C531:K531" si="40">C521</f>
        <v>pi_dom01</v>
      </c>
      <c r="D531" t="str">
        <f t="shared" si="40"/>
        <v>Increase</v>
      </c>
      <c r="E531" s="25" t="str">
        <f t="shared" si="40"/>
        <v>41.2935</v>
      </c>
      <c r="F531" s="27" t="str">
        <f t="shared" si="40"/>
        <v>NA</v>
      </c>
      <c r="G531" s="27">
        <f t="shared" si="40"/>
        <v>100</v>
      </c>
      <c r="H531" s="27" t="str">
        <f t="shared" si="40"/>
        <v>Cont_0010</v>
      </c>
      <c r="I531" s="27" t="str">
        <f t="shared" si="40"/>
        <v>x</v>
      </c>
      <c r="K531" s="27" t="str">
        <f t="shared" si="40"/>
        <v>bugs</v>
      </c>
      <c r="L531" s="27"/>
    </row>
    <row r="532" spans="1:12" hidden="1" x14ac:dyDescent="0.25">
      <c r="A532" t="s">
        <v>548</v>
      </c>
      <c r="B532" t="s">
        <v>578</v>
      </c>
      <c r="C532" s="27" t="str">
        <f t="shared" ref="C532:K532" si="41">C522</f>
        <v>pi_habit_cling_PlecoNoCling</v>
      </c>
      <c r="D532" t="str">
        <f t="shared" si="41"/>
        <v>Decrease</v>
      </c>
      <c r="E532" s="27">
        <f t="shared" si="41"/>
        <v>0</v>
      </c>
      <c r="F532" s="27" t="str">
        <f t="shared" si="41"/>
        <v>NA</v>
      </c>
      <c r="G532" s="25" t="str">
        <f t="shared" si="41"/>
        <v>40.3941</v>
      </c>
      <c r="H532" s="27" t="str">
        <f t="shared" si="41"/>
        <v>Cont_0010</v>
      </c>
      <c r="I532" s="27" t="str">
        <f t="shared" si="41"/>
        <v>x</v>
      </c>
      <c r="K532" s="27" t="str">
        <f t="shared" si="41"/>
        <v>bugs</v>
      </c>
      <c r="L532" s="27"/>
    </row>
    <row r="533" spans="1:12" hidden="1" x14ac:dyDescent="0.25">
      <c r="A533" t="s">
        <v>548</v>
      </c>
      <c r="B533" t="s">
        <v>578</v>
      </c>
      <c r="C533" s="27" t="str">
        <f t="shared" ref="C533:K533" si="42">C523</f>
        <v>pi_ffg_shred</v>
      </c>
      <c r="D533" t="str">
        <f t="shared" si="42"/>
        <v>Decrease</v>
      </c>
      <c r="E533" s="27">
        <f t="shared" si="42"/>
        <v>0</v>
      </c>
      <c r="F533" s="27" t="str">
        <f t="shared" si="42"/>
        <v>NA</v>
      </c>
      <c r="G533" s="27">
        <f t="shared" si="42"/>
        <v>7.2115</v>
      </c>
      <c r="H533" s="27" t="str">
        <f t="shared" si="42"/>
        <v>Cont_0010</v>
      </c>
      <c r="I533" s="27" t="str">
        <f t="shared" si="42"/>
        <v>x</v>
      </c>
      <c r="K533" s="27" t="str">
        <f t="shared" si="42"/>
        <v>bugs</v>
      </c>
      <c r="L533" s="27"/>
    </row>
    <row r="534" spans="1:12" hidden="1" x14ac:dyDescent="0.25">
      <c r="A534" t="s">
        <v>548</v>
      </c>
      <c r="B534" t="s">
        <v>578</v>
      </c>
      <c r="C534" s="27" t="str">
        <f t="shared" ref="C534:K534" si="43">C524</f>
        <v>pi_ffg_pred</v>
      </c>
      <c r="D534" t="str">
        <f t="shared" si="43"/>
        <v>Decrease</v>
      </c>
      <c r="E534" s="27">
        <f t="shared" si="43"/>
        <v>0</v>
      </c>
      <c r="F534" s="27" t="str">
        <f t="shared" si="43"/>
        <v>NA</v>
      </c>
      <c r="G534" s="27">
        <f t="shared" si="43"/>
        <v>4.0541</v>
      </c>
      <c r="H534" s="27" t="str">
        <f t="shared" si="43"/>
        <v>Cont_0010</v>
      </c>
      <c r="I534" s="27" t="str">
        <f t="shared" si="43"/>
        <v>x</v>
      </c>
      <c r="K534" s="27" t="str">
        <f t="shared" si="43"/>
        <v>bugs</v>
      </c>
      <c r="L534" s="27"/>
    </row>
    <row r="535" spans="1:12" hidden="1" x14ac:dyDescent="0.25">
      <c r="A535" t="s">
        <v>570</v>
      </c>
      <c r="B535" t="s">
        <v>571</v>
      </c>
      <c r="C535" t="s">
        <v>239</v>
      </c>
      <c r="D535" t="s">
        <v>14</v>
      </c>
      <c r="E535" s="16">
        <v>2.8</v>
      </c>
      <c r="F535" t="s">
        <v>79</v>
      </c>
      <c r="G535" s="20" t="s">
        <v>300</v>
      </c>
      <c r="H535" t="s">
        <v>81</v>
      </c>
      <c r="I535" t="s">
        <v>129</v>
      </c>
      <c r="J535" t="s">
        <v>633</v>
      </c>
      <c r="K535" t="s">
        <v>452</v>
      </c>
    </row>
    <row r="536" spans="1:12" hidden="1" x14ac:dyDescent="0.25">
      <c r="A536" t="s">
        <v>570</v>
      </c>
      <c r="B536" t="s">
        <v>571</v>
      </c>
      <c r="C536" t="s">
        <v>634</v>
      </c>
      <c r="D536" t="s">
        <v>14</v>
      </c>
      <c r="E536" s="29">
        <v>0</v>
      </c>
      <c r="F536" t="s">
        <v>79</v>
      </c>
      <c r="G536" s="20" t="s">
        <v>300</v>
      </c>
      <c r="H536" t="s">
        <v>81</v>
      </c>
      <c r="I536" t="s">
        <v>129</v>
      </c>
      <c r="J536" t="s">
        <v>635</v>
      </c>
      <c r="K536" t="s">
        <v>452</v>
      </c>
    </row>
    <row r="537" spans="1:12" hidden="1" x14ac:dyDescent="0.25">
      <c r="A537" t="s">
        <v>570</v>
      </c>
      <c r="B537" t="s">
        <v>571</v>
      </c>
      <c r="C537" t="s">
        <v>183</v>
      </c>
      <c r="D537" t="s">
        <v>14</v>
      </c>
      <c r="E537" s="16">
        <v>0.6</v>
      </c>
      <c r="F537" t="s">
        <v>79</v>
      </c>
      <c r="G537">
        <v>56.9</v>
      </c>
      <c r="H537" t="s">
        <v>81</v>
      </c>
      <c r="I537" t="s">
        <v>129</v>
      </c>
      <c r="J537" t="s">
        <v>636</v>
      </c>
      <c r="K537" t="s">
        <v>452</v>
      </c>
    </row>
    <row r="538" spans="1:12" hidden="1" x14ac:dyDescent="0.25">
      <c r="A538" t="s">
        <v>570</v>
      </c>
      <c r="B538" t="s">
        <v>571</v>
      </c>
      <c r="C538" t="s">
        <v>43</v>
      </c>
      <c r="D538" t="s">
        <v>28</v>
      </c>
      <c r="E538" s="16">
        <v>7.6</v>
      </c>
      <c r="F538" t="s">
        <v>79</v>
      </c>
      <c r="G538" s="20" t="s">
        <v>640</v>
      </c>
      <c r="H538" t="s">
        <v>81</v>
      </c>
      <c r="I538" t="s">
        <v>129</v>
      </c>
      <c r="J538" t="s">
        <v>637</v>
      </c>
      <c r="K538" t="s">
        <v>452</v>
      </c>
    </row>
    <row r="539" spans="1:12" hidden="1" x14ac:dyDescent="0.25">
      <c r="A539" t="s">
        <v>570</v>
      </c>
      <c r="B539" t="s">
        <v>571</v>
      </c>
      <c r="C539" t="s">
        <v>638</v>
      </c>
      <c r="D539" t="s">
        <v>28</v>
      </c>
      <c r="E539" s="29">
        <v>3.8</v>
      </c>
      <c r="F539" t="s">
        <v>79</v>
      </c>
      <c r="G539" s="20" t="s">
        <v>492</v>
      </c>
      <c r="H539" t="s">
        <v>81</v>
      </c>
      <c r="I539" t="s">
        <v>129</v>
      </c>
      <c r="J539" t="s">
        <v>639</v>
      </c>
      <c r="K539" t="s">
        <v>452</v>
      </c>
    </row>
    <row r="540" spans="1:12" hidden="1" x14ac:dyDescent="0.25">
      <c r="A540" t="s">
        <v>570</v>
      </c>
      <c r="B540" t="s">
        <v>572</v>
      </c>
      <c r="C540" t="s">
        <v>239</v>
      </c>
      <c r="D540" t="s">
        <v>14</v>
      </c>
      <c r="E540" s="16">
        <v>2.8</v>
      </c>
      <c r="F540" t="s">
        <v>79</v>
      </c>
      <c r="G540" s="20" t="s">
        <v>300</v>
      </c>
      <c r="H540" t="s">
        <v>81</v>
      </c>
      <c r="I540" t="s">
        <v>129</v>
      </c>
      <c r="J540" t="s">
        <v>633</v>
      </c>
      <c r="K540" t="s">
        <v>452</v>
      </c>
    </row>
    <row r="541" spans="1:12" hidden="1" x14ac:dyDescent="0.25">
      <c r="A541" t="s">
        <v>570</v>
      </c>
      <c r="B541" t="s">
        <v>572</v>
      </c>
      <c r="C541" t="s">
        <v>634</v>
      </c>
      <c r="D541" t="s">
        <v>14</v>
      </c>
      <c r="E541" s="29">
        <v>0</v>
      </c>
      <c r="F541" t="s">
        <v>79</v>
      </c>
      <c r="G541" s="20" t="s">
        <v>300</v>
      </c>
      <c r="H541" t="s">
        <v>81</v>
      </c>
      <c r="I541" t="s">
        <v>129</v>
      </c>
      <c r="J541" t="s">
        <v>635</v>
      </c>
      <c r="K541" t="s">
        <v>452</v>
      </c>
    </row>
    <row r="542" spans="1:12" hidden="1" x14ac:dyDescent="0.25">
      <c r="A542" t="s">
        <v>570</v>
      </c>
      <c r="B542" t="s">
        <v>572</v>
      </c>
      <c r="C542" t="s">
        <v>183</v>
      </c>
      <c r="D542" t="s">
        <v>14</v>
      </c>
      <c r="E542" s="16">
        <v>0.6</v>
      </c>
      <c r="F542" t="s">
        <v>79</v>
      </c>
      <c r="G542">
        <v>56.9</v>
      </c>
      <c r="H542" t="s">
        <v>81</v>
      </c>
      <c r="I542" t="s">
        <v>129</v>
      </c>
      <c r="J542" t="s">
        <v>636</v>
      </c>
      <c r="K542" t="s">
        <v>452</v>
      </c>
    </row>
    <row r="543" spans="1:12" hidden="1" x14ac:dyDescent="0.25">
      <c r="A543" t="s">
        <v>570</v>
      </c>
      <c r="B543" t="s">
        <v>572</v>
      </c>
      <c r="C543" t="s">
        <v>43</v>
      </c>
      <c r="D543" t="s">
        <v>28</v>
      </c>
      <c r="E543" s="16">
        <v>7.6</v>
      </c>
      <c r="F543" t="s">
        <v>79</v>
      </c>
      <c r="G543" s="20" t="s">
        <v>640</v>
      </c>
      <c r="H543" t="s">
        <v>81</v>
      </c>
      <c r="I543" t="s">
        <v>129</v>
      </c>
      <c r="J543" t="s">
        <v>637</v>
      </c>
      <c r="K543" t="s">
        <v>452</v>
      </c>
    </row>
    <row r="544" spans="1:12" hidden="1" x14ac:dyDescent="0.25">
      <c r="A544" t="s">
        <v>570</v>
      </c>
      <c r="B544" t="s">
        <v>572</v>
      </c>
      <c r="C544" t="s">
        <v>638</v>
      </c>
      <c r="D544" t="s">
        <v>28</v>
      </c>
      <c r="E544" s="29">
        <v>3.8</v>
      </c>
      <c r="F544" t="s">
        <v>79</v>
      </c>
      <c r="G544" s="20" t="s">
        <v>492</v>
      </c>
      <c r="H544" t="s">
        <v>81</v>
      </c>
      <c r="I544" t="s">
        <v>129</v>
      </c>
      <c r="J544" t="s">
        <v>639</v>
      </c>
      <c r="K544" t="s">
        <v>452</v>
      </c>
    </row>
    <row r="545" spans="1:17" hidden="1" x14ac:dyDescent="0.25">
      <c r="A545" t="s">
        <v>570</v>
      </c>
      <c r="B545" t="s">
        <v>573</v>
      </c>
      <c r="C545" t="s">
        <v>239</v>
      </c>
      <c r="D545" t="s">
        <v>14</v>
      </c>
      <c r="E545" s="16">
        <v>2.8</v>
      </c>
      <c r="F545" t="s">
        <v>79</v>
      </c>
      <c r="G545" s="20" t="s">
        <v>300</v>
      </c>
      <c r="H545" t="s">
        <v>81</v>
      </c>
      <c r="I545" t="s">
        <v>129</v>
      </c>
      <c r="J545" t="s">
        <v>633</v>
      </c>
      <c r="K545" t="s">
        <v>452</v>
      </c>
    </row>
    <row r="546" spans="1:17" hidden="1" x14ac:dyDescent="0.25">
      <c r="A546" t="s">
        <v>570</v>
      </c>
      <c r="B546" t="s">
        <v>573</v>
      </c>
      <c r="C546" t="s">
        <v>634</v>
      </c>
      <c r="D546" t="s">
        <v>14</v>
      </c>
      <c r="E546" s="29">
        <v>0</v>
      </c>
      <c r="F546" t="s">
        <v>79</v>
      </c>
      <c r="G546" s="20" t="s">
        <v>300</v>
      </c>
      <c r="H546" t="s">
        <v>81</v>
      </c>
      <c r="I546" t="s">
        <v>129</v>
      </c>
      <c r="J546" t="s">
        <v>635</v>
      </c>
      <c r="K546" t="s">
        <v>452</v>
      </c>
    </row>
    <row r="547" spans="1:17" hidden="1" x14ac:dyDescent="0.25">
      <c r="A547" t="s">
        <v>570</v>
      </c>
      <c r="B547" t="s">
        <v>573</v>
      </c>
      <c r="C547" t="s">
        <v>183</v>
      </c>
      <c r="D547" t="s">
        <v>14</v>
      </c>
      <c r="E547" s="16">
        <v>0.6</v>
      </c>
      <c r="F547" t="s">
        <v>79</v>
      </c>
      <c r="G547">
        <v>56.9</v>
      </c>
      <c r="H547" t="s">
        <v>81</v>
      </c>
      <c r="I547" t="s">
        <v>129</v>
      </c>
      <c r="J547" t="s">
        <v>636</v>
      </c>
      <c r="K547" t="s">
        <v>452</v>
      </c>
    </row>
    <row r="548" spans="1:17" hidden="1" x14ac:dyDescent="0.25">
      <c r="A548" t="s">
        <v>570</v>
      </c>
      <c r="B548" t="s">
        <v>573</v>
      </c>
      <c r="C548" t="s">
        <v>43</v>
      </c>
      <c r="D548" t="s">
        <v>28</v>
      </c>
      <c r="E548" s="16">
        <v>7.6</v>
      </c>
      <c r="F548" t="s">
        <v>79</v>
      </c>
      <c r="G548" s="20" t="s">
        <v>640</v>
      </c>
      <c r="H548" t="s">
        <v>81</v>
      </c>
      <c r="I548" t="s">
        <v>129</v>
      </c>
      <c r="J548" t="s">
        <v>637</v>
      </c>
      <c r="K548" t="s">
        <v>452</v>
      </c>
    </row>
    <row r="549" spans="1:17" hidden="1" x14ac:dyDescent="0.25">
      <c r="A549" t="s">
        <v>570</v>
      </c>
      <c r="B549" t="s">
        <v>573</v>
      </c>
      <c r="C549" t="s">
        <v>638</v>
      </c>
      <c r="D549" t="s">
        <v>28</v>
      </c>
      <c r="E549" s="29">
        <v>3.8</v>
      </c>
      <c r="F549" t="s">
        <v>79</v>
      </c>
      <c r="G549" s="20" t="s">
        <v>492</v>
      </c>
      <c r="H549" t="s">
        <v>81</v>
      </c>
      <c r="I549" t="s">
        <v>129</v>
      </c>
      <c r="J549" t="s">
        <v>639</v>
      </c>
      <c r="K549" t="s">
        <v>452</v>
      </c>
    </row>
    <row r="550" spans="1:17" x14ac:dyDescent="0.25">
      <c r="A550" t="s">
        <v>591</v>
      </c>
      <c r="B550" t="s">
        <v>82</v>
      </c>
      <c r="C550" t="s">
        <v>13</v>
      </c>
      <c r="D550" t="s">
        <v>14</v>
      </c>
      <c r="E550" t="s">
        <v>79</v>
      </c>
      <c r="F550" t="s">
        <v>79</v>
      </c>
      <c r="G550" t="s">
        <v>79</v>
      </c>
      <c r="H550" s="16" t="s">
        <v>310</v>
      </c>
      <c r="I550" s="10">
        <v>1</v>
      </c>
      <c r="K550" t="s">
        <v>453</v>
      </c>
      <c r="P550" t="s">
        <v>311</v>
      </c>
      <c r="Q550" t="s">
        <v>79</v>
      </c>
    </row>
    <row r="551" spans="1:17" x14ac:dyDescent="0.25">
      <c r="A551" t="s">
        <v>591</v>
      </c>
      <c r="B551" t="s">
        <v>82</v>
      </c>
      <c r="C551" t="s">
        <v>600</v>
      </c>
      <c r="D551" t="s">
        <v>14</v>
      </c>
      <c r="E551" t="s">
        <v>79</v>
      </c>
      <c r="F551" t="s">
        <v>79</v>
      </c>
      <c r="G551" t="s">
        <v>79</v>
      </c>
      <c r="H551" s="16" t="s">
        <v>310</v>
      </c>
      <c r="I551" s="10">
        <v>2</v>
      </c>
      <c r="K551" t="s">
        <v>453</v>
      </c>
      <c r="L551" t="s">
        <v>602</v>
      </c>
      <c r="P551" t="s">
        <v>311</v>
      </c>
      <c r="Q551" t="s">
        <v>79</v>
      </c>
    </row>
    <row r="552" spans="1:17" x14ac:dyDescent="0.25">
      <c r="A552" t="s">
        <v>591</v>
      </c>
      <c r="B552" t="s">
        <v>82</v>
      </c>
      <c r="C552" t="s">
        <v>595</v>
      </c>
      <c r="D552" t="s">
        <v>14</v>
      </c>
      <c r="E552" t="s">
        <v>79</v>
      </c>
      <c r="F552" t="s">
        <v>79</v>
      </c>
      <c r="G552" t="s">
        <v>79</v>
      </c>
      <c r="H552" s="16" t="s">
        <v>310</v>
      </c>
      <c r="I552" s="10">
        <v>3</v>
      </c>
      <c r="K552" t="s">
        <v>453</v>
      </c>
      <c r="L552" t="s">
        <v>596</v>
      </c>
      <c r="P552" t="s">
        <v>311</v>
      </c>
      <c r="Q552" t="s">
        <v>79</v>
      </c>
    </row>
    <row r="553" spans="1:17" x14ac:dyDescent="0.25">
      <c r="A553" t="s">
        <v>591</v>
      </c>
      <c r="B553" t="s">
        <v>82</v>
      </c>
      <c r="C553" t="s">
        <v>65</v>
      </c>
      <c r="D553" t="s">
        <v>14</v>
      </c>
      <c r="E553" t="s">
        <v>79</v>
      </c>
      <c r="F553" t="s">
        <v>79</v>
      </c>
      <c r="G553" t="s">
        <v>79</v>
      </c>
      <c r="H553" s="16" t="s">
        <v>310</v>
      </c>
      <c r="I553" s="10">
        <v>4</v>
      </c>
      <c r="K553" t="s">
        <v>453</v>
      </c>
      <c r="P553" t="s">
        <v>311</v>
      </c>
      <c r="Q553" t="s">
        <v>79</v>
      </c>
    </row>
    <row r="554" spans="1:17" x14ac:dyDescent="0.25">
      <c r="A554" t="s">
        <v>591</v>
      </c>
      <c r="B554" t="s">
        <v>82</v>
      </c>
      <c r="C554" t="s">
        <v>43</v>
      </c>
      <c r="D554" t="s">
        <v>28</v>
      </c>
      <c r="E554">
        <v>20</v>
      </c>
      <c r="F554" t="s">
        <v>79</v>
      </c>
      <c r="G554">
        <v>45</v>
      </c>
      <c r="H554" s="16" t="s">
        <v>80</v>
      </c>
      <c r="I554" s="10">
        <v>5</v>
      </c>
      <c r="K554" t="s">
        <v>453</v>
      </c>
    </row>
    <row r="555" spans="1:17" x14ac:dyDescent="0.25">
      <c r="A555" t="s">
        <v>591</v>
      </c>
      <c r="B555" t="s">
        <v>82</v>
      </c>
      <c r="C555" t="s">
        <v>597</v>
      </c>
      <c r="D555" t="s">
        <v>28</v>
      </c>
      <c r="E555">
        <v>20</v>
      </c>
      <c r="F555" t="s">
        <v>79</v>
      </c>
      <c r="G555">
        <v>45</v>
      </c>
      <c r="H555" s="16" t="s">
        <v>80</v>
      </c>
      <c r="I555" s="10">
        <v>6</v>
      </c>
      <c r="K555" t="s">
        <v>453</v>
      </c>
    </row>
    <row r="556" spans="1:17" x14ac:dyDescent="0.25">
      <c r="A556" t="s">
        <v>591</v>
      </c>
      <c r="B556" t="s">
        <v>82</v>
      </c>
      <c r="C556" t="s">
        <v>354</v>
      </c>
      <c r="D556" t="s">
        <v>14</v>
      </c>
      <c r="E556">
        <v>20</v>
      </c>
      <c r="F556" t="s">
        <v>79</v>
      </c>
      <c r="G556">
        <v>45</v>
      </c>
      <c r="H556" s="16" t="s">
        <v>80</v>
      </c>
      <c r="I556" s="10">
        <v>7</v>
      </c>
      <c r="K556" t="s">
        <v>453</v>
      </c>
    </row>
    <row r="557" spans="1:17" x14ac:dyDescent="0.25">
      <c r="A557" t="s">
        <v>591</v>
      </c>
      <c r="B557" t="s">
        <v>82</v>
      </c>
      <c r="C557" t="s">
        <v>607</v>
      </c>
      <c r="D557" t="s">
        <v>14</v>
      </c>
      <c r="E557">
        <v>3</v>
      </c>
      <c r="F557" t="s">
        <v>79</v>
      </c>
      <c r="G557">
        <v>10</v>
      </c>
      <c r="H557" s="16" t="s">
        <v>80</v>
      </c>
      <c r="I557" t="s">
        <v>598</v>
      </c>
      <c r="K557" t="s">
        <v>453</v>
      </c>
    </row>
    <row r="558" spans="1:17" x14ac:dyDescent="0.25">
      <c r="A558" t="s">
        <v>591</v>
      </c>
      <c r="B558" t="s">
        <v>82</v>
      </c>
      <c r="C558" t="s">
        <v>603</v>
      </c>
      <c r="D558" t="s">
        <v>14</v>
      </c>
      <c r="E558">
        <v>1</v>
      </c>
      <c r="F558" t="s">
        <v>79</v>
      </c>
      <c r="G558">
        <v>5</v>
      </c>
      <c r="H558" s="16" t="s">
        <v>80</v>
      </c>
      <c r="I558" t="s">
        <v>599</v>
      </c>
      <c r="K558" t="s">
        <v>453</v>
      </c>
      <c r="L558" t="s">
        <v>601</v>
      </c>
    </row>
    <row r="559" spans="1:17" x14ac:dyDescent="0.25">
      <c r="A559" t="s">
        <v>591</v>
      </c>
      <c r="B559" t="s">
        <v>82</v>
      </c>
      <c r="C559" t="s">
        <v>605</v>
      </c>
      <c r="D559" t="s">
        <v>14</v>
      </c>
      <c r="E559">
        <v>75</v>
      </c>
      <c r="F559" t="s">
        <v>79</v>
      </c>
      <c r="G559">
        <v>250</v>
      </c>
      <c r="H559" s="16" t="s">
        <v>80</v>
      </c>
      <c r="I559" s="10">
        <v>9</v>
      </c>
      <c r="K559" t="s">
        <v>453</v>
      </c>
      <c r="L559" t="s">
        <v>596</v>
      </c>
    </row>
    <row r="560" spans="1:17" x14ac:dyDescent="0.25">
      <c r="A560" t="s">
        <v>591</v>
      </c>
      <c r="B560" t="s">
        <v>82</v>
      </c>
      <c r="C560" t="s">
        <v>604</v>
      </c>
      <c r="D560" t="s">
        <v>28</v>
      </c>
      <c r="E560">
        <v>2</v>
      </c>
      <c r="F560" t="s">
        <v>79</v>
      </c>
      <c r="G560">
        <v>5</v>
      </c>
      <c r="H560" s="16" t="s">
        <v>80</v>
      </c>
      <c r="I560" s="10">
        <v>10</v>
      </c>
      <c r="K560" t="s">
        <v>453</v>
      </c>
      <c r="L560" t="s">
        <v>606</v>
      </c>
    </row>
    <row r="561" spans="1:11" hidden="1" x14ac:dyDescent="0.25">
      <c r="A561" t="s">
        <v>609</v>
      </c>
      <c r="B561" t="s">
        <v>610</v>
      </c>
      <c r="C561" t="s">
        <v>613</v>
      </c>
      <c r="D561" t="s">
        <v>14</v>
      </c>
      <c r="E561">
        <v>1</v>
      </c>
      <c r="F561" t="s">
        <v>79</v>
      </c>
      <c r="G561">
        <v>8</v>
      </c>
      <c r="H561" t="s">
        <v>81</v>
      </c>
      <c r="I561" t="s">
        <v>129</v>
      </c>
      <c r="J561" t="s">
        <v>614</v>
      </c>
      <c r="K561" t="s">
        <v>611</v>
      </c>
    </row>
    <row r="562" spans="1:11" hidden="1" x14ac:dyDescent="0.25">
      <c r="A562" t="s">
        <v>609</v>
      </c>
      <c r="B562" t="s">
        <v>610</v>
      </c>
      <c r="C562" t="s">
        <v>615</v>
      </c>
      <c r="D562" t="s">
        <v>28</v>
      </c>
      <c r="E562">
        <v>7</v>
      </c>
      <c r="F562" t="s">
        <v>79</v>
      </c>
      <c r="G562">
        <v>20</v>
      </c>
      <c r="H562" t="s">
        <v>81</v>
      </c>
      <c r="I562" t="s">
        <v>129</v>
      </c>
      <c r="J562" t="s">
        <v>616</v>
      </c>
      <c r="K562" t="s">
        <v>611</v>
      </c>
    </row>
    <row r="563" spans="1:11" hidden="1" x14ac:dyDescent="0.25">
      <c r="A563" t="s">
        <v>609</v>
      </c>
      <c r="B563" t="s">
        <v>610</v>
      </c>
      <c r="C563" t="s">
        <v>617</v>
      </c>
      <c r="D563" t="s">
        <v>28</v>
      </c>
      <c r="E563">
        <v>1.6</v>
      </c>
      <c r="F563" t="s">
        <v>79</v>
      </c>
      <c r="G563">
        <v>49.6</v>
      </c>
      <c r="H563" t="s">
        <v>81</v>
      </c>
      <c r="I563" t="s">
        <v>129</v>
      </c>
      <c r="J563" t="s">
        <v>618</v>
      </c>
      <c r="K563" t="s">
        <v>611</v>
      </c>
    </row>
    <row r="564" spans="1:11" hidden="1" x14ac:dyDescent="0.25">
      <c r="A564" t="s">
        <v>609</v>
      </c>
      <c r="B564" t="s">
        <v>610</v>
      </c>
      <c r="C564" t="s">
        <v>619</v>
      </c>
      <c r="D564" t="s">
        <v>14</v>
      </c>
      <c r="E564">
        <v>14</v>
      </c>
      <c r="F564" t="s">
        <v>79</v>
      </c>
      <c r="G564">
        <v>32</v>
      </c>
      <c r="H564" t="s">
        <v>81</v>
      </c>
      <c r="I564" t="s">
        <v>129</v>
      </c>
      <c r="J564" t="s">
        <v>620</v>
      </c>
      <c r="K564" t="s">
        <v>611</v>
      </c>
    </row>
    <row r="565" spans="1:11" hidden="1" x14ac:dyDescent="0.25">
      <c r="A565" t="s">
        <v>609</v>
      </c>
      <c r="B565" t="s">
        <v>610</v>
      </c>
      <c r="C565" t="s">
        <v>621</v>
      </c>
      <c r="D565" t="s">
        <v>14</v>
      </c>
      <c r="E565">
        <v>-9</v>
      </c>
      <c r="F565" t="s">
        <v>79</v>
      </c>
      <c r="G565">
        <v>7</v>
      </c>
      <c r="H565" t="s">
        <v>81</v>
      </c>
      <c r="I565" t="s">
        <v>129</v>
      </c>
      <c r="J565" t="s">
        <v>622</v>
      </c>
      <c r="K565" t="s">
        <v>611</v>
      </c>
    </row>
    <row r="566" spans="1:11" hidden="1" x14ac:dyDescent="0.25">
      <c r="A566" t="s">
        <v>609</v>
      </c>
      <c r="B566" t="s">
        <v>612</v>
      </c>
      <c r="C566" t="s">
        <v>619</v>
      </c>
      <c r="D566" t="s">
        <v>14</v>
      </c>
      <c r="E566">
        <v>14</v>
      </c>
      <c r="F566" t="s">
        <v>79</v>
      </c>
      <c r="G566">
        <v>32</v>
      </c>
      <c r="H566" t="s">
        <v>81</v>
      </c>
      <c r="I566" t="s">
        <v>129</v>
      </c>
      <c r="J566" t="s">
        <v>620</v>
      </c>
      <c r="K566" t="s">
        <v>611</v>
      </c>
    </row>
    <row r="567" spans="1:11" hidden="1" x14ac:dyDescent="0.25">
      <c r="A567" t="s">
        <v>609</v>
      </c>
      <c r="B567" t="s">
        <v>612</v>
      </c>
      <c r="C567" t="s">
        <v>623</v>
      </c>
      <c r="D567" t="s">
        <v>14</v>
      </c>
      <c r="E567">
        <v>1</v>
      </c>
      <c r="F567" t="s">
        <v>79</v>
      </c>
      <c r="G567">
        <v>7</v>
      </c>
      <c r="H567" t="s">
        <v>81</v>
      </c>
      <c r="I567" t="s">
        <v>129</v>
      </c>
      <c r="J567" t="s">
        <v>624</v>
      </c>
      <c r="K567" t="s">
        <v>611</v>
      </c>
    </row>
    <row r="568" spans="1:11" hidden="1" x14ac:dyDescent="0.25">
      <c r="A568" t="s">
        <v>609</v>
      </c>
      <c r="B568" t="s">
        <v>612</v>
      </c>
      <c r="C568" t="s">
        <v>625</v>
      </c>
      <c r="D568" t="s">
        <v>28</v>
      </c>
      <c r="E568">
        <v>7</v>
      </c>
      <c r="F568" t="s">
        <v>79</v>
      </c>
      <c r="G568">
        <v>25</v>
      </c>
      <c r="H568" t="s">
        <v>81</v>
      </c>
      <c r="I568" t="s">
        <v>129</v>
      </c>
      <c r="J568" t="s">
        <v>626</v>
      </c>
      <c r="K568" t="s">
        <v>611</v>
      </c>
    </row>
    <row r="569" spans="1:11" hidden="1" x14ac:dyDescent="0.25">
      <c r="A569" t="s">
        <v>609</v>
      </c>
      <c r="B569" t="s">
        <v>612</v>
      </c>
      <c r="C569" t="s">
        <v>627</v>
      </c>
      <c r="D569" t="s">
        <v>28</v>
      </c>
      <c r="E569">
        <v>24</v>
      </c>
      <c r="F569" t="s">
        <v>79</v>
      </c>
      <c r="G569">
        <v>47</v>
      </c>
      <c r="H569" t="s">
        <v>81</v>
      </c>
      <c r="I569" t="s">
        <v>129</v>
      </c>
      <c r="J569" t="s">
        <v>628</v>
      </c>
      <c r="K569" t="s">
        <v>611</v>
      </c>
    </row>
    <row r="570" spans="1:11" hidden="1" x14ac:dyDescent="0.25">
      <c r="A570" t="s">
        <v>609</v>
      </c>
      <c r="B570" t="s">
        <v>612</v>
      </c>
      <c r="C570" t="s">
        <v>629</v>
      </c>
      <c r="D570" t="s">
        <v>14</v>
      </c>
      <c r="E570">
        <v>10</v>
      </c>
      <c r="F570" t="s">
        <v>79</v>
      </c>
      <c r="G570">
        <v>40</v>
      </c>
      <c r="H570" t="s">
        <v>81</v>
      </c>
      <c r="I570" t="s">
        <v>129</v>
      </c>
      <c r="J570" t="s">
        <v>630</v>
      </c>
      <c r="K570" t="s">
        <v>611</v>
      </c>
    </row>
  </sheetData>
  <autoFilter ref="A1:AK570" xr:uid="{FED77011-9DA1-4ED4-AF67-599FA276C79A}">
    <filterColumn colId="10">
      <filters>
        <filter val="fish"/>
      </filters>
    </filterColumn>
  </autoFilter>
  <phoneticPr fontId="18" type="noConversion"/>
  <conditionalFormatting sqref="H191 F193:F213 D2:D549">
    <cfRule type="cellIs" dxfId="314" priority="419" operator="equal">
      <formula>""</formula>
    </cfRule>
    <cfRule type="cellIs" dxfId="313" priority="420" operator="equal">
      <formula>"Increase"</formula>
    </cfRule>
  </conditionalFormatting>
  <conditionalFormatting sqref="D176:D190">
    <cfRule type="cellIs" dxfId="312" priority="417" operator="equal">
      <formula>""</formula>
    </cfRule>
    <cfRule type="cellIs" dxfId="311" priority="418" operator="equal">
      <formula>"Increase"</formula>
    </cfRule>
  </conditionalFormatting>
  <conditionalFormatting sqref="D174">
    <cfRule type="cellIs" dxfId="310" priority="415" operator="equal">
      <formula>""</formula>
    </cfRule>
    <cfRule type="cellIs" dxfId="309" priority="416" operator="equal">
      <formula>"Increase"</formula>
    </cfRule>
  </conditionalFormatting>
  <conditionalFormatting sqref="D175">
    <cfRule type="cellIs" dxfId="308" priority="413" operator="equal">
      <formula>""</formula>
    </cfRule>
    <cfRule type="cellIs" dxfId="307" priority="414" operator="equal">
      <formula>"Increase"</formula>
    </cfRule>
  </conditionalFormatting>
  <conditionalFormatting sqref="P174:P195 P239:P244 P227:P232 P215:P220 P438:P443 P426:P431 P414:P419">
    <cfRule type="expression" dxfId="306" priority="412">
      <formula>E174="Increase"</formula>
    </cfRule>
  </conditionalFormatting>
  <conditionalFormatting sqref="E192:F192 E197:E201 F191">
    <cfRule type="cellIs" dxfId="305" priority="410" operator="equal">
      <formula>""</formula>
    </cfRule>
    <cfRule type="cellIs" dxfId="304" priority="411" operator="equal">
      <formula>"Increase"</formula>
    </cfRule>
  </conditionalFormatting>
  <conditionalFormatting sqref="H192:H195">
    <cfRule type="cellIs" dxfId="303" priority="398" operator="equal">
      <formula>""</formula>
    </cfRule>
    <cfRule type="cellIs" dxfId="302" priority="399" operator="equal">
      <formula>"Increase"</formula>
    </cfRule>
  </conditionalFormatting>
  <conditionalFormatting sqref="V174:AA190">
    <cfRule type="expression" dxfId="301" priority="422">
      <formula>E174="Increase"</formula>
    </cfRule>
  </conditionalFormatting>
  <conditionalFormatting sqref="R174:S195 W191:AA195 W390:AA394 R393:S394 S391 V393:V394">
    <cfRule type="expression" dxfId="300" priority="424">
      <formula>E174="Increase"</formula>
    </cfRule>
  </conditionalFormatting>
  <conditionalFormatting sqref="Q174:Q195 Q406">
    <cfRule type="expression" dxfId="299" priority="426">
      <formula>E174="Increase"</formula>
    </cfRule>
  </conditionalFormatting>
  <conditionalFormatting sqref="H196">
    <cfRule type="cellIs" dxfId="298" priority="396" operator="equal">
      <formula>""</formula>
    </cfRule>
    <cfRule type="cellIs" dxfId="297" priority="397" operator="equal">
      <formula>"Increase"</formula>
    </cfRule>
  </conditionalFormatting>
  <conditionalFormatting sqref="H203">
    <cfRule type="cellIs" dxfId="296" priority="394" operator="equal">
      <formula>""</formula>
    </cfRule>
    <cfRule type="cellIs" dxfId="295" priority="395" operator="equal">
      <formula>"Increase"</formula>
    </cfRule>
  </conditionalFormatting>
  <conditionalFormatting sqref="H204:H207">
    <cfRule type="cellIs" dxfId="294" priority="392" operator="equal">
      <formula>""</formula>
    </cfRule>
    <cfRule type="cellIs" dxfId="293" priority="393" operator="equal">
      <formula>"Increase"</formula>
    </cfRule>
  </conditionalFormatting>
  <conditionalFormatting sqref="H208">
    <cfRule type="cellIs" dxfId="292" priority="390" operator="equal">
      <formula>""</formula>
    </cfRule>
    <cfRule type="cellIs" dxfId="291" priority="391" operator="equal">
      <formula>"Increase"</formula>
    </cfRule>
  </conditionalFormatting>
  <conditionalFormatting sqref="H197:H201">
    <cfRule type="cellIs" dxfId="290" priority="388" operator="equal">
      <formula>""</formula>
    </cfRule>
    <cfRule type="cellIs" dxfId="289" priority="389" operator="equal">
      <formula>"Increase"</formula>
    </cfRule>
  </conditionalFormatting>
  <conditionalFormatting sqref="H209">
    <cfRule type="cellIs" dxfId="288" priority="386" operator="equal">
      <formula>""</formula>
    </cfRule>
    <cfRule type="cellIs" dxfId="287" priority="387" operator="equal">
      <formula>"Increase"</formula>
    </cfRule>
  </conditionalFormatting>
  <conditionalFormatting sqref="H211:H213">
    <cfRule type="cellIs" dxfId="286" priority="384" operator="equal">
      <formula>""</formula>
    </cfRule>
    <cfRule type="cellIs" dxfId="285" priority="385" operator="equal">
      <formula>"Increase"</formula>
    </cfRule>
  </conditionalFormatting>
  <conditionalFormatting sqref="M174:N192">
    <cfRule type="expression" dxfId="284" priority="427">
      <formula>E174="Increase"</formula>
    </cfRule>
  </conditionalFormatting>
  <conditionalFormatting sqref="H202">
    <cfRule type="cellIs" dxfId="283" priority="380" operator="equal">
      <formula>""</formula>
    </cfRule>
    <cfRule type="cellIs" dxfId="282" priority="381" operator="equal">
      <formula>"Increase"</formula>
    </cfRule>
  </conditionalFormatting>
  <conditionalFormatting sqref="D200">
    <cfRule type="cellIs" dxfId="281" priority="378" operator="equal">
      <formula>""</formula>
    </cfRule>
    <cfRule type="cellIs" dxfId="280" priority="379" operator="equal">
      <formula>"Increase"</formula>
    </cfRule>
  </conditionalFormatting>
  <conditionalFormatting sqref="D210">
    <cfRule type="cellIs" dxfId="279" priority="376" operator="equal">
      <formula>""</formula>
    </cfRule>
    <cfRule type="cellIs" dxfId="278" priority="377" operator="equal">
      <formula>"Increase"</formula>
    </cfRule>
  </conditionalFormatting>
  <conditionalFormatting sqref="D212">
    <cfRule type="cellIs" dxfId="277" priority="374" operator="equal">
      <formula>""</formula>
    </cfRule>
    <cfRule type="cellIs" dxfId="276" priority="375" operator="equal">
      <formula>"Increase"</formula>
    </cfRule>
  </conditionalFormatting>
  <conditionalFormatting sqref="O174:O192">
    <cfRule type="expression" dxfId="275" priority="429">
      <formula>F174="Increase"</formula>
    </cfRule>
  </conditionalFormatting>
  <conditionalFormatting sqref="J174:J190">
    <cfRule type="expression" dxfId="274" priority="430">
      <formula>D174="Increase"</formula>
    </cfRule>
  </conditionalFormatting>
  <conditionalFormatting sqref="AB191:AB195">
    <cfRule type="expression" dxfId="273" priority="432">
      <formula>O191="Increase"</formula>
    </cfRule>
  </conditionalFormatting>
  <conditionalFormatting sqref="P203:P207">
    <cfRule type="expression" dxfId="272" priority="372">
      <formula>E203="Increase"</formula>
    </cfRule>
  </conditionalFormatting>
  <conditionalFormatting sqref="P208">
    <cfRule type="expression" dxfId="271" priority="371">
      <formula>E208="Increase"</formula>
    </cfRule>
  </conditionalFormatting>
  <conditionalFormatting sqref="Q196">
    <cfRule type="expression" dxfId="270" priority="370">
      <formula>E196="Increase"</formula>
    </cfRule>
  </conditionalFormatting>
  <conditionalFormatting sqref="Q203:Q207">
    <cfRule type="expression" dxfId="269" priority="369">
      <formula>E203="Increase"</formula>
    </cfRule>
  </conditionalFormatting>
  <conditionalFormatting sqref="Q208">
    <cfRule type="expression" dxfId="268" priority="367">
      <formula>E208="Increase"</formula>
    </cfRule>
  </conditionalFormatting>
  <conditionalFormatting sqref="V191:V195">
    <cfRule type="expression" dxfId="267" priority="362">
      <formula>I191="Increase"</formula>
    </cfRule>
  </conditionalFormatting>
  <conditionalFormatting sqref="T174:U214 T395:U401 T403:U413 T390:T394">
    <cfRule type="expression" dxfId="266" priority="360">
      <formula>F174="Increase"</formula>
    </cfRule>
  </conditionalFormatting>
  <conditionalFormatting sqref="Q216">
    <cfRule type="expression" dxfId="265" priority="357">
      <formula>E216="Increase"</formula>
    </cfRule>
  </conditionalFormatting>
  <conditionalFormatting sqref="Q228">
    <cfRule type="expression" dxfId="264" priority="356">
      <formula>E228="Increase"</formula>
    </cfRule>
  </conditionalFormatting>
  <conditionalFormatting sqref="Q229">
    <cfRule type="expression" dxfId="263" priority="355">
      <formula>E229="Increase"</formula>
    </cfRule>
  </conditionalFormatting>
  <conditionalFormatting sqref="Q230:Q231">
    <cfRule type="expression" dxfId="262" priority="354">
      <formula>E230="Increase"</formula>
    </cfRule>
  </conditionalFormatting>
  <conditionalFormatting sqref="Q218:Q219">
    <cfRule type="expression" dxfId="261" priority="353">
      <formula>E218="Increase"</formula>
    </cfRule>
  </conditionalFormatting>
  <conditionalFormatting sqref="P251:P256">
    <cfRule type="expression" dxfId="260" priority="352">
      <formula>E251="Increase"</formula>
    </cfRule>
  </conditionalFormatting>
  <conditionalFormatting sqref="F236">
    <cfRule type="cellIs" dxfId="259" priority="350" operator="equal">
      <formula>""</formula>
    </cfRule>
    <cfRule type="cellIs" dxfId="258" priority="351" operator="equal">
      <formula>"Increase"</formula>
    </cfRule>
  </conditionalFormatting>
  <conditionalFormatting sqref="H236">
    <cfRule type="cellIs" dxfId="257" priority="348" operator="equal">
      <formula>""</formula>
    </cfRule>
    <cfRule type="cellIs" dxfId="256" priority="349" operator="equal">
      <formula>"Increase"</formula>
    </cfRule>
  </conditionalFormatting>
  <conditionalFormatting sqref="F260">
    <cfRule type="cellIs" dxfId="255" priority="346" operator="equal">
      <formula>""</formula>
    </cfRule>
    <cfRule type="cellIs" dxfId="254" priority="347" operator="equal">
      <formula>"Increase"</formula>
    </cfRule>
  </conditionalFormatting>
  <conditionalFormatting sqref="H260">
    <cfRule type="cellIs" dxfId="253" priority="344" operator="equal">
      <formula>""</formula>
    </cfRule>
    <cfRule type="cellIs" dxfId="252" priority="345" operator="equal">
      <formula>"Increase"</formula>
    </cfRule>
  </conditionalFormatting>
  <conditionalFormatting sqref="F262 F250 F238 F226 F214">
    <cfRule type="cellIs" dxfId="251" priority="340" operator="equal">
      <formula>""</formula>
    </cfRule>
    <cfRule type="cellIs" dxfId="250" priority="341" operator="equal">
      <formula>"Increase"</formula>
    </cfRule>
  </conditionalFormatting>
  <conditionalFormatting sqref="H251:H256 H239:H244 H227:H232 H215:H220">
    <cfRule type="cellIs" dxfId="249" priority="338" operator="equal">
      <formula>""</formula>
    </cfRule>
    <cfRule type="cellIs" dxfId="248" priority="339" operator="equal">
      <formula>"Increase"</formula>
    </cfRule>
  </conditionalFormatting>
  <conditionalFormatting sqref="H261 H257 H245 H237 H233 H221 H223:H225 H235 H247:H249 H259">
    <cfRule type="cellIs" dxfId="247" priority="336" operator="equal">
      <formula>""</formula>
    </cfRule>
    <cfRule type="cellIs" dxfId="246" priority="337" operator="equal">
      <formula>"Increase"</formula>
    </cfRule>
  </conditionalFormatting>
  <conditionalFormatting sqref="M260 M236 M212">
    <cfRule type="cellIs" dxfId="245" priority="334" operator="equal">
      <formula>""</formula>
    </cfRule>
    <cfRule type="cellIs" dxfId="244" priority="335" operator="equal">
      <formula>"Increase"</formula>
    </cfRule>
  </conditionalFormatting>
  <conditionalFormatting sqref="E218:E219 E216 E208 E204:E205 E228:E231">
    <cfRule type="cellIs" dxfId="243" priority="332" operator="equal">
      <formula>""</formula>
    </cfRule>
    <cfRule type="cellIs" dxfId="242" priority="333" operator="equal">
      <formula>"Increase"</formula>
    </cfRule>
  </conditionalFormatting>
  <conditionalFormatting sqref="H262 H250 H238 H226 H214">
    <cfRule type="cellIs" dxfId="241" priority="330" operator="equal">
      <formula>""</formula>
    </cfRule>
    <cfRule type="cellIs" dxfId="240" priority="331" operator="equal">
      <formula>"Increase"</formula>
    </cfRule>
  </conditionalFormatting>
  <conditionalFormatting sqref="E262 E250 E238 E226 E214 E202">
    <cfRule type="cellIs" dxfId="239" priority="328" operator="equal">
      <formula>""</formula>
    </cfRule>
    <cfRule type="cellIs" dxfId="238" priority="329" operator="equal">
      <formula>"Increase"</formula>
    </cfRule>
  </conditionalFormatting>
  <conditionalFormatting sqref="P196">
    <cfRule type="expression" dxfId="237" priority="327">
      <formula>E196="Increase"</formula>
    </cfRule>
  </conditionalFormatting>
  <conditionalFormatting sqref="F264 E263:F263">
    <cfRule type="cellIs" dxfId="236" priority="315" operator="equal">
      <formula>""</formula>
    </cfRule>
    <cfRule type="cellIs" dxfId="235" priority="316" operator="equal">
      <formula>"Increase"</formula>
    </cfRule>
  </conditionalFormatting>
  <conditionalFormatting sqref="S263">
    <cfRule type="expression" dxfId="234" priority="312">
      <formula>E263="Increase"</formula>
    </cfRule>
  </conditionalFormatting>
  <conditionalFormatting sqref="T263">
    <cfRule type="expression" dxfId="233" priority="311">
      <formula>F263="Increase"</formula>
    </cfRule>
  </conditionalFormatting>
  <conditionalFormatting sqref="S264">
    <cfRule type="expression" dxfId="232" priority="308">
      <formula>E264="Increase"</formula>
    </cfRule>
  </conditionalFormatting>
  <conditionalFormatting sqref="T264">
    <cfRule type="expression" dxfId="231" priority="307">
      <formula>F264="Increase"</formula>
    </cfRule>
  </conditionalFormatting>
  <conditionalFormatting sqref="F270 E269:F269">
    <cfRule type="cellIs" dxfId="230" priority="297" operator="equal">
      <formula>""</formula>
    </cfRule>
    <cfRule type="cellIs" dxfId="229" priority="298" operator="equal">
      <formula>"Increase"</formula>
    </cfRule>
  </conditionalFormatting>
  <conditionalFormatting sqref="S269">
    <cfRule type="expression" dxfId="228" priority="294">
      <formula>E269="Increase"</formula>
    </cfRule>
  </conditionalFormatting>
  <conditionalFormatting sqref="T269">
    <cfRule type="expression" dxfId="227" priority="293">
      <formula>F269="Increase"</formula>
    </cfRule>
  </conditionalFormatting>
  <conditionalFormatting sqref="S270">
    <cfRule type="expression" dxfId="226" priority="290">
      <formula>E270="Increase"</formula>
    </cfRule>
  </conditionalFormatting>
  <conditionalFormatting sqref="T270">
    <cfRule type="expression" dxfId="225" priority="289">
      <formula>F270="Increase"</formula>
    </cfRule>
  </conditionalFormatting>
  <conditionalFormatting sqref="H263">
    <cfRule type="cellIs" dxfId="224" priority="259" operator="equal">
      <formula>""</formula>
    </cfRule>
    <cfRule type="cellIs" dxfId="223" priority="260" operator="equal">
      <formula>"Increase"</formula>
    </cfRule>
  </conditionalFormatting>
  <conditionalFormatting sqref="H264:H274">
    <cfRule type="cellIs" dxfId="222" priority="255" operator="equal">
      <formula>""</formula>
    </cfRule>
    <cfRule type="cellIs" dxfId="221" priority="256" operator="equal">
      <formula>"Increase"</formula>
    </cfRule>
  </conditionalFormatting>
  <conditionalFormatting sqref="AC174:AD190">
    <cfRule type="expression" dxfId="220" priority="434">
      <formula>J174="Increase"</formula>
    </cfRule>
  </conditionalFormatting>
  <conditionalFormatting sqref="AB174:AB190">
    <cfRule type="expression" dxfId="219" priority="436">
      <formula>J174="Increase"</formula>
    </cfRule>
  </conditionalFormatting>
  <conditionalFormatting sqref="AC191:AD195">
    <cfRule type="expression" dxfId="218" priority="439">
      <formula>O191="Increase"</formula>
    </cfRule>
  </conditionalFormatting>
  <conditionalFormatting sqref="H210">
    <cfRule type="cellIs" dxfId="217" priority="253" operator="equal">
      <formula>""</formula>
    </cfRule>
    <cfRule type="cellIs" dxfId="216" priority="254" operator="equal">
      <formula>"Increase"</formula>
    </cfRule>
  </conditionalFormatting>
  <conditionalFormatting sqref="H222">
    <cfRule type="cellIs" dxfId="215" priority="251" operator="equal">
      <formula>""</formula>
    </cfRule>
    <cfRule type="cellIs" dxfId="214" priority="252" operator="equal">
      <formula>"Increase"</formula>
    </cfRule>
  </conditionalFormatting>
  <conditionalFormatting sqref="H234">
    <cfRule type="cellIs" dxfId="213" priority="249" operator="equal">
      <formula>""</formula>
    </cfRule>
    <cfRule type="cellIs" dxfId="212" priority="250" operator="equal">
      <formula>"Increase"</formula>
    </cfRule>
  </conditionalFormatting>
  <conditionalFormatting sqref="H246">
    <cfRule type="cellIs" dxfId="211" priority="247" operator="equal">
      <formula>""</formula>
    </cfRule>
    <cfRule type="cellIs" dxfId="210" priority="248" operator="equal">
      <formula>"Increase"</formula>
    </cfRule>
  </conditionalFormatting>
  <conditionalFormatting sqref="H258">
    <cfRule type="cellIs" dxfId="209" priority="245" operator="equal">
      <formula>""</formula>
    </cfRule>
    <cfRule type="cellIs" dxfId="208" priority="246" operator="equal">
      <formula>"Increase"</formula>
    </cfRule>
  </conditionalFormatting>
  <conditionalFormatting sqref="D318">
    <cfRule type="cellIs" dxfId="207" priority="243" operator="equal">
      <formula>""</formula>
    </cfRule>
    <cfRule type="cellIs" dxfId="206" priority="244" operator="equal">
      <formula>"Increase"</formula>
    </cfRule>
  </conditionalFormatting>
  <conditionalFormatting sqref="D312">
    <cfRule type="cellIs" dxfId="205" priority="241" operator="equal">
      <formula>""</formula>
    </cfRule>
    <cfRule type="cellIs" dxfId="204" priority="242" operator="equal">
      <formula>"Increase"</formula>
    </cfRule>
  </conditionalFormatting>
  <conditionalFormatting sqref="D322">
    <cfRule type="cellIs" dxfId="203" priority="239" operator="equal">
      <formula>""</formula>
    </cfRule>
    <cfRule type="cellIs" dxfId="202" priority="240" operator="equal">
      <formula>"Increase"</formula>
    </cfRule>
  </conditionalFormatting>
  <conditionalFormatting sqref="D348">
    <cfRule type="cellIs" dxfId="201" priority="237" operator="equal">
      <formula>""</formula>
    </cfRule>
    <cfRule type="cellIs" dxfId="200" priority="238" operator="equal">
      <formula>"Increase"</formula>
    </cfRule>
  </conditionalFormatting>
  <conditionalFormatting sqref="D338">
    <cfRule type="cellIs" dxfId="199" priority="235" operator="equal">
      <formula>""</formula>
    </cfRule>
    <cfRule type="cellIs" dxfId="198" priority="236" operator="equal">
      <formula>"Increase"</formula>
    </cfRule>
  </conditionalFormatting>
  <conditionalFormatting sqref="D349:D389">
    <cfRule type="cellIs" dxfId="197" priority="233" operator="equal">
      <formula>""</formula>
    </cfRule>
    <cfRule type="cellIs" dxfId="196" priority="234" operator="equal">
      <formula>"Increase"</formula>
    </cfRule>
  </conditionalFormatting>
  <conditionalFormatting sqref="D397 D390:D394 H390 F392:F401 F404 F411:F412 F407">
    <cfRule type="cellIs" dxfId="195" priority="225" operator="equal">
      <formula>""</formula>
    </cfRule>
    <cfRule type="cellIs" dxfId="194" priority="226" operator="equal">
      <formula>"Increase"</formula>
    </cfRule>
  </conditionalFormatting>
  <conditionalFormatting sqref="P390:P394">
    <cfRule type="expression" dxfId="193" priority="224">
      <formula>E390="Increase"</formula>
    </cfRule>
  </conditionalFormatting>
  <conditionalFormatting sqref="E391:F391 E396:E399 F390">
    <cfRule type="cellIs" dxfId="192" priority="222" operator="equal">
      <formula>""</formula>
    </cfRule>
    <cfRule type="cellIs" dxfId="191" priority="223" operator="equal">
      <formula>"Increase"</formula>
    </cfRule>
  </conditionalFormatting>
  <conditionalFormatting sqref="H391:H394">
    <cfRule type="cellIs" dxfId="190" priority="220" operator="equal">
      <formula>""</formula>
    </cfRule>
    <cfRule type="cellIs" dxfId="189" priority="221" operator="equal">
      <formula>"Increase"</formula>
    </cfRule>
  </conditionalFormatting>
  <conditionalFormatting sqref="R390:S390">
    <cfRule type="expression" dxfId="188" priority="227">
      <formula>E390="Increase"</formula>
    </cfRule>
  </conditionalFormatting>
  <conditionalFormatting sqref="Q390:Q394">
    <cfRule type="expression" dxfId="187" priority="228">
      <formula>E390="Increase"</formula>
    </cfRule>
  </conditionalFormatting>
  <conditionalFormatting sqref="H395">
    <cfRule type="cellIs" dxfId="186" priority="218" operator="equal">
      <formula>""</formula>
    </cfRule>
    <cfRule type="cellIs" dxfId="185" priority="219" operator="equal">
      <formula>"Increase"</formula>
    </cfRule>
  </conditionalFormatting>
  <conditionalFormatting sqref="H402">
    <cfRule type="cellIs" dxfId="184" priority="216" operator="equal">
      <formula>""</formula>
    </cfRule>
    <cfRule type="cellIs" dxfId="183" priority="217" operator="equal">
      <formula>"Increase"</formula>
    </cfRule>
  </conditionalFormatting>
  <conditionalFormatting sqref="H403:H406">
    <cfRule type="cellIs" dxfId="182" priority="214" operator="equal">
      <formula>""</formula>
    </cfRule>
    <cfRule type="cellIs" dxfId="181" priority="215" operator="equal">
      <formula>"Increase"</formula>
    </cfRule>
  </conditionalFormatting>
  <conditionalFormatting sqref="H407">
    <cfRule type="cellIs" dxfId="180" priority="212" operator="equal">
      <formula>""</formula>
    </cfRule>
    <cfRule type="cellIs" dxfId="179" priority="213" operator="equal">
      <formula>"Increase"</formula>
    </cfRule>
  </conditionalFormatting>
  <conditionalFormatting sqref="H396:H400">
    <cfRule type="cellIs" dxfId="178" priority="210" operator="equal">
      <formula>""</formula>
    </cfRule>
    <cfRule type="cellIs" dxfId="177" priority="211" operator="equal">
      <formula>"Increase"</formula>
    </cfRule>
  </conditionalFormatting>
  <conditionalFormatting sqref="H408">
    <cfRule type="cellIs" dxfId="176" priority="208" operator="equal">
      <formula>""</formula>
    </cfRule>
    <cfRule type="cellIs" dxfId="175" priority="209" operator="equal">
      <formula>"Increase"</formula>
    </cfRule>
  </conditionalFormatting>
  <conditionalFormatting sqref="H410:H412">
    <cfRule type="cellIs" dxfId="174" priority="206" operator="equal">
      <formula>""</formula>
    </cfRule>
    <cfRule type="cellIs" dxfId="173" priority="207" operator="equal">
      <formula>"Increase"</formula>
    </cfRule>
  </conditionalFormatting>
  <conditionalFormatting sqref="M390:N391">
    <cfRule type="expression" dxfId="172" priority="229">
      <formula>E390="Increase"</formula>
    </cfRule>
  </conditionalFormatting>
  <conditionalFormatting sqref="H401">
    <cfRule type="cellIs" dxfId="171" priority="204" operator="equal">
      <formula>""</formula>
    </cfRule>
    <cfRule type="cellIs" dxfId="170" priority="205" operator="equal">
      <formula>"Increase"</formula>
    </cfRule>
  </conditionalFormatting>
  <conditionalFormatting sqref="D399">
    <cfRule type="cellIs" dxfId="169" priority="202" operator="equal">
      <formula>""</formula>
    </cfRule>
    <cfRule type="cellIs" dxfId="168" priority="203" operator="equal">
      <formula>"Increase"</formula>
    </cfRule>
  </conditionalFormatting>
  <conditionalFormatting sqref="D409">
    <cfRule type="cellIs" dxfId="167" priority="200" operator="equal">
      <formula>""</formula>
    </cfRule>
    <cfRule type="cellIs" dxfId="166" priority="201" operator="equal">
      <formula>"Increase"</formula>
    </cfRule>
  </conditionalFormatting>
  <conditionalFormatting sqref="D411">
    <cfRule type="cellIs" dxfId="165" priority="198" operator="equal">
      <formula>""</formula>
    </cfRule>
    <cfRule type="cellIs" dxfId="164" priority="199" operator="equal">
      <formula>"Increase"</formula>
    </cfRule>
  </conditionalFormatting>
  <conditionalFormatting sqref="O390:O391">
    <cfRule type="expression" dxfId="163" priority="230">
      <formula>F390="Increase"</formula>
    </cfRule>
  </conditionalFormatting>
  <conditionalFormatting sqref="AB390:AB394">
    <cfRule type="expression" dxfId="162" priority="231">
      <formula>O390="Increase"</formula>
    </cfRule>
  </conditionalFormatting>
  <conditionalFormatting sqref="P402:P406">
    <cfRule type="expression" dxfId="161" priority="197">
      <formula>E402="Increase"</formula>
    </cfRule>
  </conditionalFormatting>
  <conditionalFormatting sqref="P407">
    <cfRule type="expression" dxfId="160" priority="196">
      <formula>E407="Increase"</formula>
    </cfRule>
  </conditionalFormatting>
  <conditionalFormatting sqref="Q395">
    <cfRule type="expression" dxfId="159" priority="195">
      <formula>E395="Increase"</formula>
    </cfRule>
  </conditionalFormatting>
  <conditionalFormatting sqref="Q404">
    <cfRule type="expression" dxfId="158" priority="194">
      <formula>E404="Increase"</formula>
    </cfRule>
  </conditionalFormatting>
  <conditionalFormatting sqref="Q407">
    <cfRule type="expression" dxfId="157" priority="193">
      <formula>E407="Increase"</formula>
    </cfRule>
  </conditionalFormatting>
  <conditionalFormatting sqref="V390">
    <cfRule type="expression" dxfId="156" priority="192">
      <formula>I390="Increase"</formula>
    </cfRule>
  </conditionalFormatting>
  <conditionalFormatting sqref="U390:U394">
    <cfRule type="expression" dxfId="155" priority="191">
      <formula>G390="Increase"</formula>
    </cfRule>
  </conditionalFormatting>
  <conditionalFormatting sqref="Q415">
    <cfRule type="expression" dxfId="154" priority="190">
      <formula>E415="Increase"</formula>
    </cfRule>
  </conditionalFormatting>
  <conditionalFormatting sqref="Q428">
    <cfRule type="expression" dxfId="153" priority="188">
      <formula>E428="Increase"</formula>
    </cfRule>
  </conditionalFormatting>
  <conditionalFormatting sqref="Q429">
    <cfRule type="expression" dxfId="152" priority="187">
      <formula>E429="Increase"</formula>
    </cfRule>
  </conditionalFormatting>
  <conditionalFormatting sqref="Q417:Q418">
    <cfRule type="expression" dxfId="151" priority="186">
      <formula>E417="Increase"</formula>
    </cfRule>
  </conditionalFormatting>
  <conditionalFormatting sqref="P450:P455">
    <cfRule type="expression" dxfId="150" priority="185">
      <formula>E450="Increase"</formula>
    </cfRule>
  </conditionalFormatting>
  <conditionalFormatting sqref="H435">
    <cfRule type="cellIs" dxfId="149" priority="181" operator="equal">
      <formula>""</formula>
    </cfRule>
    <cfRule type="cellIs" dxfId="148" priority="182" operator="equal">
      <formula>"Increase"</formula>
    </cfRule>
  </conditionalFormatting>
  <conditionalFormatting sqref="F459">
    <cfRule type="cellIs" dxfId="147" priority="179" operator="equal">
      <formula>""</formula>
    </cfRule>
    <cfRule type="cellIs" dxfId="146" priority="180" operator="equal">
      <formula>"Increase"</formula>
    </cfRule>
  </conditionalFormatting>
  <conditionalFormatting sqref="H459">
    <cfRule type="cellIs" dxfId="145" priority="177" operator="equal">
      <formula>""</formula>
    </cfRule>
    <cfRule type="cellIs" dxfId="144" priority="178" operator="equal">
      <formula>"Increase"</formula>
    </cfRule>
  </conditionalFormatting>
  <conditionalFormatting sqref="F461 F449 F437 F425 F413">
    <cfRule type="cellIs" dxfId="143" priority="175" operator="equal">
      <formula>""</formula>
    </cfRule>
    <cfRule type="cellIs" dxfId="142" priority="176" operator="equal">
      <formula>"Increase"</formula>
    </cfRule>
  </conditionalFormatting>
  <conditionalFormatting sqref="H450:H455 H438:H443 H426:H431 H414:H419">
    <cfRule type="cellIs" dxfId="141" priority="173" operator="equal">
      <formula>""</formula>
    </cfRule>
    <cfRule type="cellIs" dxfId="140" priority="174" operator="equal">
      <formula>"Increase"</formula>
    </cfRule>
  </conditionalFormatting>
  <conditionalFormatting sqref="H460 H456 H444 H436 H432 H420 H422:H424 H434 H446:H448 H458">
    <cfRule type="cellIs" dxfId="139" priority="171" operator="equal">
      <formula>""</formula>
    </cfRule>
    <cfRule type="cellIs" dxfId="138" priority="172" operator="equal">
      <formula>"Increase"</formula>
    </cfRule>
  </conditionalFormatting>
  <conditionalFormatting sqref="M459 M435 M411">
    <cfRule type="cellIs" dxfId="137" priority="169" operator="equal">
      <formula>""</formula>
    </cfRule>
    <cfRule type="cellIs" dxfId="136" priority="170" operator="equal">
      <formula>"Increase"</formula>
    </cfRule>
  </conditionalFormatting>
  <conditionalFormatting sqref="E418 E415 E407">
    <cfRule type="cellIs" dxfId="135" priority="167" operator="equal">
      <formula>""</formula>
    </cfRule>
    <cfRule type="cellIs" dxfId="134" priority="168" operator="equal">
      <formula>"Increase"</formula>
    </cfRule>
  </conditionalFormatting>
  <conditionalFormatting sqref="H461 H449 H437 H425 H413">
    <cfRule type="cellIs" dxfId="133" priority="165" operator="equal">
      <formula>""</formula>
    </cfRule>
    <cfRule type="cellIs" dxfId="132" priority="166" operator="equal">
      <formula>"Increase"</formula>
    </cfRule>
  </conditionalFormatting>
  <conditionalFormatting sqref="E461 E449 E437 E425 E413 E401">
    <cfRule type="cellIs" dxfId="131" priority="163" operator="equal">
      <formula>""</formula>
    </cfRule>
    <cfRule type="cellIs" dxfId="130" priority="164" operator="equal">
      <formula>"Increase"</formula>
    </cfRule>
  </conditionalFormatting>
  <conditionalFormatting sqref="P395">
    <cfRule type="expression" dxfId="129" priority="162">
      <formula>E395="Increase"</formula>
    </cfRule>
  </conditionalFormatting>
  <conditionalFormatting sqref="F463 E462:F462">
    <cfRule type="cellIs" dxfId="128" priority="160" operator="equal">
      <formula>""</formula>
    </cfRule>
    <cfRule type="cellIs" dxfId="127" priority="161" operator="equal">
      <formula>"Increase"</formula>
    </cfRule>
  </conditionalFormatting>
  <conditionalFormatting sqref="S462">
    <cfRule type="expression" dxfId="126" priority="159">
      <formula>E462="Increase"</formula>
    </cfRule>
  </conditionalFormatting>
  <conditionalFormatting sqref="T462">
    <cfRule type="expression" dxfId="125" priority="158">
      <formula>F462="Increase"</formula>
    </cfRule>
  </conditionalFormatting>
  <conditionalFormatting sqref="S463">
    <cfRule type="expression" dxfId="124" priority="157">
      <formula>E463="Increase"</formula>
    </cfRule>
  </conditionalFormatting>
  <conditionalFormatting sqref="T463">
    <cfRule type="expression" dxfId="123" priority="156">
      <formula>F463="Increase"</formula>
    </cfRule>
  </conditionalFormatting>
  <conditionalFormatting sqref="F468:F469">
    <cfRule type="cellIs" dxfId="122" priority="154" operator="equal">
      <formula>""</formula>
    </cfRule>
    <cfRule type="cellIs" dxfId="121" priority="155" operator="equal">
      <formula>"Increase"</formula>
    </cfRule>
  </conditionalFormatting>
  <conditionalFormatting sqref="S468">
    <cfRule type="expression" dxfId="120" priority="153">
      <formula>E468="Increase"</formula>
    </cfRule>
  </conditionalFormatting>
  <conditionalFormatting sqref="T468">
    <cfRule type="expression" dxfId="119" priority="152">
      <formula>F468="Increase"</formula>
    </cfRule>
  </conditionalFormatting>
  <conditionalFormatting sqref="S469">
    <cfRule type="expression" dxfId="118" priority="151">
      <formula>E469="Increase"</formula>
    </cfRule>
  </conditionalFormatting>
  <conditionalFormatting sqref="T469">
    <cfRule type="expression" dxfId="117" priority="150">
      <formula>F469="Increase"</formula>
    </cfRule>
  </conditionalFormatting>
  <conditionalFormatting sqref="H462">
    <cfRule type="cellIs" dxfId="116" priority="148" operator="equal">
      <formula>""</formula>
    </cfRule>
    <cfRule type="cellIs" dxfId="115" priority="149" operator="equal">
      <formula>"Increase"</formula>
    </cfRule>
  </conditionalFormatting>
  <conditionalFormatting sqref="H463:H475">
    <cfRule type="cellIs" dxfId="114" priority="146" operator="equal">
      <formula>""</formula>
    </cfRule>
    <cfRule type="cellIs" dxfId="113" priority="147" operator="equal">
      <formula>"Increase"</formula>
    </cfRule>
  </conditionalFormatting>
  <conditionalFormatting sqref="AC390:AD394">
    <cfRule type="expression" dxfId="112" priority="232">
      <formula>O390="Increase"</formula>
    </cfRule>
  </conditionalFormatting>
  <conditionalFormatting sqref="H409">
    <cfRule type="cellIs" dxfId="111" priority="144" operator="equal">
      <formula>""</formula>
    </cfRule>
    <cfRule type="cellIs" dxfId="110" priority="145" operator="equal">
      <formula>"Increase"</formula>
    </cfRule>
  </conditionalFormatting>
  <conditionalFormatting sqref="H421">
    <cfRule type="cellIs" dxfId="109" priority="142" operator="equal">
      <formula>""</formula>
    </cfRule>
    <cfRule type="cellIs" dxfId="108" priority="143" operator="equal">
      <formula>"Increase"</formula>
    </cfRule>
  </conditionalFormatting>
  <conditionalFormatting sqref="H433">
    <cfRule type="cellIs" dxfId="107" priority="140" operator="equal">
      <formula>""</formula>
    </cfRule>
    <cfRule type="cellIs" dxfId="106" priority="141" operator="equal">
      <formula>"Increase"</formula>
    </cfRule>
  </conditionalFormatting>
  <conditionalFormatting sqref="H445">
    <cfRule type="cellIs" dxfId="105" priority="138" operator="equal">
      <formula>""</formula>
    </cfRule>
    <cfRule type="cellIs" dxfId="104" priority="139" operator="equal">
      <formula>"Increase"</formula>
    </cfRule>
  </conditionalFormatting>
  <conditionalFormatting sqref="H457">
    <cfRule type="cellIs" dxfId="103" priority="136" operator="equal">
      <formula>""</formula>
    </cfRule>
    <cfRule type="cellIs" dxfId="102" priority="137" operator="equal">
      <formula>"Increase"</formula>
    </cfRule>
  </conditionalFormatting>
  <conditionalFormatting sqref="T402">
    <cfRule type="expression" dxfId="101" priority="135">
      <formula>F402="Increase"</formula>
    </cfRule>
  </conditionalFormatting>
  <conditionalFormatting sqref="U402">
    <cfRule type="expression" dxfId="100" priority="132">
      <formula>G402="Increase"</formula>
    </cfRule>
  </conditionalFormatting>
  <conditionalFormatting sqref="R402:S402">
    <cfRule type="expression" dxfId="99" priority="129">
      <formula>E402="Increase"</formula>
    </cfRule>
  </conditionalFormatting>
  <conditionalFormatting sqref="W402">
    <cfRule type="expression" dxfId="98" priority="128">
      <formula>J402="Increase"</formula>
    </cfRule>
  </conditionalFormatting>
  <conditionalFormatting sqref="V402">
    <cfRule type="expression" dxfId="97" priority="127">
      <formula>I402="Increase"</formula>
    </cfRule>
  </conditionalFormatting>
  <conditionalFormatting sqref="W414">
    <cfRule type="expression" dxfId="96" priority="126">
      <formula>J414="Increase"</formula>
    </cfRule>
  </conditionalFormatting>
  <conditionalFormatting sqref="W426">
    <cfRule type="expression" dxfId="95" priority="125">
      <formula>J426="Increase"</formula>
    </cfRule>
  </conditionalFormatting>
  <conditionalFormatting sqref="F414">
    <cfRule type="cellIs" dxfId="94" priority="123" operator="equal">
      <formula>""</formula>
    </cfRule>
    <cfRule type="cellIs" dxfId="93" priority="124" operator="equal">
      <formula>"Increase"</formula>
    </cfRule>
  </conditionalFormatting>
  <conditionalFormatting sqref="E427">
    <cfRule type="cellIs" dxfId="92" priority="117" operator="equal">
      <formula>""</formula>
    </cfRule>
    <cfRule type="cellIs" dxfId="91" priority="118" operator="equal">
      <formula>"Increase"</formula>
    </cfRule>
  </conditionalFormatting>
  <conditionalFormatting sqref="E463">
    <cfRule type="cellIs" dxfId="90" priority="115" operator="equal">
      <formula>""</formula>
    </cfRule>
    <cfRule type="cellIs" dxfId="89" priority="116" operator="equal">
      <formula>"Increase"</formula>
    </cfRule>
  </conditionalFormatting>
  <conditionalFormatting sqref="E468">
    <cfRule type="cellIs" dxfId="88" priority="113" operator="equal">
      <formula>""</formula>
    </cfRule>
    <cfRule type="cellIs" dxfId="87" priority="114" operator="equal">
      <formula>"Increase"</formula>
    </cfRule>
  </conditionalFormatting>
  <conditionalFormatting sqref="E469">
    <cfRule type="cellIs" dxfId="86" priority="111" operator="equal">
      <formula>""</formula>
    </cfRule>
    <cfRule type="cellIs" dxfId="85" priority="112" operator="equal">
      <formula>"Increase"</formula>
    </cfRule>
  </conditionalFormatting>
  <conditionalFormatting sqref="F435">
    <cfRule type="cellIs" dxfId="84" priority="107" operator="equal">
      <formula>""</formula>
    </cfRule>
    <cfRule type="cellIs" dxfId="83" priority="108" operator="equal">
      <formula>"Increase"</formula>
    </cfRule>
  </conditionalFormatting>
  <conditionalFormatting sqref="F410">
    <cfRule type="cellIs" dxfId="82" priority="105" operator="equal">
      <formula>""</formula>
    </cfRule>
    <cfRule type="cellIs" dxfId="81" priority="106" operator="equal">
      <formula>"Increase"</formula>
    </cfRule>
  </conditionalFormatting>
  <conditionalFormatting sqref="E410">
    <cfRule type="cellIs" dxfId="80" priority="103" operator="equal">
      <formula>""</formula>
    </cfRule>
    <cfRule type="cellIs" dxfId="79" priority="104" operator="equal">
      <formula>"Increase"</formula>
    </cfRule>
  </conditionalFormatting>
  <conditionalFormatting sqref="F409">
    <cfRule type="cellIs" dxfId="78" priority="101" operator="equal">
      <formula>""</formula>
    </cfRule>
    <cfRule type="cellIs" dxfId="77" priority="102" operator="equal">
      <formula>"Increase"</formula>
    </cfRule>
  </conditionalFormatting>
  <conditionalFormatting sqref="E409">
    <cfRule type="cellIs" dxfId="76" priority="99" operator="equal">
      <formula>""</formula>
    </cfRule>
    <cfRule type="cellIs" dxfId="75" priority="100" operator="equal">
      <formula>"Increase"</formula>
    </cfRule>
  </conditionalFormatting>
  <conditionalFormatting sqref="F408">
    <cfRule type="cellIs" dxfId="74" priority="97" operator="equal">
      <formula>""</formula>
    </cfRule>
    <cfRule type="cellIs" dxfId="73" priority="98" operator="equal">
      <formula>"Increase"</formula>
    </cfRule>
  </conditionalFormatting>
  <conditionalFormatting sqref="E408">
    <cfRule type="cellIs" dxfId="72" priority="95" operator="equal">
      <formula>""</formula>
    </cfRule>
    <cfRule type="cellIs" dxfId="71" priority="96" operator="equal">
      <formula>"Increase"</formula>
    </cfRule>
  </conditionalFormatting>
  <conditionalFormatting sqref="W403">
    <cfRule type="expression" dxfId="70" priority="94">
      <formula>J403="Increase"</formula>
    </cfRule>
  </conditionalFormatting>
  <conditionalFormatting sqref="S403">
    <cfRule type="expression" dxfId="69" priority="92">
      <formula>F403="Increase"</formula>
    </cfRule>
  </conditionalFormatting>
  <conditionalFormatting sqref="Q402">
    <cfRule type="expression" dxfId="68" priority="91">
      <formula>E402="Increase"</formula>
    </cfRule>
  </conditionalFormatting>
  <conditionalFormatting sqref="F402">
    <cfRule type="cellIs" dxfId="67" priority="89" operator="equal">
      <formula>""</formula>
    </cfRule>
    <cfRule type="cellIs" dxfId="66" priority="90" operator="equal">
      <formula>"Increase"</formula>
    </cfRule>
  </conditionalFormatting>
  <conditionalFormatting sqref="F426">
    <cfRule type="cellIs" dxfId="65" priority="87" operator="equal">
      <formula>""</formula>
    </cfRule>
    <cfRule type="cellIs" dxfId="64" priority="88" operator="equal">
      <formula>"Increase"</formula>
    </cfRule>
  </conditionalFormatting>
  <conditionalFormatting sqref="Q403">
    <cfRule type="expression" dxfId="63" priority="86">
      <formula>E403="Increase"</formula>
    </cfRule>
  </conditionalFormatting>
  <conditionalFormatting sqref="Q427">
    <cfRule type="expression" dxfId="62" priority="85">
      <formula>E427="Increase"</formula>
    </cfRule>
  </conditionalFormatting>
  <conditionalFormatting sqref="E403:F403">
    <cfRule type="cellIs" dxfId="61" priority="83" operator="equal">
      <formula>""</formula>
    </cfRule>
    <cfRule type="cellIs" dxfId="60" priority="84" operator="equal">
      <formula>"Increase"</formula>
    </cfRule>
  </conditionalFormatting>
  <conditionalFormatting sqref="Q405">
    <cfRule type="expression" dxfId="59" priority="82">
      <formula>E405="Increase"</formula>
    </cfRule>
  </conditionalFormatting>
  <conditionalFormatting sqref="F405">
    <cfRule type="cellIs" dxfId="58" priority="80" operator="equal">
      <formula>""</formula>
    </cfRule>
    <cfRule type="cellIs" dxfId="57" priority="81" operator="equal">
      <formula>"Increase"</formula>
    </cfRule>
  </conditionalFormatting>
  <conditionalFormatting sqref="R405:S405">
    <cfRule type="expression" dxfId="56" priority="79">
      <formula>E405="Increase"</formula>
    </cfRule>
  </conditionalFormatting>
  <conditionalFormatting sqref="W405">
    <cfRule type="expression" dxfId="55" priority="78">
      <formula>J405="Increase"</formula>
    </cfRule>
  </conditionalFormatting>
  <conditionalFormatting sqref="V405">
    <cfRule type="expression" dxfId="54" priority="77">
      <formula>I405="Increase"</formula>
    </cfRule>
  </conditionalFormatting>
  <conditionalFormatting sqref="Q430">
    <cfRule type="expression" dxfId="53" priority="76">
      <formula>E430="Increase"</formula>
    </cfRule>
  </conditionalFormatting>
  <conditionalFormatting sqref="F406">
    <cfRule type="cellIs" dxfId="52" priority="74" operator="equal">
      <formula>""</formula>
    </cfRule>
    <cfRule type="cellIs" dxfId="51" priority="75" operator="equal">
      <formula>"Increase"</formula>
    </cfRule>
  </conditionalFormatting>
  <conditionalFormatting sqref="E430">
    <cfRule type="cellIs" dxfId="50" priority="72" operator="equal">
      <formula>""</formula>
    </cfRule>
    <cfRule type="cellIs" dxfId="49" priority="73" operator="equal">
      <formula>"Increase"</formula>
    </cfRule>
  </conditionalFormatting>
  <conditionalFormatting sqref="R406:S406">
    <cfRule type="expression" dxfId="48" priority="71">
      <formula>E406="Increase"</formula>
    </cfRule>
  </conditionalFormatting>
  <conditionalFormatting sqref="W406">
    <cfRule type="expression" dxfId="47" priority="70">
      <formula>J406="Increase"</formula>
    </cfRule>
  </conditionalFormatting>
  <conditionalFormatting sqref="V406">
    <cfRule type="expression" dxfId="46" priority="69">
      <formula>I406="Increase"</formula>
    </cfRule>
  </conditionalFormatting>
  <conditionalFormatting sqref="D476:D485">
    <cfRule type="cellIs" dxfId="45" priority="67" operator="equal">
      <formula>""</formula>
    </cfRule>
    <cfRule type="cellIs" dxfId="44" priority="68" operator="equal">
      <formula>"Increase"</formula>
    </cfRule>
  </conditionalFormatting>
  <conditionalFormatting sqref="D486:D497">
    <cfRule type="cellIs" dxfId="43" priority="65" operator="equal">
      <formula>""</formula>
    </cfRule>
    <cfRule type="cellIs" dxfId="42" priority="66" operator="equal">
      <formula>"Increase"</formula>
    </cfRule>
  </conditionalFormatting>
  <conditionalFormatting sqref="D498:D503">
    <cfRule type="cellIs" dxfId="41" priority="63" operator="equal">
      <formula>""</formula>
    </cfRule>
    <cfRule type="cellIs" dxfId="40" priority="64" operator="equal">
      <formula>"Increase"</formula>
    </cfRule>
  </conditionalFormatting>
  <conditionalFormatting sqref="D504:D509">
    <cfRule type="cellIs" dxfId="39" priority="61" operator="equal">
      <formula>""</formula>
    </cfRule>
    <cfRule type="cellIs" dxfId="38" priority="62" operator="equal">
      <formula>"Increase"</formula>
    </cfRule>
  </conditionalFormatting>
  <conditionalFormatting sqref="D474:D475">
    <cfRule type="cellIs" dxfId="37" priority="59" operator="equal">
      <formula>""</formula>
    </cfRule>
    <cfRule type="cellIs" dxfId="36" priority="60" operator="equal">
      <formula>"Increase"</formula>
    </cfRule>
  </conditionalFormatting>
  <conditionalFormatting sqref="D510">
    <cfRule type="cellIs" dxfId="35" priority="57" operator="equal">
      <formula>""</formula>
    </cfRule>
    <cfRule type="cellIs" dxfId="34" priority="58" operator="equal">
      <formula>"Increase"</formula>
    </cfRule>
  </conditionalFormatting>
  <conditionalFormatting sqref="D514">
    <cfRule type="cellIs" dxfId="33" priority="55" operator="equal">
      <formula>""</formula>
    </cfRule>
    <cfRule type="cellIs" dxfId="32" priority="56" operator="equal">
      <formula>"Increase"</formula>
    </cfRule>
  </conditionalFormatting>
  <conditionalFormatting sqref="D511">
    <cfRule type="cellIs" dxfId="31" priority="53" operator="equal">
      <formula>""</formula>
    </cfRule>
    <cfRule type="cellIs" dxfId="30" priority="54" operator="equal">
      <formula>"Increase"</formula>
    </cfRule>
  </conditionalFormatting>
  <conditionalFormatting sqref="D512">
    <cfRule type="cellIs" dxfId="29" priority="51" operator="equal">
      <formula>""</formula>
    </cfRule>
    <cfRule type="cellIs" dxfId="28" priority="52" operator="equal">
      <formula>"Increase"</formula>
    </cfRule>
  </conditionalFormatting>
  <conditionalFormatting sqref="D515">
    <cfRule type="cellIs" dxfId="27" priority="49" operator="equal">
      <formula>""</formula>
    </cfRule>
    <cfRule type="cellIs" dxfId="26" priority="50" operator="equal">
      <formula>"Increase"</formula>
    </cfRule>
  </conditionalFormatting>
  <conditionalFormatting sqref="D516">
    <cfRule type="cellIs" dxfId="25" priority="47" operator="equal">
      <formula>""</formula>
    </cfRule>
    <cfRule type="cellIs" dxfId="24" priority="48" operator="equal">
      <formula>"Increase"</formula>
    </cfRule>
  </conditionalFormatting>
  <conditionalFormatting sqref="D517">
    <cfRule type="cellIs" dxfId="23" priority="45" operator="equal">
      <formula>""</formula>
    </cfRule>
    <cfRule type="cellIs" dxfId="22" priority="46" operator="equal">
      <formula>"Increase"</formula>
    </cfRule>
  </conditionalFormatting>
  <conditionalFormatting sqref="D522">
    <cfRule type="cellIs" dxfId="21" priority="43" operator="equal">
      <formula>""</formula>
    </cfRule>
    <cfRule type="cellIs" dxfId="20" priority="44" operator="equal">
      <formula>"Increase"</formula>
    </cfRule>
  </conditionalFormatting>
  <conditionalFormatting sqref="D524">
    <cfRule type="cellIs" dxfId="19" priority="41" operator="equal">
      <formula>""</formula>
    </cfRule>
    <cfRule type="cellIs" dxfId="18" priority="42" operator="equal">
      <formula>"Increase"</formula>
    </cfRule>
  </conditionalFormatting>
  <conditionalFormatting sqref="D519">
    <cfRule type="cellIs" dxfId="17" priority="39" operator="equal">
      <formula>""</formula>
    </cfRule>
    <cfRule type="cellIs" dxfId="16" priority="40" operator="equal">
      <formula>"Increase"</formula>
    </cfRule>
  </conditionalFormatting>
  <conditionalFormatting sqref="D518">
    <cfRule type="cellIs" dxfId="15" priority="37" operator="equal">
      <formula>""</formula>
    </cfRule>
    <cfRule type="cellIs" dxfId="14" priority="38" operator="equal">
      <formula>"Increase"</formula>
    </cfRule>
  </conditionalFormatting>
  <conditionalFormatting sqref="D523">
    <cfRule type="cellIs" dxfId="13" priority="35" operator="equal">
      <formula>""</formula>
    </cfRule>
    <cfRule type="cellIs" dxfId="12" priority="36" operator="equal">
      <formula>"Increase"</formula>
    </cfRule>
  </conditionalFormatting>
  <conditionalFormatting sqref="D2:D549">
    <cfRule type="cellIs" dxfId="11" priority="18" operator="equal">
      <formula>"NA"</formula>
    </cfRule>
  </conditionalFormatting>
  <conditionalFormatting sqref="D550:D552 D554:D560">
    <cfRule type="cellIs" dxfId="10" priority="16" operator="equal">
      <formula>""</formula>
    </cfRule>
    <cfRule type="cellIs" dxfId="9" priority="17" operator="equal">
      <formula>"Increase"</formula>
    </cfRule>
  </conditionalFormatting>
  <conditionalFormatting sqref="D550:D552 D554:D560">
    <cfRule type="cellIs" dxfId="8" priority="15" operator="equal">
      <formula>"NA"</formula>
    </cfRule>
  </conditionalFormatting>
  <conditionalFormatting sqref="D553">
    <cfRule type="cellIs" dxfId="7" priority="13" operator="equal">
      <formula>""</formula>
    </cfRule>
    <cfRule type="cellIs" dxfId="6" priority="14" operator="equal">
      <formula>"Increase"</formula>
    </cfRule>
  </conditionalFormatting>
  <conditionalFormatting sqref="D553">
    <cfRule type="cellIs" dxfId="5" priority="12" operator="equal">
      <formula>"NA"</formula>
    </cfRule>
  </conditionalFormatting>
  <conditionalFormatting sqref="H554:H560">
    <cfRule type="cellIs" dxfId="4" priority="10" operator="equal">
      <formula>""</formula>
    </cfRule>
    <cfRule type="cellIs" dxfId="3" priority="11" operator="equal">
      <formula>"Increase"</formula>
    </cfRule>
  </conditionalFormatting>
  <conditionalFormatting sqref="P550:P553">
    <cfRule type="expression" dxfId="2" priority="3">
      <formula>E550="Increase"</formula>
    </cfRule>
  </conditionalFormatting>
  <conditionalFormatting sqref="H550:H553">
    <cfRule type="cellIs" dxfId="1" priority="1" operator="equal">
      <formula>""</formula>
    </cfRule>
    <cfRule type="cellIs" dxfId="0" priority="2" operator="equal">
      <formula>"Increase"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088F-E018-4AF1-A817-C6B9859D0A47}">
  <sheetPr>
    <tabColor rgb="FF00B050"/>
  </sheetPr>
  <dimension ref="A1:Y75"/>
  <sheetViews>
    <sheetView zoomScale="80" zoomScaleNormal="80" workbookViewId="0">
      <pane ySplit="1" topLeftCell="A41" activePane="bottomLeft" state="frozen"/>
      <selection activeCell="Q1" sqref="Q1:V1"/>
      <selection pane="bottomLeft" activeCell="A70" sqref="A70:XFD72"/>
    </sheetView>
  </sheetViews>
  <sheetFormatPr defaultRowHeight="15" x14ac:dyDescent="0.25"/>
  <cols>
    <col min="1" max="1" width="21.42578125" bestFit="1" customWidth="1"/>
    <col min="2" max="2" width="18.140625" bestFit="1" customWidth="1"/>
    <col min="3" max="3" width="15.7109375" bestFit="1" customWidth="1"/>
    <col min="4" max="4" width="14.28515625" bestFit="1" customWidth="1"/>
    <col min="5" max="5" width="19.85546875" bestFit="1" customWidth="1"/>
    <col min="6" max="6" width="14.85546875" customWidth="1"/>
    <col min="7" max="7" width="14.7109375" bestFit="1" customWidth="1"/>
    <col min="8" max="8" width="10.7109375" bestFit="1" customWidth="1"/>
    <col min="9" max="13" width="11.28515625" bestFit="1" customWidth="1"/>
    <col min="14" max="15" width="11.28515625" customWidth="1"/>
    <col min="16" max="16" width="14.85546875" customWidth="1"/>
    <col min="17" max="17" width="15" customWidth="1"/>
    <col min="18" max="18" width="13.5703125" customWidth="1"/>
    <col min="19" max="19" width="15.42578125" customWidth="1"/>
    <col min="20" max="20" width="10.28515625" bestFit="1" customWidth="1"/>
    <col min="22" max="22" width="14.5703125" bestFit="1" customWidth="1"/>
    <col min="23" max="23" width="13.85546875" bestFit="1" customWidth="1"/>
    <col min="24" max="24" width="17.42578125" bestFit="1" customWidth="1"/>
  </cols>
  <sheetData>
    <row r="1" spans="1:25" x14ac:dyDescent="0.25">
      <c r="A1" s="13" t="s">
        <v>96</v>
      </c>
      <c r="B1" s="13" t="s">
        <v>97</v>
      </c>
      <c r="C1" s="13" t="s">
        <v>149</v>
      </c>
      <c r="D1" s="13" t="s">
        <v>104</v>
      </c>
      <c r="E1" s="13" t="s">
        <v>11</v>
      </c>
      <c r="F1" s="13" t="s">
        <v>586</v>
      </c>
      <c r="G1" s="12" t="s">
        <v>112</v>
      </c>
      <c r="H1" s="12" t="s">
        <v>127</v>
      </c>
      <c r="I1" s="13" t="s">
        <v>109</v>
      </c>
      <c r="J1" s="13" t="s">
        <v>110</v>
      </c>
      <c r="K1" s="13" t="s">
        <v>111</v>
      </c>
      <c r="L1" s="13" t="s">
        <v>113</v>
      </c>
      <c r="M1" s="13" t="s">
        <v>114</v>
      </c>
      <c r="N1" s="13" t="s">
        <v>128</v>
      </c>
      <c r="O1" s="13" t="s">
        <v>268</v>
      </c>
      <c r="P1" s="13" t="s">
        <v>115</v>
      </c>
      <c r="Q1" s="13" t="s">
        <v>116</v>
      </c>
      <c r="R1" s="13" t="s">
        <v>117</v>
      </c>
      <c r="S1" s="13" t="s">
        <v>118</v>
      </c>
      <c r="T1" s="13" t="s">
        <v>119</v>
      </c>
      <c r="U1" s="13" t="s">
        <v>269</v>
      </c>
      <c r="V1" s="13" t="s">
        <v>373</v>
      </c>
      <c r="W1" s="13" t="s">
        <v>371</v>
      </c>
      <c r="X1" s="13" t="s">
        <v>372</v>
      </c>
      <c r="Y1" s="12" t="s">
        <v>320</v>
      </c>
    </row>
    <row r="2" spans="1:25" x14ac:dyDescent="0.25">
      <c r="A2" t="s">
        <v>530</v>
      </c>
      <c r="B2" t="s">
        <v>12</v>
      </c>
      <c r="C2" t="s">
        <v>102</v>
      </c>
      <c r="D2">
        <v>7</v>
      </c>
      <c r="E2" t="s">
        <v>108</v>
      </c>
      <c r="G2" t="s">
        <v>101</v>
      </c>
      <c r="H2">
        <v>4</v>
      </c>
      <c r="I2">
        <v>1</v>
      </c>
      <c r="J2">
        <v>2</v>
      </c>
      <c r="K2">
        <v>3</v>
      </c>
      <c r="L2">
        <v>4</v>
      </c>
      <c r="M2">
        <v>5</v>
      </c>
      <c r="P2" t="s">
        <v>123</v>
      </c>
      <c r="Q2" t="s">
        <v>124</v>
      </c>
      <c r="R2" t="s">
        <v>125</v>
      </c>
      <c r="S2" t="s">
        <v>126</v>
      </c>
      <c r="V2" t="b">
        <v>0</v>
      </c>
      <c r="W2" t="s">
        <v>79</v>
      </c>
      <c r="X2" t="s">
        <v>79</v>
      </c>
      <c r="Y2" t="s">
        <v>452</v>
      </c>
    </row>
    <row r="3" spans="1:25" x14ac:dyDescent="0.25">
      <c r="A3" t="s">
        <v>530</v>
      </c>
      <c r="B3" t="s">
        <v>26</v>
      </c>
      <c r="C3" t="s">
        <v>102</v>
      </c>
      <c r="D3">
        <v>6</v>
      </c>
      <c r="E3" t="s">
        <v>108</v>
      </c>
      <c r="G3" t="s">
        <v>101</v>
      </c>
      <c r="H3">
        <v>4</v>
      </c>
      <c r="I3">
        <v>1</v>
      </c>
      <c r="J3">
        <v>2</v>
      </c>
      <c r="K3">
        <v>3</v>
      </c>
      <c r="L3">
        <v>4</v>
      </c>
      <c r="M3">
        <v>5</v>
      </c>
      <c r="P3" t="s">
        <v>123</v>
      </c>
      <c r="Q3" t="s">
        <v>124</v>
      </c>
      <c r="R3" t="s">
        <v>125</v>
      </c>
      <c r="S3" t="s">
        <v>126</v>
      </c>
      <c r="V3" t="b">
        <v>0</v>
      </c>
      <c r="W3" t="s">
        <v>79</v>
      </c>
      <c r="X3" t="s">
        <v>79</v>
      </c>
      <c r="Y3" t="s">
        <v>452</v>
      </c>
    </row>
    <row r="4" spans="1:25" x14ac:dyDescent="0.25">
      <c r="A4" t="s">
        <v>530</v>
      </c>
      <c r="B4" t="s">
        <v>31</v>
      </c>
      <c r="C4" t="s">
        <v>102</v>
      </c>
      <c r="D4">
        <v>8</v>
      </c>
      <c r="E4" t="s">
        <v>108</v>
      </c>
      <c r="G4" t="s">
        <v>101</v>
      </c>
      <c r="H4">
        <v>4</v>
      </c>
      <c r="I4">
        <v>1</v>
      </c>
      <c r="J4">
        <v>2</v>
      </c>
      <c r="K4">
        <v>3</v>
      </c>
      <c r="L4">
        <v>4</v>
      </c>
      <c r="M4">
        <v>5</v>
      </c>
      <c r="P4" t="s">
        <v>123</v>
      </c>
      <c r="Q4" t="s">
        <v>124</v>
      </c>
      <c r="R4" t="s">
        <v>125</v>
      </c>
      <c r="S4" t="s">
        <v>126</v>
      </c>
      <c r="V4" t="b">
        <v>0</v>
      </c>
      <c r="W4" t="s">
        <v>79</v>
      </c>
      <c r="X4" t="s">
        <v>79</v>
      </c>
      <c r="Y4" t="s">
        <v>452</v>
      </c>
    </row>
    <row r="5" spans="1:25" x14ac:dyDescent="0.25">
      <c r="A5" t="s">
        <v>531</v>
      </c>
      <c r="B5" t="s">
        <v>12</v>
      </c>
      <c r="C5" t="s">
        <v>102</v>
      </c>
      <c r="D5">
        <v>6</v>
      </c>
      <c r="E5" t="s">
        <v>108</v>
      </c>
      <c r="G5" t="s">
        <v>105</v>
      </c>
      <c r="H5">
        <v>4</v>
      </c>
      <c r="I5">
        <v>1</v>
      </c>
      <c r="J5">
        <v>2</v>
      </c>
      <c r="K5">
        <v>3</v>
      </c>
      <c r="L5">
        <v>4</v>
      </c>
      <c r="M5">
        <v>5</v>
      </c>
      <c r="P5" t="s">
        <v>123</v>
      </c>
      <c r="Q5" t="s">
        <v>124</v>
      </c>
      <c r="R5" t="s">
        <v>125</v>
      </c>
      <c r="S5" t="s">
        <v>126</v>
      </c>
      <c r="V5" t="b">
        <v>0</v>
      </c>
      <c r="W5" t="s">
        <v>79</v>
      </c>
      <c r="X5" t="s">
        <v>79</v>
      </c>
      <c r="Y5" t="s">
        <v>453</v>
      </c>
    </row>
    <row r="6" spans="1:25" x14ac:dyDescent="0.25">
      <c r="A6" t="s">
        <v>531</v>
      </c>
      <c r="B6" t="s">
        <v>26</v>
      </c>
      <c r="C6" t="s">
        <v>102</v>
      </c>
      <c r="D6">
        <v>6</v>
      </c>
      <c r="E6" t="s">
        <v>108</v>
      </c>
      <c r="G6" t="s">
        <v>105</v>
      </c>
      <c r="H6">
        <v>4</v>
      </c>
      <c r="I6">
        <v>1</v>
      </c>
      <c r="J6">
        <v>2</v>
      </c>
      <c r="K6">
        <v>3</v>
      </c>
      <c r="L6">
        <v>4</v>
      </c>
      <c r="M6">
        <v>5</v>
      </c>
      <c r="P6" t="s">
        <v>123</v>
      </c>
      <c r="Q6" t="s">
        <v>124</v>
      </c>
      <c r="R6" t="s">
        <v>125</v>
      </c>
      <c r="S6" t="s">
        <v>126</v>
      </c>
      <c r="V6" t="b">
        <v>0</v>
      </c>
      <c r="W6" t="s">
        <v>79</v>
      </c>
      <c r="X6" t="s">
        <v>79</v>
      </c>
      <c r="Y6" t="s">
        <v>453</v>
      </c>
    </row>
    <row r="7" spans="1:25" x14ac:dyDescent="0.25">
      <c r="A7" t="s">
        <v>531</v>
      </c>
      <c r="B7" t="s">
        <v>31</v>
      </c>
      <c r="C7" t="s">
        <v>102</v>
      </c>
      <c r="D7">
        <v>6</v>
      </c>
      <c r="E7" t="s">
        <v>108</v>
      </c>
      <c r="G7" t="s">
        <v>105</v>
      </c>
      <c r="H7">
        <v>4</v>
      </c>
      <c r="I7">
        <v>1</v>
      </c>
      <c r="J7">
        <v>2</v>
      </c>
      <c r="K7">
        <v>3</v>
      </c>
      <c r="L7">
        <v>4</v>
      </c>
      <c r="M7">
        <v>5</v>
      </c>
      <c r="P7" t="s">
        <v>123</v>
      </c>
      <c r="Q7" t="s">
        <v>124</v>
      </c>
      <c r="R7" t="s">
        <v>125</v>
      </c>
      <c r="S7" t="s">
        <v>126</v>
      </c>
      <c r="V7" t="b">
        <v>0</v>
      </c>
      <c r="W7" t="s">
        <v>79</v>
      </c>
      <c r="X7" t="s">
        <v>79</v>
      </c>
      <c r="Y7" t="s">
        <v>453</v>
      </c>
    </row>
    <row r="8" spans="1:25" x14ac:dyDescent="0.25">
      <c r="A8" t="s">
        <v>531</v>
      </c>
      <c r="B8" t="s">
        <v>57</v>
      </c>
      <c r="C8" t="s">
        <v>102</v>
      </c>
      <c r="D8">
        <v>4</v>
      </c>
      <c r="E8" t="s">
        <v>108</v>
      </c>
      <c r="G8" t="s">
        <v>105</v>
      </c>
      <c r="H8">
        <v>4</v>
      </c>
      <c r="I8">
        <v>1</v>
      </c>
      <c r="J8">
        <v>2</v>
      </c>
      <c r="K8">
        <v>3</v>
      </c>
      <c r="L8">
        <v>4</v>
      </c>
      <c r="M8">
        <v>5</v>
      </c>
      <c r="P8" t="s">
        <v>123</v>
      </c>
      <c r="Q8" t="s">
        <v>124</v>
      </c>
      <c r="R8" t="s">
        <v>125</v>
      </c>
      <c r="S8" t="s">
        <v>126</v>
      </c>
      <c r="V8" t="b">
        <v>0</v>
      </c>
      <c r="W8" t="s">
        <v>79</v>
      </c>
      <c r="X8" t="s">
        <v>79</v>
      </c>
      <c r="Y8" t="s">
        <v>453</v>
      </c>
    </row>
    <row r="9" spans="1:25" x14ac:dyDescent="0.25">
      <c r="A9" t="s">
        <v>532</v>
      </c>
      <c r="B9" t="s">
        <v>62</v>
      </c>
      <c r="C9" t="s">
        <v>102</v>
      </c>
      <c r="D9">
        <v>7</v>
      </c>
      <c r="E9" t="s">
        <v>108</v>
      </c>
      <c r="G9" t="s">
        <v>106</v>
      </c>
      <c r="H9">
        <v>4</v>
      </c>
      <c r="I9">
        <v>1</v>
      </c>
      <c r="J9">
        <v>2</v>
      </c>
      <c r="K9">
        <v>3</v>
      </c>
      <c r="L9">
        <v>4</v>
      </c>
      <c r="M9">
        <v>5</v>
      </c>
      <c r="P9" t="s">
        <v>123</v>
      </c>
      <c r="Q9" t="s">
        <v>124</v>
      </c>
      <c r="R9" t="s">
        <v>125</v>
      </c>
      <c r="S9" t="s">
        <v>126</v>
      </c>
      <c r="V9" t="b">
        <v>0</v>
      </c>
      <c r="W9" t="s">
        <v>79</v>
      </c>
      <c r="X9" t="s">
        <v>79</v>
      </c>
      <c r="Y9" t="s">
        <v>452</v>
      </c>
    </row>
    <row r="10" spans="1:25" x14ac:dyDescent="0.25">
      <c r="A10" t="s">
        <v>532</v>
      </c>
      <c r="B10" t="s">
        <v>69</v>
      </c>
      <c r="C10" t="s">
        <v>102</v>
      </c>
      <c r="D10">
        <v>7</v>
      </c>
      <c r="E10" t="s">
        <v>108</v>
      </c>
      <c r="G10" t="s">
        <v>106</v>
      </c>
      <c r="H10">
        <v>4</v>
      </c>
      <c r="I10">
        <v>1</v>
      </c>
      <c r="J10">
        <v>2</v>
      </c>
      <c r="K10">
        <v>3</v>
      </c>
      <c r="L10">
        <v>4</v>
      </c>
      <c r="M10">
        <v>5</v>
      </c>
      <c r="P10" t="s">
        <v>123</v>
      </c>
      <c r="Q10" t="s">
        <v>124</v>
      </c>
      <c r="R10" t="s">
        <v>125</v>
      </c>
      <c r="S10" t="s">
        <v>126</v>
      </c>
      <c r="V10" t="b">
        <v>0</v>
      </c>
      <c r="W10" t="s">
        <v>79</v>
      </c>
      <c r="X10" t="s">
        <v>79</v>
      </c>
      <c r="Y10" t="s">
        <v>452</v>
      </c>
    </row>
    <row r="11" spans="1:25" x14ac:dyDescent="0.25">
      <c r="A11" t="s">
        <v>533</v>
      </c>
      <c r="B11" t="s">
        <v>82</v>
      </c>
      <c r="C11" t="s">
        <v>102</v>
      </c>
      <c r="D11">
        <v>12</v>
      </c>
      <c r="E11" t="s">
        <v>107</v>
      </c>
      <c r="G11" t="s">
        <v>103</v>
      </c>
      <c r="H11">
        <v>3</v>
      </c>
      <c r="I11">
        <v>0</v>
      </c>
      <c r="J11">
        <v>20</v>
      </c>
      <c r="K11">
        <v>30</v>
      </c>
      <c r="L11">
        <v>999</v>
      </c>
      <c r="P11" t="s">
        <v>120</v>
      </c>
      <c r="Q11" t="s">
        <v>121</v>
      </c>
      <c r="R11" t="s">
        <v>122</v>
      </c>
      <c r="V11" t="b">
        <v>0</v>
      </c>
      <c r="W11" t="s">
        <v>79</v>
      </c>
      <c r="X11" t="s">
        <v>79</v>
      </c>
      <c r="Y11" t="s">
        <v>452</v>
      </c>
    </row>
    <row r="12" spans="1:25" x14ac:dyDescent="0.25">
      <c r="A12" t="s">
        <v>295</v>
      </c>
      <c r="B12" t="s">
        <v>191</v>
      </c>
      <c r="C12" t="s">
        <v>102</v>
      </c>
      <c r="D12">
        <v>7</v>
      </c>
      <c r="E12" t="s">
        <v>108</v>
      </c>
      <c r="G12" t="s">
        <v>141</v>
      </c>
      <c r="H12">
        <v>2</v>
      </c>
      <c r="I12">
        <v>0</v>
      </c>
      <c r="J12">
        <v>71.599999999999994</v>
      </c>
      <c r="K12">
        <v>100</v>
      </c>
      <c r="P12" t="s">
        <v>142</v>
      </c>
      <c r="Q12" t="s">
        <v>143</v>
      </c>
      <c r="V12" t="b">
        <v>0</v>
      </c>
      <c r="W12" t="s">
        <v>79</v>
      </c>
      <c r="X12" t="s">
        <v>79</v>
      </c>
      <c r="Y12" t="s">
        <v>452</v>
      </c>
    </row>
    <row r="13" spans="1:25" x14ac:dyDescent="0.25">
      <c r="A13" t="s">
        <v>295</v>
      </c>
      <c r="B13" t="s">
        <v>192</v>
      </c>
      <c r="C13" t="s">
        <v>102</v>
      </c>
      <c r="D13">
        <v>5</v>
      </c>
      <c r="E13" t="s">
        <v>108</v>
      </c>
      <c r="G13" t="s">
        <v>141</v>
      </c>
      <c r="H13">
        <v>2</v>
      </c>
      <c r="I13">
        <v>0</v>
      </c>
      <c r="J13">
        <v>43.7</v>
      </c>
      <c r="K13">
        <v>100</v>
      </c>
      <c r="P13" t="s">
        <v>142</v>
      </c>
      <c r="Q13" t="s">
        <v>143</v>
      </c>
      <c r="V13" t="b">
        <v>0</v>
      </c>
      <c r="W13" t="s">
        <v>79</v>
      </c>
      <c r="X13" t="s">
        <v>79</v>
      </c>
      <c r="Y13" t="s">
        <v>452</v>
      </c>
    </row>
    <row r="14" spans="1:25" x14ac:dyDescent="0.25">
      <c r="A14" t="s">
        <v>295</v>
      </c>
      <c r="B14" t="s">
        <v>193</v>
      </c>
      <c r="C14" t="s">
        <v>102</v>
      </c>
      <c r="D14">
        <v>6</v>
      </c>
      <c r="E14" t="s">
        <v>108</v>
      </c>
      <c r="G14" t="s">
        <v>141</v>
      </c>
      <c r="H14">
        <v>2</v>
      </c>
      <c r="I14">
        <v>0</v>
      </c>
      <c r="J14">
        <v>56.8</v>
      </c>
      <c r="K14">
        <v>100</v>
      </c>
      <c r="P14" t="s">
        <v>142</v>
      </c>
      <c r="Q14" t="s">
        <v>143</v>
      </c>
      <c r="V14" t="b">
        <v>0</v>
      </c>
      <c r="W14" t="s">
        <v>79</v>
      </c>
      <c r="X14" t="s">
        <v>79</v>
      </c>
      <c r="Y14" t="s">
        <v>452</v>
      </c>
    </row>
    <row r="15" spans="1:25" x14ac:dyDescent="0.25">
      <c r="A15" t="s">
        <v>295</v>
      </c>
      <c r="B15" t="s">
        <v>194</v>
      </c>
      <c r="C15" t="s">
        <v>102</v>
      </c>
      <c r="D15">
        <v>7</v>
      </c>
      <c r="E15" t="s">
        <v>108</v>
      </c>
      <c r="G15" t="s">
        <v>141</v>
      </c>
      <c r="H15">
        <v>2</v>
      </c>
      <c r="I15">
        <v>0</v>
      </c>
      <c r="J15">
        <v>55.7</v>
      </c>
      <c r="K15">
        <v>100</v>
      </c>
      <c r="P15" t="s">
        <v>142</v>
      </c>
      <c r="Q15" t="s">
        <v>143</v>
      </c>
      <c r="V15" t="b">
        <v>0</v>
      </c>
      <c r="W15" t="s">
        <v>79</v>
      </c>
      <c r="X15" t="s">
        <v>79</v>
      </c>
      <c r="Y15" t="s">
        <v>452</v>
      </c>
    </row>
    <row r="16" spans="1:25" x14ac:dyDescent="0.25">
      <c r="A16" t="s">
        <v>297</v>
      </c>
      <c r="B16" t="s">
        <v>172</v>
      </c>
      <c r="C16" t="s">
        <v>102</v>
      </c>
      <c r="D16">
        <v>6</v>
      </c>
      <c r="E16" t="s">
        <v>108</v>
      </c>
      <c r="G16" t="s">
        <v>175</v>
      </c>
      <c r="H16">
        <v>5</v>
      </c>
      <c r="I16">
        <v>0</v>
      </c>
      <c r="J16">
        <v>19</v>
      </c>
      <c r="K16">
        <v>43</v>
      </c>
      <c r="L16">
        <v>71</v>
      </c>
      <c r="M16">
        <v>75</v>
      </c>
      <c r="N16">
        <v>100</v>
      </c>
      <c r="P16" t="s">
        <v>123</v>
      </c>
      <c r="Q16" t="s">
        <v>124</v>
      </c>
      <c r="R16" t="s">
        <v>125</v>
      </c>
      <c r="S16" t="s">
        <v>126</v>
      </c>
      <c r="T16" t="s">
        <v>148</v>
      </c>
      <c r="V16" t="b">
        <v>0</v>
      </c>
      <c r="W16" t="s">
        <v>79</v>
      </c>
      <c r="X16" t="s">
        <v>79</v>
      </c>
      <c r="Y16" t="s">
        <v>452</v>
      </c>
    </row>
    <row r="17" spans="1:25" x14ac:dyDescent="0.25">
      <c r="A17" t="s">
        <v>297</v>
      </c>
      <c r="B17" t="s">
        <v>178</v>
      </c>
      <c r="C17" t="s">
        <v>102</v>
      </c>
      <c r="D17">
        <v>6</v>
      </c>
      <c r="E17" t="s">
        <v>108</v>
      </c>
      <c r="G17" t="s">
        <v>175</v>
      </c>
      <c r="H17">
        <v>5</v>
      </c>
      <c r="I17">
        <v>0</v>
      </c>
      <c r="J17">
        <v>17</v>
      </c>
      <c r="K17">
        <v>32</v>
      </c>
      <c r="L17">
        <v>56</v>
      </c>
      <c r="M17">
        <v>84</v>
      </c>
      <c r="N17">
        <v>100</v>
      </c>
      <c r="P17" t="s">
        <v>123</v>
      </c>
      <c r="Q17" t="s">
        <v>124</v>
      </c>
      <c r="R17" t="s">
        <v>125</v>
      </c>
      <c r="S17" t="s">
        <v>126</v>
      </c>
      <c r="T17" t="s">
        <v>148</v>
      </c>
      <c r="V17" t="b">
        <v>0</v>
      </c>
      <c r="W17" t="s">
        <v>79</v>
      </c>
      <c r="X17" t="s">
        <v>79</v>
      </c>
      <c r="Y17" t="s">
        <v>452</v>
      </c>
    </row>
    <row r="18" spans="1:25" x14ac:dyDescent="0.25">
      <c r="A18" t="s">
        <v>297</v>
      </c>
      <c r="B18" t="s">
        <v>179</v>
      </c>
      <c r="C18" t="s">
        <v>102</v>
      </c>
      <c r="D18">
        <v>6</v>
      </c>
      <c r="E18" t="s">
        <v>108</v>
      </c>
      <c r="G18" t="s">
        <v>175</v>
      </c>
      <c r="H18">
        <v>5</v>
      </c>
      <c r="I18">
        <v>0</v>
      </c>
      <c r="J18">
        <v>38</v>
      </c>
      <c r="K18">
        <v>44</v>
      </c>
      <c r="L18">
        <v>78</v>
      </c>
      <c r="M18">
        <v>82</v>
      </c>
      <c r="N18">
        <v>100</v>
      </c>
      <c r="P18" t="s">
        <v>123</v>
      </c>
      <c r="Q18" t="s">
        <v>124</v>
      </c>
      <c r="R18" t="s">
        <v>125</v>
      </c>
      <c r="S18" t="s">
        <v>126</v>
      </c>
      <c r="T18" t="s">
        <v>148</v>
      </c>
      <c r="V18" t="b">
        <v>0</v>
      </c>
      <c r="W18" t="s">
        <v>79</v>
      </c>
      <c r="X18" t="s">
        <v>79</v>
      </c>
      <c r="Y18" t="s">
        <v>452</v>
      </c>
    </row>
    <row r="19" spans="1:25" x14ac:dyDescent="0.25">
      <c r="A19" t="s">
        <v>298</v>
      </c>
      <c r="B19" t="s">
        <v>70</v>
      </c>
      <c r="C19" t="s">
        <v>102</v>
      </c>
      <c r="D19">
        <v>6</v>
      </c>
      <c r="E19" t="s">
        <v>108</v>
      </c>
      <c r="G19" t="s">
        <v>228</v>
      </c>
      <c r="H19">
        <v>3</v>
      </c>
      <c r="I19">
        <v>0</v>
      </c>
      <c r="J19">
        <v>42</v>
      </c>
      <c r="K19">
        <v>56</v>
      </c>
      <c r="L19">
        <v>100</v>
      </c>
      <c r="P19" t="s">
        <v>231</v>
      </c>
      <c r="Q19" t="s">
        <v>230</v>
      </c>
      <c r="R19" t="s">
        <v>229</v>
      </c>
      <c r="V19" t="b">
        <v>0</v>
      </c>
      <c r="W19" t="s">
        <v>79</v>
      </c>
      <c r="X19" t="s">
        <v>79</v>
      </c>
      <c r="Y19" t="s">
        <v>452</v>
      </c>
    </row>
    <row r="20" spans="1:25" x14ac:dyDescent="0.25">
      <c r="A20" t="s">
        <v>298</v>
      </c>
      <c r="B20" t="s">
        <v>150</v>
      </c>
      <c r="C20" t="s">
        <v>102</v>
      </c>
      <c r="D20">
        <v>6</v>
      </c>
      <c r="E20" t="s">
        <v>108</v>
      </c>
      <c r="G20" t="s">
        <v>228</v>
      </c>
      <c r="H20">
        <v>3</v>
      </c>
      <c r="I20">
        <v>0</v>
      </c>
      <c r="J20">
        <v>49</v>
      </c>
      <c r="K20">
        <v>63</v>
      </c>
      <c r="L20">
        <v>100</v>
      </c>
      <c r="P20" t="s">
        <v>231</v>
      </c>
      <c r="Q20" t="s">
        <v>230</v>
      </c>
      <c r="R20" t="s">
        <v>229</v>
      </c>
      <c r="V20" t="b">
        <v>0</v>
      </c>
      <c r="W20" t="s">
        <v>79</v>
      </c>
      <c r="X20" t="s">
        <v>79</v>
      </c>
      <c r="Y20" t="s">
        <v>452</v>
      </c>
    </row>
    <row r="21" spans="1:25" x14ac:dyDescent="0.25">
      <c r="A21" t="s">
        <v>298</v>
      </c>
      <c r="B21" t="s">
        <v>151</v>
      </c>
      <c r="C21" t="s">
        <v>102</v>
      </c>
      <c r="D21">
        <v>6</v>
      </c>
      <c r="E21" t="s">
        <v>108</v>
      </c>
      <c r="G21" t="s">
        <v>228</v>
      </c>
      <c r="H21">
        <v>3</v>
      </c>
      <c r="I21">
        <v>0</v>
      </c>
      <c r="J21">
        <v>49</v>
      </c>
      <c r="K21">
        <v>62</v>
      </c>
      <c r="L21">
        <v>100</v>
      </c>
      <c r="P21" t="s">
        <v>231</v>
      </c>
      <c r="Q21" t="s">
        <v>230</v>
      </c>
      <c r="R21" t="s">
        <v>229</v>
      </c>
      <c r="V21" t="b">
        <v>0</v>
      </c>
      <c r="W21" t="s">
        <v>79</v>
      </c>
      <c r="X21" t="s">
        <v>79</v>
      </c>
      <c r="Y21" t="s">
        <v>452</v>
      </c>
    </row>
    <row r="22" spans="1:25" x14ac:dyDescent="0.25">
      <c r="A22" t="s">
        <v>298</v>
      </c>
      <c r="B22" t="s">
        <v>76</v>
      </c>
      <c r="C22" t="s">
        <v>102</v>
      </c>
      <c r="D22">
        <v>6</v>
      </c>
      <c r="E22" t="s">
        <v>108</v>
      </c>
      <c r="G22" t="s">
        <v>228</v>
      </c>
      <c r="H22">
        <v>3</v>
      </c>
      <c r="I22">
        <v>0</v>
      </c>
      <c r="J22">
        <v>42</v>
      </c>
      <c r="K22">
        <v>56</v>
      </c>
      <c r="L22">
        <v>100</v>
      </c>
      <c r="P22" t="s">
        <v>231</v>
      </c>
      <c r="Q22" t="s">
        <v>230</v>
      </c>
      <c r="R22" t="s">
        <v>229</v>
      </c>
      <c r="V22" t="b">
        <v>0</v>
      </c>
      <c r="W22" t="s">
        <v>79</v>
      </c>
      <c r="X22" t="s">
        <v>79</v>
      </c>
      <c r="Y22" t="s">
        <v>452</v>
      </c>
    </row>
    <row r="23" spans="1:25" x14ac:dyDescent="0.25">
      <c r="A23" t="s">
        <v>298</v>
      </c>
      <c r="B23" t="s">
        <v>154</v>
      </c>
      <c r="C23" t="s">
        <v>102</v>
      </c>
      <c r="D23">
        <v>6</v>
      </c>
      <c r="E23" t="s">
        <v>108</v>
      </c>
      <c r="G23" t="s">
        <v>228</v>
      </c>
      <c r="H23">
        <v>3</v>
      </c>
      <c r="I23">
        <v>0</v>
      </c>
      <c r="J23">
        <v>36</v>
      </c>
      <c r="K23">
        <v>50</v>
      </c>
      <c r="L23">
        <v>100</v>
      </c>
      <c r="P23" t="s">
        <v>231</v>
      </c>
      <c r="Q23" t="s">
        <v>230</v>
      </c>
      <c r="R23" t="s">
        <v>229</v>
      </c>
      <c r="V23" t="b">
        <v>0</v>
      </c>
      <c r="W23" t="s">
        <v>79</v>
      </c>
      <c r="X23" t="s">
        <v>79</v>
      </c>
      <c r="Y23" t="s">
        <v>452</v>
      </c>
    </row>
    <row r="24" spans="1:25" x14ac:dyDescent="0.25">
      <c r="A24" t="s">
        <v>298</v>
      </c>
      <c r="B24" t="s">
        <v>153</v>
      </c>
      <c r="C24" t="s">
        <v>102</v>
      </c>
      <c r="D24">
        <v>6</v>
      </c>
      <c r="E24" t="s">
        <v>108</v>
      </c>
      <c r="G24" t="s">
        <v>228</v>
      </c>
      <c r="H24">
        <v>3</v>
      </c>
      <c r="I24">
        <v>0</v>
      </c>
      <c r="J24">
        <v>38</v>
      </c>
      <c r="K24">
        <v>52</v>
      </c>
      <c r="L24">
        <v>100</v>
      </c>
      <c r="P24" t="s">
        <v>231</v>
      </c>
      <c r="Q24" t="s">
        <v>230</v>
      </c>
      <c r="R24" t="s">
        <v>229</v>
      </c>
      <c r="V24" t="b">
        <v>0</v>
      </c>
      <c r="W24" t="s">
        <v>79</v>
      </c>
      <c r="X24" t="s">
        <v>79</v>
      </c>
      <c r="Y24" t="s">
        <v>452</v>
      </c>
    </row>
    <row r="25" spans="1:25" x14ac:dyDescent="0.25">
      <c r="A25" t="s">
        <v>298</v>
      </c>
      <c r="B25" t="s">
        <v>156</v>
      </c>
      <c r="C25" t="s">
        <v>102</v>
      </c>
      <c r="D25">
        <v>6</v>
      </c>
      <c r="E25" t="s">
        <v>108</v>
      </c>
      <c r="G25" t="s">
        <v>228</v>
      </c>
      <c r="H25">
        <v>3</v>
      </c>
      <c r="I25">
        <v>0</v>
      </c>
      <c r="J25">
        <v>34</v>
      </c>
      <c r="K25">
        <v>48</v>
      </c>
      <c r="L25">
        <v>100</v>
      </c>
      <c r="P25" t="s">
        <v>231</v>
      </c>
      <c r="Q25" t="s">
        <v>230</v>
      </c>
      <c r="R25" t="s">
        <v>229</v>
      </c>
      <c r="V25" t="b">
        <v>0</v>
      </c>
      <c r="W25" t="s">
        <v>79</v>
      </c>
      <c r="X25" t="s">
        <v>79</v>
      </c>
      <c r="Y25" t="s">
        <v>452</v>
      </c>
    </row>
    <row r="26" spans="1:25" x14ac:dyDescent="0.25">
      <c r="A26" t="s">
        <v>298</v>
      </c>
      <c r="B26" t="s">
        <v>152</v>
      </c>
      <c r="C26" t="s">
        <v>102</v>
      </c>
      <c r="D26">
        <v>6</v>
      </c>
      <c r="E26" t="s">
        <v>108</v>
      </c>
      <c r="G26" t="s">
        <v>228</v>
      </c>
      <c r="H26">
        <v>3</v>
      </c>
      <c r="I26">
        <v>0</v>
      </c>
      <c r="J26">
        <v>45</v>
      </c>
      <c r="K26">
        <v>59</v>
      </c>
      <c r="L26">
        <v>100</v>
      </c>
      <c r="P26" t="s">
        <v>231</v>
      </c>
      <c r="Q26" t="s">
        <v>230</v>
      </c>
      <c r="R26" t="s">
        <v>229</v>
      </c>
      <c r="V26" t="b">
        <v>0</v>
      </c>
      <c r="W26" t="s">
        <v>79</v>
      </c>
      <c r="X26" t="s">
        <v>79</v>
      </c>
      <c r="Y26" t="s">
        <v>452</v>
      </c>
    </row>
    <row r="27" spans="1:25" x14ac:dyDescent="0.25">
      <c r="A27" t="s">
        <v>298</v>
      </c>
      <c r="B27" t="s">
        <v>155</v>
      </c>
      <c r="C27" t="s">
        <v>102</v>
      </c>
      <c r="D27">
        <v>6</v>
      </c>
      <c r="E27" t="s">
        <v>108</v>
      </c>
      <c r="G27" t="s">
        <v>228</v>
      </c>
      <c r="H27">
        <v>3</v>
      </c>
      <c r="I27">
        <v>0</v>
      </c>
      <c r="J27">
        <v>40</v>
      </c>
      <c r="K27">
        <v>53</v>
      </c>
      <c r="L27">
        <v>100</v>
      </c>
      <c r="P27" t="s">
        <v>231</v>
      </c>
      <c r="Q27" t="s">
        <v>230</v>
      </c>
      <c r="R27" t="s">
        <v>229</v>
      </c>
      <c r="V27" t="b">
        <v>0</v>
      </c>
      <c r="W27" t="s">
        <v>79</v>
      </c>
      <c r="X27" t="s">
        <v>79</v>
      </c>
      <c r="Y27" t="s">
        <v>452</v>
      </c>
    </row>
    <row r="28" spans="1:25" x14ac:dyDescent="0.25">
      <c r="A28" t="s">
        <v>298</v>
      </c>
      <c r="B28" t="s">
        <v>82</v>
      </c>
      <c r="C28" t="s">
        <v>102</v>
      </c>
      <c r="D28">
        <v>6</v>
      </c>
      <c r="E28" t="s">
        <v>108</v>
      </c>
      <c r="G28" t="s">
        <v>228</v>
      </c>
      <c r="H28">
        <v>3</v>
      </c>
      <c r="I28">
        <v>0</v>
      </c>
      <c r="L28">
        <v>100</v>
      </c>
      <c r="P28" t="s">
        <v>231</v>
      </c>
      <c r="Q28" t="s">
        <v>230</v>
      </c>
      <c r="R28" t="s">
        <v>229</v>
      </c>
      <c r="V28" t="b">
        <v>0</v>
      </c>
      <c r="W28" t="s">
        <v>79</v>
      </c>
      <c r="X28" t="s">
        <v>79</v>
      </c>
      <c r="Y28" t="s">
        <v>452</v>
      </c>
    </row>
    <row r="29" spans="1:25" x14ac:dyDescent="0.25">
      <c r="A29" t="s">
        <v>512</v>
      </c>
      <c r="B29" s="16" t="s">
        <v>513</v>
      </c>
      <c r="C29" t="s">
        <v>102</v>
      </c>
      <c r="D29">
        <v>6</v>
      </c>
      <c r="E29" t="s">
        <v>108</v>
      </c>
      <c r="G29" t="s">
        <v>238</v>
      </c>
      <c r="H29">
        <v>1</v>
      </c>
      <c r="I29">
        <v>0</v>
      </c>
      <c r="J29">
        <v>35</v>
      </c>
      <c r="K29">
        <v>55</v>
      </c>
      <c r="L29">
        <v>75</v>
      </c>
      <c r="M29">
        <v>100</v>
      </c>
      <c r="P29" t="s">
        <v>483</v>
      </c>
      <c r="Q29" t="s">
        <v>471</v>
      </c>
      <c r="R29" t="s">
        <v>472</v>
      </c>
      <c r="S29" t="s">
        <v>270</v>
      </c>
      <c r="V29" t="b">
        <v>0</v>
      </c>
      <c r="W29" t="s">
        <v>79</v>
      </c>
      <c r="X29" t="s">
        <v>79</v>
      </c>
      <c r="Y29" t="s">
        <v>452</v>
      </c>
    </row>
    <row r="30" spans="1:25" x14ac:dyDescent="0.25">
      <c r="A30" t="s">
        <v>512</v>
      </c>
      <c r="B30" s="16" t="s">
        <v>514</v>
      </c>
      <c r="C30" t="s">
        <v>102</v>
      </c>
      <c r="D30">
        <v>6</v>
      </c>
      <c r="E30" t="s">
        <v>108</v>
      </c>
      <c r="G30" t="s">
        <v>238</v>
      </c>
      <c r="H30">
        <v>1</v>
      </c>
      <c r="I30">
        <v>0</v>
      </c>
      <c r="J30">
        <v>35</v>
      </c>
      <c r="K30">
        <v>55</v>
      </c>
      <c r="L30">
        <v>75</v>
      </c>
      <c r="M30">
        <v>100</v>
      </c>
      <c r="P30" t="s">
        <v>483</v>
      </c>
      <c r="Q30" t="s">
        <v>471</v>
      </c>
      <c r="R30" t="s">
        <v>472</v>
      </c>
      <c r="S30" t="s">
        <v>270</v>
      </c>
      <c r="V30" t="b">
        <v>0</v>
      </c>
      <c r="W30" t="s">
        <v>79</v>
      </c>
      <c r="X30" t="s">
        <v>79</v>
      </c>
      <c r="Y30" t="s">
        <v>452</v>
      </c>
    </row>
    <row r="31" spans="1:25" x14ac:dyDescent="0.25">
      <c r="A31" t="s">
        <v>512</v>
      </c>
      <c r="B31" s="16" t="s">
        <v>515</v>
      </c>
      <c r="C31" t="s">
        <v>102</v>
      </c>
      <c r="D31">
        <v>6</v>
      </c>
      <c r="E31" t="s">
        <v>108</v>
      </c>
      <c r="G31" t="s">
        <v>238</v>
      </c>
      <c r="H31">
        <v>4</v>
      </c>
      <c r="I31">
        <v>0</v>
      </c>
      <c r="J31">
        <v>35</v>
      </c>
      <c r="K31">
        <v>55</v>
      </c>
      <c r="L31">
        <v>75</v>
      </c>
      <c r="M31">
        <v>100</v>
      </c>
      <c r="P31" t="s">
        <v>483</v>
      </c>
      <c r="Q31" t="s">
        <v>471</v>
      </c>
      <c r="R31" t="s">
        <v>472</v>
      </c>
      <c r="S31" t="s">
        <v>270</v>
      </c>
      <c r="V31" t="b">
        <v>0</v>
      </c>
      <c r="W31" t="s">
        <v>79</v>
      </c>
      <c r="X31" t="s">
        <v>79</v>
      </c>
      <c r="Y31" t="s">
        <v>452</v>
      </c>
    </row>
    <row r="32" spans="1:25" x14ac:dyDescent="0.25">
      <c r="A32" t="s">
        <v>512</v>
      </c>
      <c r="B32" s="16" t="s">
        <v>516</v>
      </c>
      <c r="C32" t="s">
        <v>102</v>
      </c>
      <c r="D32">
        <v>6</v>
      </c>
      <c r="E32" t="s">
        <v>108</v>
      </c>
      <c r="G32" t="s">
        <v>238</v>
      </c>
      <c r="H32">
        <v>4</v>
      </c>
      <c r="I32">
        <v>0</v>
      </c>
      <c r="J32">
        <v>35</v>
      </c>
      <c r="K32">
        <v>55</v>
      </c>
      <c r="L32">
        <v>75</v>
      </c>
      <c r="M32">
        <v>100</v>
      </c>
      <c r="P32" t="s">
        <v>483</v>
      </c>
      <c r="Q32" t="s">
        <v>471</v>
      </c>
      <c r="R32" t="s">
        <v>472</v>
      </c>
      <c r="S32" t="s">
        <v>270</v>
      </c>
      <c r="V32" t="b">
        <v>0</v>
      </c>
      <c r="W32" t="s">
        <v>79</v>
      </c>
      <c r="X32" t="s">
        <v>79</v>
      </c>
      <c r="Y32" t="s">
        <v>452</v>
      </c>
    </row>
    <row r="33" spans="1:25" x14ac:dyDescent="0.25">
      <c r="A33" t="s">
        <v>512</v>
      </c>
      <c r="B33" s="16" t="s">
        <v>517</v>
      </c>
      <c r="C33" t="s">
        <v>102</v>
      </c>
      <c r="D33">
        <v>6</v>
      </c>
      <c r="E33" t="s">
        <v>108</v>
      </c>
      <c r="G33" t="s">
        <v>238</v>
      </c>
      <c r="H33">
        <v>4</v>
      </c>
      <c r="I33">
        <v>0</v>
      </c>
      <c r="J33">
        <v>38</v>
      </c>
      <c r="K33">
        <v>62</v>
      </c>
      <c r="L33">
        <v>81</v>
      </c>
      <c r="M33">
        <v>100</v>
      </c>
      <c r="P33" t="s">
        <v>483</v>
      </c>
      <c r="Q33" t="s">
        <v>471</v>
      </c>
      <c r="R33" t="s">
        <v>472</v>
      </c>
      <c r="S33" t="s">
        <v>270</v>
      </c>
      <c r="V33" t="b">
        <v>0</v>
      </c>
      <c r="W33" t="s">
        <v>79</v>
      </c>
      <c r="X33" t="s">
        <v>79</v>
      </c>
      <c r="Y33" t="s">
        <v>452</v>
      </c>
    </row>
    <row r="34" spans="1:25" x14ac:dyDescent="0.25">
      <c r="A34" t="s">
        <v>509</v>
      </c>
      <c r="B34" s="16" t="s">
        <v>517</v>
      </c>
      <c r="C34" t="s">
        <v>102</v>
      </c>
      <c r="D34">
        <v>6</v>
      </c>
      <c r="E34" t="s">
        <v>108</v>
      </c>
      <c r="G34" t="s">
        <v>238</v>
      </c>
      <c r="H34">
        <v>1</v>
      </c>
      <c r="I34">
        <v>0</v>
      </c>
      <c r="J34">
        <v>100</v>
      </c>
      <c r="P34" t="s">
        <v>527</v>
      </c>
      <c r="V34" t="b">
        <v>1</v>
      </c>
      <c r="W34" t="s">
        <v>79</v>
      </c>
      <c r="X34" t="s">
        <v>79</v>
      </c>
      <c r="Y34" t="s">
        <v>452</v>
      </c>
    </row>
    <row r="35" spans="1:25" x14ac:dyDescent="0.25">
      <c r="A35" t="s">
        <v>275</v>
      </c>
      <c r="B35" t="s">
        <v>280</v>
      </c>
      <c r="C35" t="s">
        <v>102</v>
      </c>
      <c r="D35">
        <v>3</v>
      </c>
      <c r="E35" t="s">
        <v>108</v>
      </c>
      <c r="G35" t="s">
        <v>284</v>
      </c>
      <c r="H35">
        <v>3</v>
      </c>
      <c r="I35">
        <v>0</v>
      </c>
      <c r="J35">
        <v>31.5</v>
      </c>
      <c r="K35">
        <v>63</v>
      </c>
      <c r="L35">
        <v>100</v>
      </c>
      <c r="P35" t="s">
        <v>124</v>
      </c>
      <c r="Q35" t="s">
        <v>125</v>
      </c>
      <c r="R35" t="s">
        <v>126</v>
      </c>
      <c r="V35" t="b">
        <v>0</v>
      </c>
      <c r="W35" t="s">
        <v>79</v>
      </c>
      <c r="X35" t="s">
        <v>79</v>
      </c>
      <c r="Y35" t="s">
        <v>452</v>
      </c>
    </row>
    <row r="36" spans="1:25" x14ac:dyDescent="0.25">
      <c r="A36" t="s">
        <v>275</v>
      </c>
      <c r="B36" t="s">
        <v>281</v>
      </c>
      <c r="C36" t="s">
        <v>102</v>
      </c>
      <c r="D36">
        <v>5</v>
      </c>
      <c r="E36" t="s">
        <v>108</v>
      </c>
      <c r="G36" t="s">
        <v>284</v>
      </c>
      <c r="H36">
        <v>3</v>
      </c>
      <c r="I36">
        <v>0</v>
      </c>
      <c r="J36">
        <v>19.600000000000001</v>
      </c>
      <c r="K36" s="20" t="s">
        <v>558</v>
      </c>
      <c r="L36">
        <v>100</v>
      </c>
      <c r="P36" t="s">
        <v>124</v>
      </c>
      <c r="Q36" t="s">
        <v>125</v>
      </c>
      <c r="R36" t="s">
        <v>126</v>
      </c>
      <c r="V36" t="b">
        <v>0</v>
      </c>
      <c r="W36" t="s">
        <v>79</v>
      </c>
      <c r="X36" t="s">
        <v>79</v>
      </c>
      <c r="Y36" t="s">
        <v>452</v>
      </c>
    </row>
    <row r="37" spans="1:25" x14ac:dyDescent="0.25">
      <c r="A37" t="s">
        <v>275</v>
      </c>
      <c r="B37" t="s">
        <v>282</v>
      </c>
      <c r="C37" t="s">
        <v>102</v>
      </c>
      <c r="D37">
        <v>4</v>
      </c>
      <c r="E37" t="s">
        <v>108</v>
      </c>
      <c r="G37" t="s">
        <v>284</v>
      </c>
      <c r="H37">
        <v>3</v>
      </c>
      <c r="I37">
        <v>0</v>
      </c>
      <c r="J37">
        <v>17.600000000000001</v>
      </c>
      <c r="K37" s="20" t="s">
        <v>559</v>
      </c>
      <c r="L37">
        <v>100</v>
      </c>
      <c r="P37" t="s">
        <v>124</v>
      </c>
      <c r="Q37" t="s">
        <v>125</v>
      </c>
      <c r="R37" t="s">
        <v>126</v>
      </c>
      <c r="V37" t="b">
        <v>0</v>
      </c>
      <c r="W37" t="s">
        <v>79</v>
      </c>
      <c r="X37" t="s">
        <v>79</v>
      </c>
      <c r="Y37" t="s">
        <v>452</v>
      </c>
    </row>
    <row r="38" spans="1:25" x14ac:dyDescent="0.25">
      <c r="A38" t="s">
        <v>275</v>
      </c>
      <c r="B38" t="s">
        <v>283</v>
      </c>
      <c r="C38" t="s">
        <v>102</v>
      </c>
      <c r="D38">
        <v>5</v>
      </c>
      <c r="E38" t="s">
        <v>108</v>
      </c>
      <c r="G38" t="s">
        <v>284</v>
      </c>
      <c r="H38">
        <v>3</v>
      </c>
      <c r="I38">
        <v>0</v>
      </c>
      <c r="J38">
        <v>30.1</v>
      </c>
      <c r="K38">
        <v>60.3</v>
      </c>
      <c r="L38">
        <v>100</v>
      </c>
      <c r="P38" t="s">
        <v>124</v>
      </c>
      <c r="Q38" t="s">
        <v>125</v>
      </c>
      <c r="R38" t="s">
        <v>126</v>
      </c>
      <c r="V38" t="b">
        <v>0</v>
      </c>
      <c r="W38" t="s">
        <v>79</v>
      </c>
      <c r="X38" t="s">
        <v>79</v>
      </c>
      <c r="Y38" t="s">
        <v>452</v>
      </c>
    </row>
    <row r="39" spans="1:25" x14ac:dyDescent="0.25">
      <c r="A39" t="s">
        <v>303</v>
      </c>
      <c r="B39" t="s">
        <v>561</v>
      </c>
      <c r="C39" t="s">
        <v>102</v>
      </c>
      <c r="D39">
        <v>13</v>
      </c>
      <c r="E39" t="s">
        <v>107</v>
      </c>
      <c r="G39" t="s">
        <v>238</v>
      </c>
      <c r="H39">
        <v>5</v>
      </c>
      <c r="I39">
        <v>8</v>
      </c>
      <c r="J39">
        <v>26</v>
      </c>
      <c r="K39">
        <v>34</v>
      </c>
      <c r="L39">
        <v>44</v>
      </c>
      <c r="M39">
        <v>52</v>
      </c>
      <c r="N39">
        <v>60</v>
      </c>
      <c r="P39" t="s">
        <v>123</v>
      </c>
      <c r="Q39" t="s">
        <v>124</v>
      </c>
      <c r="R39" t="s">
        <v>125</v>
      </c>
      <c r="S39" t="s">
        <v>126</v>
      </c>
      <c r="T39" t="s">
        <v>321</v>
      </c>
      <c r="V39" t="b">
        <v>1</v>
      </c>
      <c r="W39" t="s">
        <v>79</v>
      </c>
      <c r="X39" t="s">
        <v>374</v>
      </c>
      <c r="Y39" t="s">
        <v>453</v>
      </c>
    </row>
    <row r="40" spans="1:25" x14ac:dyDescent="0.25">
      <c r="A40" t="s">
        <v>303</v>
      </c>
      <c r="B40" t="s">
        <v>564</v>
      </c>
      <c r="C40" t="s">
        <v>102</v>
      </c>
      <c r="D40">
        <v>13</v>
      </c>
      <c r="E40" t="s">
        <v>107</v>
      </c>
      <c r="G40" t="s">
        <v>238</v>
      </c>
      <c r="H40">
        <v>5</v>
      </c>
      <c r="I40">
        <v>8</v>
      </c>
      <c r="J40">
        <v>26</v>
      </c>
      <c r="K40">
        <v>34</v>
      </c>
      <c r="L40">
        <v>44</v>
      </c>
      <c r="M40">
        <v>52</v>
      </c>
      <c r="N40">
        <v>60</v>
      </c>
      <c r="P40" t="s">
        <v>123</v>
      </c>
      <c r="Q40" t="s">
        <v>124</v>
      </c>
      <c r="R40" t="s">
        <v>125</v>
      </c>
      <c r="S40" t="s">
        <v>126</v>
      </c>
      <c r="T40" t="s">
        <v>321</v>
      </c>
      <c r="V40" t="b">
        <v>1</v>
      </c>
      <c r="W40" t="s">
        <v>79</v>
      </c>
      <c r="X40" t="s">
        <v>374</v>
      </c>
      <c r="Y40" t="s">
        <v>453</v>
      </c>
    </row>
    <row r="41" spans="1:25" x14ac:dyDescent="0.25">
      <c r="A41" t="s">
        <v>303</v>
      </c>
      <c r="B41" t="s">
        <v>562</v>
      </c>
      <c r="C41" t="s">
        <v>102</v>
      </c>
      <c r="D41">
        <v>13</v>
      </c>
      <c r="E41" t="s">
        <v>107</v>
      </c>
      <c r="G41" t="s">
        <v>238</v>
      </c>
      <c r="H41">
        <v>5</v>
      </c>
      <c r="I41">
        <v>8</v>
      </c>
      <c r="J41">
        <v>26</v>
      </c>
      <c r="K41">
        <v>34</v>
      </c>
      <c r="L41">
        <v>44</v>
      </c>
      <c r="M41">
        <v>52</v>
      </c>
      <c r="N41">
        <v>60</v>
      </c>
      <c r="P41" t="s">
        <v>123</v>
      </c>
      <c r="Q41" t="s">
        <v>124</v>
      </c>
      <c r="R41" t="s">
        <v>125</v>
      </c>
      <c r="S41" t="s">
        <v>126</v>
      </c>
      <c r="T41" t="s">
        <v>321</v>
      </c>
      <c r="V41" t="b">
        <v>1</v>
      </c>
      <c r="W41" t="s">
        <v>79</v>
      </c>
      <c r="X41" t="s">
        <v>374</v>
      </c>
      <c r="Y41" t="s">
        <v>453</v>
      </c>
    </row>
    <row r="42" spans="1:25" x14ac:dyDescent="0.25">
      <c r="A42" t="s">
        <v>303</v>
      </c>
      <c r="B42" t="s">
        <v>565</v>
      </c>
      <c r="C42" t="s">
        <v>102</v>
      </c>
      <c r="D42">
        <v>13</v>
      </c>
      <c r="E42" t="s">
        <v>107</v>
      </c>
      <c r="G42" t="s">
        <v>238</v>
      </c>
      <c r="H42">
        <v>5</v>
      </c>
      <c r="I42">
        <v>8</v>
      </c>
      <c r="J42">
        <v>26</v>
      </c>
      <c r="K42">
        <v>34</v>
      </c>
      <c r="L42">
        <v>44</v>
      </c>
      <c r="M42">
        <v>52</v>
      </c>
      <c r="N42">
        <v>60</v>
      </c>
      <c r="P42" t="s">
        <v>123</v>
      </c>
      <c r="Q42" t="s">
        <v>124</v>
      </c>
      <c r="R42" t="s">
        <v>125</v>
      </c>
      <c r="S42" t="s">
        <v>126</v>
      </c>
      <c r="T42" t="s">
        <v>321</v>
      </c>
      <c r="V42" t="b">
        <v>1</v>
      </c>
      <c r="W42" t="s">
        <v>79</v>
      </c>
      <c r="X42" t="s">
        <v>374</v>
      </c>
      <c r="Y42" t="s">
        <v>453</v>
      </c>
    </row>
    <row r="43" spans="1:25" x14ac:dyDescent="0.25">
      <c r="A43" t="s">
        <v>303</v>
      </c>
      <c r="B43" t="s">
        <v>563</v>
      </c>
      <c r="C43" t="s">
        <v>102</v>
      </c>
      <c r="D43">
        <v>13</v>
      </c>
      <c r="E43" t="s">
        <v>107</v>
      </c>
      <c r="G43" t="s">
        <v>238</v>
      </c>
      <c r="H43">
        <v>5</v>
      </c>
      <c r="I43">
        <v>8</v>
      </c>
      <c r="J43">
        <v>26</v>
      </c>
      <c r="K43">
        <v>34</v>
      </c>
      <c r="L43">
        <v>44</v>
      </c>
      <c r="M43">
        <v>52</v>
      </c>
      <c r="N43">
        <v>60</v>
      </c>
      <c r="P43" t="s">
        <v>123</v>
      </c>
      <c r="Q43" t="s">
        <v>124</v>
      </c>
      <c r="R43" t="s">
        <v>125</v>
      </c>
      <c r="S43" t="s">
        <v>126</v>
      </c>
      <c r="T43" t="s">
        <v>321</v>
      </c>
      <c r="V43" t="b">
        <v>1</v>
      </c>
      <c r="W43" t="s">
        <v>79</v>
      </c>
      <c r="X43" t="s">
        <v>374</v>
      </c>
      <c r="Y43" t="s">
        <v>453</v>
      </c>
    </row>
    <row r="44" spans="1:25" x14ac:dyDescent="0.25">
      <c r="A44" t="s">
        <v>303</v>
      </c>
      <c r="B44" t="s">
        <v>566</v>
      </c>
      <c r="C44" t="s">
        <v>102</v>
      </c>
      <c r="D44">
        <v>13</v>
      </c>
      <c r="E44" t="s">
        <v>107</v>
      </c>
      <c r="G44" t="s">
        <v>238</v>
      </c>
      <c r="H44">
        <v>5</v>
      </c>
      <c r="I44">
        <v>8</v>
      </c>
      <c r="J44">
        <v>26</v>
      </c>
      <c r="K44">
        <v>34</v>
      </c>
      <c r="L44">
        <v>44</v>
      </c>
      <c r="M44">
        <v>52</v>
      </c>
      <c r="N44">
        <v>60</v>
      </c>
      <c r="P44" t="s">
        <v>123</v>
      </c>
      <c r="Q44" t="s">
        <v>124</v>
      </c>
      <c r="R44" t="s">
        <v>125</v>
      </c>
      <c r="S44" t="s">
        <v>126</v>
      </c>
      <c r="T44" t="s">
        <v>321</v>
      </c>
      <c r="V44" t="b">
        <v>1</v>
      </c>
      <c r="W44" t="s">
        <v>79</v>
      </c>
      <c r="X44" t="s">
        <v>374</v>
      </c>
      <c r="Y44" t="s">
        <v>453</v>
      </c>
    </row>
    <row r="45" spans="1:25" x14ac:dyDescent="0.25">
      <c r="A45" t="s">
        <v>395</v>
      </c>
      <c r="B45" t="s">
        <v>399</v>
      </c>
      <c r="C45" t="s">
        <v>102</v>
      </c>
      <c r="D45">
        <v>6</v>
      </c>
      <c r="E45" t="s">
        <v>108</v>
      </c>
      <c r="G45" t="s">
        <v>238</v>
      </c>
      <c r="H45">
        <v>1</v>
      </c>
      <c r="I45">
        <v>0</v>
      </c>
      <c r="J45">
        <v>100</v>
      </c>
      <c r="P45" t="s">
        <v>79</v>
      </c>
      <c r="V45" t="b">
        <v>0</v>
      </c>
      <c r="W45" t="s">
        <v>79</v>
      </c>
      <c r="X45" t="s">
        <v>79</v>
      </c>
      <c r="Y45" t="s">
        <v>452</v>
      </c>
    </row>
    <row r="46" spans="1:25" x14ac:dyDescent="0.25">
      <c r="A46" t="s">
        <v>395</v>
      </c>
      <c r="B46" t="s">
        <v>398</v>
      </c>
      <c r="C46" t="s">
        <v>102</v>
      </c>
      <c r="D46">
        <v>6</v>
      </c>
      <c r="E46" t="s">
        <v>108</v>
      </c>
      <c r="G46" t="s">
        <v>238</v>
      </c>
      <c r="H46">
        <v>1</v>
      </c>
      <c r="I46">
        <v>0</v>
      </c>
      <c r="J46">
        <v>100</v>
      </c>
      <c r="P46" t="s">
        <v>79</v>
      </c>
      <c r="V46" t="b">
        <v>0</v>
      </c>
      <c r="W46" t="s">
        <v>79</v>
      </c>
      <c r="X46" t="s">
        <v>79</v>
      </c>
      <c r="Y46" t="s">
        <v>452</v>
      </c>
    </row>
    <row r="47" spans="1:25" x14ac:dyDescent="0.25">
      <c r="A47" t="s">
        <v>400</v>
      </c>
      <c r="B47" t="s">
        <v>401</v>
      </c>
      <c r="C47" t="s">
        <v>102</v>
      </c>
      <c r="D47">
        <v>10</v>
      </c>
      <c r="E47" t="s">
        <v>108</v>
      </c>
      <c r="G47" t="s">
        <v>412</v>
      </c>
      <c r="H47">
        <v>4</v>
      </c>
      <c r="I47">
        <v>0</v>
      </c>
      <c r="J47">
        <v>26</v>
      </c>
      <c r="K47">
        <v>53</v>
      </c>
      <c r="L47">
        <v>66</v>
      </c>
      <c r="M47">
        <v>100</v>
      </c>
      <c r="P47" t="s">
        <v>421</v>
      </c>
      <c r="Q47" t="s">
        <v>413</v>
      </c>
      <c r="R47" t="s">
        <v>126</v>
      </c>
      <c r="S47" t="s">
        <v>422</v>
      </c>
      <c r="V47" t="b">
        <v>0</v>
      </c>
      <c r="W47" t="s">
        <v>79</v>
      </c>
      <c r="X47" t="s">
        <v>79</v>
      </c>
      <c r="Y47" t="s">
        <v>452</v>
      </c>
    </row>
    <row r="48" spans="1:25" x14ac:dyDescent="0.25">
      <c r="A48" t="s">
        <v>400</v>
      </c>
      <c r="B48" t="s">
        <v>408</v>
      </c>
      <c r="C48" t="s">
        <v>102</v>
      </c>
      <c r="D48">
        <v>10</v>
      </c>
      <c r="E48" t="s">
        <v>108</v>
      </c>
      <c r="G48" t="s">
        <v>412</v>
      </c>
      <c r="H48">
        <v>4</v>
      </c>
      <c r="I48">
        <v>0</v>
      </c>
      <c r="J48">
        <v>27</v>
      </c>
      <c r="K48">
        <v>55</v>
      </c>
      <c r="L48">
        <v>67</v>
      </c>
      <c r="M48">
        <v>100</v>
      </c>
      <c r="P48" t="s">
        <v>421</v>
      </c>
      <c r="Q48" t="s">
        <v>413</v>
      </c>
      <c r="R48" t="s">
        <v>126</v>
      </c>
      <c r="S48" t="s">
        <v>422</v>
      </c>
      <c r="V48" t="b">
        <v>0</v>
      </c>
      <c r="W48" t="s">
        <v>79</v>
      </c>
      <c r="X48" t="s">
        <v>79</v>
      </c>
      <c r="Y48" t="s">
        <v>452</v>
      </c>
    </row>
    <row r="49" spans="1:25" x14ac:dyDescent="0.25">
      <c r="A49" t="s">
        <v>400</v>
      </c>
      <c r="B49" t="s">
        <v>407</v>
      </c>
      <c r="C49" t="s">
        <v>102</v>
      </c>
      <c r="D49">
        <v>7</v>
      </c>
      <c r="E49" t="s">
        <v>108</v>
      </c>
      <c r="G49" t="s">
        <v>412</v>
      </c>
      <c r="H49">
        <v>4</v>
      </c>
      <c r="I49">
        <v>0</v>
      </c>
      <c r="J49">
        <v>26</v>
      </c>
      <c r="K49">
        <v>52</v>
      </c>
      <c r="L49">
        <v>66</v>
      </c>
      <c r="M49">
        <v>100</v>
      </c>
      <c r="P49" t="s">
        <v>421</v>
      </c>
      <c r="Q49" t="s">
        <v>413</v>
      </c>
      <c r="R49" t="s">
        <v>126</v>
      </c>
      <c r="S49" t="s">
        <v>422</v>
      </c>
      <c r="V49" t="b">
        <v>0</v>
      </c>
      <c r="W49" t="s">
        <v>79</v>
      </c>
      <c r="X49" t="s">
        <v>79</v>
      </c>
      <c r="Y49" t="s">
        <v>452</v>
      </c>
    </row>
    <row r="50" spans="1:25" x14ac:dyDescent="0.25">
      <c r="A50" t="s">
        <v>400</v>
      </c>
      <c r="B50" t="s">
        <v>409</v>
      </c>
      <c r="C50" t="s">
        <v>102</v>
      </c>
      <c r="D50">
        <v>10</v>
      </c>
      <c r="E50" t="s">
        <v>108</v>
      </c>
      <c r="G50" t="s">
        <v>412</v>
      </c>
      <c r="H50">
        <v>4</v>
      </c>
      <c r="I50">
        <v>0</v>
      </c>
      <c r="J50">
        <v>31</v>
      </c>
      <c r="K50">
        <v>63</v>
      </c>
      <c r="L50">
        <v>72</v>
      </c>
      <c r="M50">
        <v>100</v>
      </c>
      <c r="P50" t="s">
        <v>421</v>
      </c>
      <c r="Q50" t="s">
        <v>413</v>
      </c>
      <c r="R50" t="s">
        <v>126</v>
      </c>
      <c r="S50" t="s">
        <v>422</v>
      </c>
      <c r="V50" t="b">
        <v>0</v>
      </c>
      <c r="W50" t="s">
        <v>79</v>
      </c>
      <c r="X50" t="s">
        <v>79</v>
      </c>
      <c r="Y50" t="s">
        <v>452</v>
      </c>
    </row>
    <row r="51" spans="1:25" x14ac:dyDescent="0.25">
      <c r="A51" t="s">
        <v>400</v>
      </c>
      <c r="B51" t="s">
        <v>404</v>
      </c>
      <c r="C51" t="s">
        <v>102</v>
      </c>
      <c r="D51">
        <v>8</v>
      </c>
      <c r="E51" t="s">
        <v>108</v>
      </c>
      <c r="G51" t="s">
        <v>412</v>
      </c>
      <c r="H51">
        <v>4</v>
      </c>
      <c r="I51">
        <v>0</v>
      </c>
      <c r="J51">
        <v>30</v>
      </c>
      <c r="K51">
        <v>61</v>
      </c>
      <c r="L51">
        <v>66</v>
      </c>
      <c r="M51">
        <v>100</v>
      </c>
      <c r="P51" t="s">
        <v>421</v>
      </c>
      <c r="Q51" t="s">
        <v>413</v>
      </c>
      <c r="R51" t="s">
        <v>126</v>
      </c>
      <c r="S51" t="s">
        <v>422</v>
      </c>
      <c r="V51" t="b">
        <v>0</v>
      </c>
      <c r="W51" t="s">
        <v>79</v>
      </c>
      <c r="X51" t="s">
        <v>79</v>
      </c>
      <c r="Y51" t="s">
        <v>452</v>
      </c>
    </row>
    <row r="52" spans="1:25" x14ac:dyDescent="0.25">
      <c r="A52" t="s">
        <v>400</v>
      </c>
      <c r="B52" t="s">
        <v>410</v>
      </c>
      <c r="C52" t="s">
        <v>102</v>
      </c>
      <c r="D52">
        <v>9</v>
      </c>
      <c r="E52" t="s">
        <v>108</v>
      </c>
      <c r="G52" t="s">
        <v>412</v>
      </c>
      <c r="H52">
        <v>4</v>
      </c>
      <c r="I52">
        <v>0</v>
      </c>
      <c r="J52">
        <v>28</v>
      </c>
      <c r="K52">
        <v>57</v>
      </c>
      <c r="L52">
        <v>65</v>
      </c>
      <c r="M52">
        <v>100</v>
      </c>
      <c r="P52" t="s">
        <v>421</v>
      </c>
      <c r="Q52" t="s">
        <v>413</v>
      </c>
      <c r="R52" t="s">
        <v>126</v>
      </c>
      <c r="S52" t="s">
        <v>422</v>
      </c>
      <c r="V52" t="b">
        <v>0</v>
      </c>
      <c r="W52" t="s">
        <v>79</v>
      </c>
      <c r="X52" t="s">
        <v>79</v>
      </c>
      <c r="Y52" t="s">
        <v>452</v>
      </c>
    </row>
    <row r="53" spans="1:25" x14ac:dyDescent="0.25">
      <c r="A53" t="s">
        <v>400</v>
      </c>
      <c r="B53" t="s">
        <v>411</v>
      </c>
      <c r="C53" t="s">
        <v>102</v>
      </c>
      <c r="D53">
        <v>8</v>
      </c>
      <c r="E53" t="s">
        <v>108</v>
      </c>
      <c r="G53" t="s">
        <v>412</v>
      </c>
      <c r="H53">
        <v>4</v>
      </c>
      <c r="I53">
        <v>0</v>
      </c>
      <c r="J53">
        <v>32</v>
      </c>
      <c r="K53">
        <v>65</v>
      </c>
      <c r="L53">
        <v>74</v>
      </c>
      <c r="M53">
        <v>100</v>
      </c>
      <c r="P53" t="s">
        <v>421</v>
      </c>
      <c r="Q53" t="s">
        <v>413</v>
      </c>
      <c r="R53" t="s">
        <v>126</v>
      </c>
      <c r="S53" t="s">
        <v>422</v>
      </c>
      <c r="V53" t="b">
        <v>0</v>
      </c>
      <c r="W53" t="s">
        <v>79</v>
      </c>
      <c r="X53" t="s">
        <v>79</v>
      </c>
      <c r="Y53" t="s">
        <v>452</v>
      </c>
    </row>
    <row r="54" spans="1:25" x14ac:dyDescent="0.25">
      <c r="A54" t="s">
        <v>423</v>
      </c>
      <c r="B54" t="s">
        <v>424</v>
      </c>
      <c r="C54" t="s">
        <v>102</v>
      </c>
      <c r="D54">
        <v>7</v>
      </c>
      <c r="E54" t="s">
        <v>108</v>
      </c>
      <c r="G54" t="s">
        <v>425</v>
      </c>
      <c r="H54">
        <v>4</v>
      </c>
      <c r="I54">
        <v>0</v>
      </c>
      <c r="J54">
        <v>25</v>
      </c>
      <c r="K54">
        <v>50</v>
      </c>
      <c r="L54">
        <v>75</v>
      </c>
      <c r="M54">
        <v>100</v>
      </c>
      <c r="P54" t="s">
        <v>465</v>
      </c>
      <c r="Q54" t="s">
        <v>466</v>
      </c>
      <c r="R54" t="s">
        <v>467</v>
      </c>
      <c r="S54" t="s">
        <v>468</v>
      </c>
      <c r="V54" t="b">
        <v>0</v>
      </c>
      <c r="W54" t="s">
        <v>79</v>
      </c>
      <c r="X54" t="s">
        <v>79</v>
      </c>
      <c r="Y54" t="s">
        <v>452</v>
      </c>
    </row>
    <row r="55" spans="1:25" x14ac:dyDescent="0.25">
      <c r="A55" t="s">
        <v>423</v>
      </c>
      <c r="B55" t="s">
        <v>426</v>
      </c>
      <c r="C55" t="s">
        <v>102</v>
      </c>
      <c r="D55">
        <v>5</v>
      </c>
      <c r="E55" t="s">
        <v>108</v>
      </c>
      <c r="G55" t="s">
        <v>425</v>
      </c>
      <c r="H55">
        <v>4</v>
      </c>
      <c r="I55">
        <v>0</v>
      </c>
      <c r="J55">
        <v>25</v>
      </c>
      <c r="K55">
        <v>50</v>
      </c>
      <c r="L55">
        <v>75</v>
      </c>
      <c r="M55">
        <v>100</v>
      </c>
      <c r="P55" t="s">
        <v>465</v>
      </c>
      <c r="Q55" t="s">
        <v>466</v>
      </c>
      <c r="R55" t="s">
        <v>467</v>
      </c>
      <c r="S55" t="s">
        <v>468</v>
      </c>
      <c r="V55" t="b">
        <v>0</v>
      </c>
      <c r="W55" t="s">
        <v>79</v>
      </c>
      <c r="X55" t="s">
        <v>79</v>
      </c>
      <c r="Y55" t="s">
        <v>452</v>
      </c>
    </row>
    <row r="56" spans="1:25" x14ac:dyDescent="0.25">
      <c r="A56" t="s">
        <v>423</v>
      </c>
      <c r="B56" t="s">
        <v>427</v>
      </c>
      <c r="C56" t="s">
        <v>102</v>
      </c>
      <c r="D56">
        <v>6</v>
      </c>
      <c r="E56" t="s">
        <v>108</v>
      </c>
      <c r="G56" t="s">
        <v>425</v>
      </c>
      <c r="H56">
        <v>4</v>
      </c>
      <c r="I56">
        <v>0</v>
      </c>
      <c r="J56">
        <v>25</v>
      </c>
      <c r="K56">
        <v>50</v>
      </c>
      <c r="L56">
        <v>75</v>
      </c>
      <c r="M56">
        <v>100</v>
      </c>
      <c r="P56" t="s">
        <v>465</v>
      </c>
      <c r="Q56" t="s">
        <v>466</v>
      </c>
      <c r="R56" t="s">
        <v>467</v>
      </c>
      <c r="S56" t="s">
        <v>468</v>
      </c>
      <c r="V56" t="b">
        <v>0</v>
      </c>
      <c r="W56" t="s">
        <v>79</v>
      </c>
      <c r="X56" t="s">
        <v>79</v>
      </c>
      <c r="Y56" t="s">
        <v>452</v>
      </c>
    </row>
    <row r="57" spans="1:25" x14ac:dyDescent="0.25">
      <c r="A57" t="s">
        <v>423</v>
      </c>
      <c r="B57" t="s">
        <v>428</v>
      </c>
      <c r="C57" t="s">
        <v>102</v>
      </c>
      <c r="D57">
        <v>6</v>
      </c>
      <c r="E57" t="s">
        <v>108</v>
      </c>
      <c r="G57" t="s">
        <v>425</v>
      </c>
      <c r="H57">
        <v>4</v>
      </c>
      <c r="I57">
        <v>0</v>
      </c>
      <c r="J57">
        <v>25</v>
      </c>
      <c r="K57">
        <v>50</v>
      </c>
      <c r="L57">
        <v>75</v>
      </c>
      <c r="M57">
        <v>100</v>
      </c>
      <c r="P57" t="s">
        <v>465</v>
      </c>
      <c r="Q57" t="s">
        <v>466</v>
      </c>
      <c r="R57" t="s">
        <v>467</v>
      </c>
      <c r="S57" t="s">
        <v>468</v>
      </c>
      <c r="V57" t="b">
        <v>0</v>
      </c>
      <c r="W57" t="s">
        <v>79</v>
      </c>
      <c r="X57" t="s">
        <v>79</v>
      </c>
      <c r="Y57" t="s">
        <v>452</v>
      </c>
    </row>
    <row r="58" spans="1:25" x14ac:dyDescent="0.25">
      <c r="A58" t="s">
        <v>423</v>
      </c>
      <c r="B58" t="s">
        <v>429</v>
      </c>
      <c r="C58" t="s">
        <v>102</v>
      </c>
      <c r="D58">
        <v>6</v>
      </c>
      <c r="E58" t="s">
        <v>108</v>
      </c>
      <c r="G58" t="s">
        <v>425</v>
      </c>
      <c r="H58">
        <v>4</v>
      </c>
      <c r="I58">
        <v>0</v>
      </c>
      <c r="J58">
        <v>25</v>
      </c>
      <c r="K58">
        <v>50</v>
      </c>
      <c r="L58">
        <v>75</v>
      </c>
      <c r="M58">
        <v>100</v>
      </c>
      <c r="P58" t="s">
        <v>465</v>
      </c>
      <c r="Q58" t="s">
        <v>466</v>
      </c>
      <c r="R58" t="s">
        <v>467</v>
      </c>
      <c r="S58" t="s">
        <v>468</v>
      </c>
      <c r="V58" t="b">
        <v>0</v>
      </c>
      <c r="W58" t="s">
        <v>79</v>
      </c>
      <c r="X58" t="s">
        <v>79</v>
      </c>
      <c r="Y58" t="s">
        <v>452</v>
      </c>
    </row>
    <row r="59" spans="1:25" x14ac:dyDescent="0.25">
      <c r="A59" t="s">
        <v>423</v>
      </c>
      <c r="B59" t="s">
        <v>430</v>
      </c>
      <c r="C59" t="s">
        <v>102</v>
      </c>
      <c r="D59">
        <v>6</v>
      </c>
      <c r="E59" t="s">
        <v>108</v>
      </c>
      <c r="G59" t="s">
        <v>425</v>
      </c>
      <c r="H59">
        <v>4</v>
      </c>
      <c r="I59">
        <v>0</v>
      </c>
      <c r="J59">
        <v>25</v>
      </c>
      <c r="K59">
        <v>50</v>
      </c>
      <c r="L59">
        <v>75</v>
      </c>
      <c r="M59">
        <v>100</v>
      </c>
      <c r="P59" t="s">
        <v>465</v>
      </c>
      <c r="Q59" t="s">
        <v>466</v>
      </c>
      <c r="R59" t="s">
        <v>467</v>
      </c>
      <c r="S59" t="s">
        <v>468</v>
      </c>
      <c r="V59" t="b">
        <v>0</v>
      </c>
      <c r="W59" t="s">
        <v>79</v>
      </c>
      <c r="X59" t="s">
        <v>79</v>
      </c>
      <c r="Y59" t="s">
        <v>452</v>
      </c>
    </row>
    <row r="60" spans="1:25" x14ac:dyDescent="0.25">
      <c r="A60" t="s">
        <v>423</v>
      </c>
      <c r="B60" t="s">
        <v>431</v>
      </c>
      <c r="C60" t="s">
        <v>102</v>
      </c>
      <c r="D60">
        <v>5</v>
      </c>
      <c r="E60" t="s">
        <v>108</v>
      </c>
      <c r="G60" t="s">
        <v>425</v>
      </c>
      <c r="H60">
        <v>4</v>
      </c>
      <c r="I60">
        <v>0</v>
      </c>
      <c r="J60">
        <v>25</v>
      </c>
      <c r="K60">
        <v>50</v>
      </c>
      <c r="L60">
        <v>75</v>
      </c>
      <c r="M60">
        <v>100</v>
      </c>
      <c r="P60" t="s">
        <v>465</v>
      </c>
      <c r="Q60" t="s">
        <v>466</v>
      </c>
      <c r="R60" t="s">
        <v>467</v>
      </c>
      <c r="S60" t="s">
        <v>468</v>
      </c>
      <c r="V60" t="b">
        <v>0</v>
      </c>
      <c r="W60" t="s">
        <v>79</v>
      </c>
      <c r="X60" t="s">
        <v>79</v>
      </c>
      <c r="Y60" t="s">
        <v>452</v>
      </c>
    </row>
    <row r="61" spans="1:25" x14ac:dyDescent="0.25">
      <c r="A61" t="s">
        <v>485</v>
      </c>
      <c r="B61" t="s">
        <v>503</v>
      </c>
      <c r="C61" t="s">
        <v>102</v>
      </c>
      <c r="D61">
        <v>13</v>
      </c>
      <c r="E61" t="s">
        <v>107</v>
      </c>
      <c r="G61" t="s">
        <v>238</v>
      </c>
      <c r="H61">
        <v>5</v>
      </c>
      <c r="I61">
        <v>8</v>
      </c>
      <c r="J61">
        <v>26</v>
      </c>
      <c r="K61">
        <v>34</v>
      </c>
      <c r="L61">
        <v>44</v>
      </c>
      <c r="M61">
        <v>52</v>
      </c>
      <c r="N61">
        <v>60</v>
      </c>
      <c r="P61" t="s">
        <v>123</v>
      </c>
      <c r="Q61" t="s">
        <v>124</v>
      </c>
      <c r="R61" t="s">
        <v>125</v>
      </c>
      <c r="S61" t="s">
        <v>126</v>
      </c>
      <c r="T61" t="s">
        <v>321</v>
      </c>
      <c r="V61" t="b">
        <v>1</v>
      </c>
      <c r="W61" t="s">
        <v>79</v>
      </c>
      <c r="X61" t="s">
        <v>374</v>
      </c>
      <c r="Y61" t="s">
        <v>453</v>
      </c>
    </row>
    <row r="62" spans="1:25" x14ac:dyDescent="0.25">
      <c r="A62" t="s">
        <v>485</v>
      </c>
      <c r="B62" t="s">
        <v>504</v>
      </c>
      <c r="C62" t="s">
        <v>102</v>
      </c>
      <c r="D62">
        <v>13</v>
      </c>
      <c r="E62" t="s">
        <v>107</v>
      </c>
      <c r="G62" t="s">
        <v>238</v>
      </c>
      <c r="H62">
        <v>5</v>
      </c>
      <c r="I62">
        <v>8</v>
      </c>
      <c r="J62">
        <v>26</v>
      </c>
      <c r="K62">
        <v>34</v>
      </c>
      <c r="L62">
        <v>44</v>
      </c>
      <c r="M62">
        <v>52</v>
      </c>
      <c r="N62">
        <v>60</v>
      </c>
      <c r="P62" t="s">
        <v>123</v>
      </c>
      <c r="Q62" t="s">
        <v>124</v>
      </c>
      <c r="R62" t="s">
        <v>125</v>
      </c>
      <c r="S62" t="s">
        <v>126</v>
      </c>
      <c r="T62" t="s">
        <v>321</v>
      </c>
      <c r="V62" t="b">
        <v>1</v>
      </c>
      <c r="W62" t="s">
        <v>79</v>
      </c>
      <c r="X62" t="s">
        <v>374</v>
      </c>
      <c r="Y62" t="s">
        <v>453</v>
      </c>
    </row>
    <row r="63" spans="1:25" x14ac:dyDescent="0.25">
      <c r="A63" t="s">
        <v>485</v>
      </c>
      <c r="B63" t="s">
        <v>505</v>
      </c>
      <c r="C63" t="s">
        <v>102</v>
      </c>
      <c r="D63">
        <v>13</v>
      </c>
      <c r="E63" t="s">
        <v>107</v>
      </c>
      <c r="G63" t="s">
        <v>238</v>
      </c>
      <c r="H63">
        <v>5</v>
      </c>
      <c r="I63">
        <v>8</v>
      </c>
      <c r="J63">
        <v>26</v>
      </c>
      <c r="K63">
        <v>34</v>
      </c>
      <c r="L63">
        <v>44</v>
      </c>
      <c r="M63">
        <v>52</v>
      </c>
      <c r="N63">
        <v>60</v>
      </c>
      <c r="P63" t="s">
        <v>123</v>
      </c>
      <c r="Q63" t="s">
        <v>124</v>
      </c>
      <c r="R63" t="s">
        <v>125</v>
      </c>
      <c r="S63" t="s">
        <v>126</v>
      </c>
      <c r="T63" t="s">
        <v>321</v>
      </c>
      <c r="V63" t="b">
        <v>1</v>
      </c>
      <c r="W63" t="s">
        <v>79</v>
      </c>
      <c r="X63" t="s">
        <v>374</v>
      </c>
      <c r="Y63" t="s">
        <v>453</v>
      </c>
    </row>
    <row r="64" spans="1:25" x14ac:dyDescent="0.25">
      <c r="A64" t="s">
        <v>485</v>
      </c>
      <c r="B64" t="s">
        <v>506</v>
      </c>
      <c r="C64" t="s">
        <v>102</v>
      </c>
      <c r="D64">
        <v>13</v>
      </c>
      <c r="E64" t="s">
        <v>107</v>
      </c>
      <c r="G64" t="s">
        <v>238</v>
      </c>
      <c r="H64">
        <v>5</v>
      </c>
      <c r="I64">
        <v>8</v>
      </c>
      <c r="J64">
        <v>26</v>
      </c>
      <c r="K64">
        <v>34</v>
      </c>
      <c r="L64">
        <v>44</v>
      </c>
      <c r="M64">
        <v>52</v>
      </c>
      <c r="N64">
        <v>60</v>
      </c>
      <c r="P64" t="s">
        <v>123</v>
      </c>
      <c r="Q64" t="s">
        <v>124</v>
      </c>
      <c r="R64" t="s">
        <v>125</v>
      </c>
      <c r="S64" t="s">
        <v>126</v>
      </c>
      <c r="T64" t="s">
        <v>321</v>
      </c>
      <c r="V64" t="b">
        <v>1</v>
      </c>
      <c r="W64" t="s">
        <v>79</v>
      </c>
      <c r="X64" t="s">
        <v>374</v>
      </c>
      <c r="Y64" t="s">
        <v>453</v>
      </c>
    </row>
    <row r="65" spans="1:25" x14ac:dyDescent="0.25">
      <c r="A65" t="s">
        <v>485</v>
      </c>
      <c r="B65" t="s">
        <v>507</v>
      </c>
      <c r="C65" t="s">
        <v>102</v>
      </c>
      <c r="D65">
        <v>13</v>
      </c>
      <c r="E65" t="s">
        <v>107</v>
      </c>
      <c r="G65" t="s">
        <v>238</v>
      </c>
      <c r="H65">
        <v>5</v>
      </c>
      <c r="I65">
        <v>8</v>
      </c>
      <c r="J65">
        <v>26</v>
      </c>
      <c r="K65">
        <v>34</v>
      </c>
      <c r="L65">
        <v>44</v>
      </c>
      <c r="M65">
        <v>52</v>
      </c>
      <c r="N65">
        <v>60</v>
      </c>
      <c r="P65" t="s">
        <v>123</v>
      </c>
      <c r="Q65" t="s">
        <v>124</v>
      </c>
      <c r="R65" t="s">
        <v>125</v>
      </c>
      <c r="S65" t="s">
        <v>126</v>
      </c>
      <c r="T65" t="s">
        <v>321</v>
      </c>
      <c r="V65" t="b">
        <v>1</v>
      </c>
      <c r="W65" t="s">
        <v>79</v>
      </c>
      <c r="X65" t="s">
        <v>374</v>
      </c>
      <c r="Y65" t="s">
        <v>453</v>
      </c>
    </row>
    <row r="66" spans="1:25" x14ac:dyDescent="0.25">
      <c r="A66" t="s">
        <v>485</v>
      </c>
      <c r="B66" t="s">
        <v>508</v>
      </c>
      <c r="C66" t="s">
        <v>102</v>
      </c>
      <c r="D66">
        <v>13</v>
      </c>
      <c r="E66" t="s">
        <v>107</v>
      </c>
      <c r="G66" t="s">
        <v>238</v>
      </c>
      <c r="H66">
        <v>5</v>
      </c>
      <c r="I66">
        <v>8</v>
      </c>
      <c r="J66">
        <v>26</v>
      </c>
      <c r="K66">
        <v>34</v>
      </c>
      <c r="L66">
        <v>44</v>
      </c>
      <c r="M66">
        <v>52</v>
      </c>
      <c r="N66">
        <v>60</v>
      </c>
      <c r="P66" t="s">
        <v>123</v>
      </c>
      <c r="Q66" t="s">
        <v>124</v>
      </c>
      <c r="R66" t="s">
        <v>125</v>
      </c>
      <c r="S66" t="s">
        <v>126</v>
      </c>
      <c r="T66" t="s">
        <v>321</v>
      </c>
      <c r="V66" t="b">
        <v>1</v>
      </c>
      <c r="W66" t="s">
        <v>79</v>
      </c>
      <c r="X66" t="s">
        <v>374</v>
      </c>
      <c r="Y66" t="s">
        <v>453</v>
      </c>
    </row>
    <row r="67" spans="1:25" x14ac:dyDescent="0.25">
      <c r="A67" t="s">
        <v>548</v>
      </c>
      <c r="B67" t="s">
        <v>576</v>
      </c>
      <c r="C67" t="s">
        <v>102</v>
      </c>
      <c r="D67">
        <v>5</v>
      </c>
      <c r="E67" t="s">
        <v>589</v>
      </c>
      <c r="F67">
        <v>10</v>
      </c>
      <c r="G67" t="s">
        <v>101</v>
      </c>
      <c r="H67">
        <v>5</v>
      </c>
      <c r="I67">
        <v>0</v>
      </c>
      <c r="J67">
        <v>20</v>
      </c>
      <c r="K67">
        <v>40</v>
      </c>
      <c r="L67">
        <v>60</v>
      </c>
      <c r="M67">
        <v>80</v>
      </c>
      <c r="N67">
        <v>100</v>
      </c>
      <c r="P67" t="s">
        <v>123</v>
      </c>
      <c r="Q67" t="s">
        <v>124</v>
      </c>
      <c r="R67" t="s">
        <v>125</v>
      </c>
      <c r="S67" t="s">
        <v>126</v>
      </c>
      <c r="T67" t="s">
        <v>321</v>
      </c>
      <c r="V67" t="b">
        <v>1</v>
      </c>
      <c r="W67" t="s">
        <v>79</v>
      </c>
      <c r="X67" t="s">
        <v>543</v>
      </c>
      <c r="Y67" t="s">
        <v>452</v>
      </c>
    </row>
    <row r="68" spans="1:25" x14ac:dyDescent="0.25">
      <c r="A68" t="s">
        <v>548</v>
      </c>
      <c r="B68" t="s">
        <v>577</v>
      </c>
      <c r="C68" t="s">
        <v>102</v>
      </c>
      <c r="D68">
        <v>10</v>
      </c>
      <c r="E68" t="s">
        <v>589</v>
      </c>
      <c r="F68">
        <v>10</v>
      </c>
      <c r="G68" t="s">
        <v>101</v>
      </c>
      <c r="H68">
        <v>5</v>
      </c>
      <c r="I68">
        <v>0</v>
      </c>
      <c r="J68">
        <v>20</v>
      </c>
      <c r="K68">
        <v>40</v>
      </c>
      <c r="L68">
        <v>60</v>
      </c>
      <c r="M68">
        <v>80</v>
      </c>
      <c r="N68">
        <v>100</v>
      </c>
      <c r="P68" t="s">
        <v>123</v>
      </c>
      <c r="Q68" t="s">
        <v>124</v>
      </c>
      <c r="R68" t="s">
        <v>125</v>
      </c>
      <c r="S68" t="s">
        <v>126</v>
      </c>
      <c r="T68" t="s">
        <v>321</v>
      </c>
      <c r="V68" t="b">
        <v>1</v>
      </c>
      <c r="W68" t="s">
        <v>79</v>
      </c>
      <c r="X68" t="s">
        <v>543</v>
      </c>
      <c r="Y68" t="s">
        <v>452</v>
      </c>
    </row>
    <row r="69" spans="1:25" x14ac:dyDescent="0.25">
      <c r="A69" t="s">
        <v>548</v>
      </c>
      <c r="B69" t="s">
        <v>578</v>
      </c>
      <c r="C69" t="s">
        <v>102</v>
      </c>
      <c r="D69">
        <v>10</v>
      </c>
      <c r="E69" t="s">
        <v>589</v>
      </c>
      <c r="F69">
        <v>10</v>
      </c>
      <c r="G69" t="s">
        <v>101</v>
      </c>
      <c r="H69">
        <v>5</v>
      </c>
      <c r="I69">
        <v>0</v>
      </c>
      <c r="J69">
        <v>20</v>
      </c>
      <c r="K69">
        <v>40</v>
      </c>
      <c r="L69">
        <v>60</v>
      </c>
      <c r="M69">
        <v>80</v>
      </c>
      <c r="N69">
        <v>100</v>
      </c>
      <c r="P69" t="s">
        <v>123</v>
      </c>
      <c r="Q69" t="s">
        <v>124</v>
      </c>
      <c r="R69" t="s">
        <v>125</v>
      </c>
      <c r="S69" t="s">
        <v>126</v>
      </c>
      <c r="T69" t="s">
        <v>321</v>
      </c>
      <c r="V69" t="b">
        <v>1</v>
      </c>
      <c r="W69" t="s">
        <v>79</v>
      </c>
      <c r="X69" t="s">
        <v>543</v>
      </c>
      <c r="Y69" t="s">
        <v>452</v>
      </c>
    </row>
    <row r="70" spans="1:25" x14ac:dyDescent="0.25">
      <c r="A70" t="s">
        <v>570</v>
      </c>
      <c r="B70" t="s">
        <v>571</v>
      </c>
      <c r="C70" t="s">
        <v>102</v>
      </c>
      <c r="D70">
        <v>5</v>
      </c>
      <c r="E70" t="s">
        <v>108</v>
      </c>
      <c r="G70" t="s">
        <v>238</v>
      </c>
      <c r="H70">
        <v>1</v>
      </c>
      <c r="I70">
        <v>0</v>
      </c>
      <c r="J70">
        <v>26.5</v>
      </c>
      <c r="K70">
        <v>53</v>
      </c>
      <c r="L70">
        <v>76.5</v>
      </c>
      <c r="M70">
        <v>100</v>
      </c>
      <c r="P70" t="s">
        <v>483</v>
      </c>
      <c r="Q70" t="s">
        <v>471</v>
      </c>
      <c r="R70" t="s">
        <v>472</v>
      </c>
      <c r="S70" t="s">
        <v>270</v>
      </c>
      <c r="V70" t="b">
        <v>0</v>
      </c>
      <c r="W70" t="s">
        <v>79</v>
      </c>
      <c r="X70" t="s">
        <v>79</v>
      </c>
      <c r="Y70" t="s">
        <v>452</v>
      </c>
    </row>
    <row r="71" spans="1:25" x14ac:dyDescent="0.25">
      <c r="A71" t="s">
        <v>570</v>
      </c>
      <c r="B71" t="s">
        <v>572</v>
      </c>
      <c r="C71" t="s">
        <v>102</v>
      </c>
      <c r="D71">
        <v>5</v>
      </c>
      <c r="E71" t="s">
        <v>108</v>
      </c>
      <c r="G71" t="s">
        <v>238</v>
      </c>
      <c r="H71">
        <v>1</v>
      </c>
      <c r="I71">
        <v>0</v>
      </c>
      <c r="J71">
        <v>26.5</v>
      </c>
      <c r="K71">
        <v>53</v>
      </c>
      <c r="L71">
        <v>76.5</v>
      </c>
      <c r="M71">
        <v>100</v>
      </c>
      <c r="P71" t="s">
        <v>483</v>
      </c>
      <c r="Q71" t="s">
        <v>471</v>
      </c>
      <c r="R71" t="s">
        <v>472</v>
      </c>
      <c r="S71" t="s">
        <v>270</v>
      </c>
      <c r="V71" t="b">
        <v>0</v>
      </c>
      <c r="W71" t="s">
        <v>79</v>
      </c>
      <c r="X71" t="s">
        <v>79</v>
      </c>
      <c r="Y71" t="s">
        <v>452</v>
      </c>
    </row>
    <row r="72" spans="1:25" x14ac:dyDescent="0.25">
      <c r="A72" t="s">
        <v>570</v>
      </c>
      <c r="B72" t="s">
        <v>573</v>
      </c>
      <c r="C72" t="s">
        <v>102</v>
      </c>
      <c r="D72">
        <v>5</v>
      </c>
      <c r="E72" t="s">
        <v>108</v>
      </c>
      <c r="G72" t="s">
        <v>238</v>
      </c>
      <c r="H72">
        <v>1</v>
      </c>
      <c r="I72">
        <v>0</v>
      </c>
      <c r="J72">
        <v>22.5</v>
      </c>
      <c r="K72">
        <v>45</v>
      </c>
      <c r="L72">
        <v>72.5</v>
      </c>
      <c r="M72">
        <v>100</v>
      </c>
      <c r="P72" t="s">
        <v>483</v>
      </c>
      <c r="Q72" t="s">
        <v>471</v>
      </c>
      <c r="R72" t="s">
        <v>472</v>
      </c>
      <c r="S72" t="s">
        <v>270</v>
      </c>
      <c r="V72" t="b">
        <v>0</v>
      </c>
      <c r="W72" t="s">
        <v>79</v>
      </c>
      <c r="X72" t="s">
        <v>79</v>
      </c>
      <c r="Y72" t="s">
        <v>452</v>
      </c>
    </row>
    <row r="73" spans="1:25" x14ac:dyDescent="0.25">
      <c r="A73" t="s">
        <v>591</v>
      </c>
      <c r="B73" t="s">
        <v>82</v>
      </c>
      <c r="C73" t="s">
        <v>102</v>
      </c>
      <c r="D73">
        <v>10</v>
      </c>
      <c r="E73" t="s">
        <v>107</v>
      </c>
      <c r="G73" t="s">
        <v>238</v>
      </c>
      <c r="H73">
        <v>4</v>
      </c>
      <c r="I73">
        <v>10</v>
      </c>
      <c r="J73">
        <v>29</v>
      </c>
      <c r="K73">
        <v>37</v>
      </c>
      <c r="L73">
        <v>45</v>
      </c>
      <c r="M73">
        <v>50</v>
      </c>
      <c r="P73" t="s">
        <v>124</v>
      </c>
      <c r="Q73" t="s">
        <v>125</v>
      </c>
      <c r="R73" t="s">
        <v>126</v>
      </c>
      <c r="S73" t="s">
        <v>321</v>
      </c>
      <c r="V73" t="b">
        <v>0</v>
      </c>
      <c r="W73" t="s">
        <v>79</v>
      </c>
      <c r="X73" t="s">
        <v>374</v>
      </c>
      <c r="Y73" t="s">
        <v>453</v>
      </c>
    </row>
    <row r="74" spans="1:25" x14ac:dyDescent="0.25">
      <c r="A74" t="s">
        <v>609</v>
      </c>
      <c r="B74" t="s">
        <v>610</v>
      </c>
      <c r="C74" t="s">
        <v>102</v>
      </c>
      <c r="D74">
        <v>5</v>
      </c>
      <c r="E74" t="s">
        <v>108</v>
      </c>
      <c r="G74" t="s">
        <v>238</v>
      </c>
      <c r="H74">
        <v>4</v>
      </c>
      <c r="I74">
        <v>0</v>
      </c>
      <c r="J74">
        <v>26.6</v>
      </c>
      <c r="K74">
        <v>53.1</v>
      </c>
      <c r="L74">
        <v>76.5</v>
      </c>
      <c r="M74">
        <v>100</v>
      </c>
      <c r="P74" t="s">
        <v>483</v>
      </c>
      <c r="Q74" t="s">
        <v>471</v>
      </c>
      <c r="R74" t="s">
        <v>472</v>
      </c>
      <c r="S74" t="s">
        <v>270</v>
      </c>
      <c r="V74" t="b">
        <v>0</v>
      </c>
      <c r="W74" t="s">
        <v>79</v>
      </c>
      <c r="X74" t="s">
        <v>79</v>
      </c>
      <c r="Y74" t="s">
        <v>611</v>
      </c>
    </row>
    <row r="75" spans="1:25" x14ac:dyDescent="0.25">
      <c r="A75" t="s">
        <v>609</v>
      </c>
      <c r="B75" t="s">
        <v>612</v>
      </c>
      <c r="C75" t="s">
        <v>102</v>
      </c>
      <c r="D75">
        <v>5</v>
      </c>
      <c r="E75" t="s">
        <v>108</v>
      </c>
      <c r="G75" t="s">
        <v>238</v>
      </c>
      <c r="H75">
        <v>4</v>
      </c>
      <c r="I75">
        <v>0</v>
      </c>
      <c r="J75">
        <v>26</v>
      </c>
      <c r="K75">
        <v>56.9</v>
      </c>
      <c r="L75">
        <v>82</v>
      </c>
      <c r="M75">
        <v>100</v>
      </c>
      <c r="P75" t="s">
        <v>483</v>
      </c>
      <c r="Q75" t="s">
        <v>471</v>
      </c>
      <c r="R75" t="s">
        <v>472</v>
      </c>
      <c r="S75" t="s">
        <v>270</v>
      </c>
      <c r="V75" t="b">
        <v>0</v>
      </c>
      <c r="W75" t="s">
        <v>79</v>
      </c>
      <c r="X75" t="s">
        <v>79</v>
      </c>
      <c r="Y75" t="s">
        <v>611</v>
      </c>
    </row>
  </sheetData>
  <autoFilter ref="A1:Y75" xr:uid="{FA5A1C1B-D6D5-48E2-ABCB-FB7BCD11781F}"/>
  <phoneticPr fontId="18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BC3FC-0E35-4D85-A49D-166301D14FB0}">
  <dimension ref="A5:B16"/>
  <sheetViews>
    <sheetView workbookViewId="0">
      <pane ySplit="5" topLeftCell="A6" activePane="bottomLeft" state="frozen"/>
      <selection pane="bottomLeft" activeCell="B19" sqref="B19"/>
    </sheetView>
  </sheetViews>
  <sheetFormatPr defaultRowHeight="15" x14ac:dyDescent="0.25"/>
  <cols>
    <col min="1" max="1" width="18.7109375" customWidth="1"/>
    <col min="2" max="2" width="152.140625" bestFit="1" customWidth="1"/>
    <col min="3" max="3" width="10.140625" bestFit="1" customWidth="1"/>
  </cols>
  <sheetData>
    <row r="5" spans="1:2" x14ac:dyDescent="0.25">
      <c r="A5" s="12" t="s">
        <v>11</v>
      </c>
      <c r="B5" s="12" t="s">
        <v>359</v>
      </c>
    </row>
    <row r="6" spans="1:2" x14ac:dyDescent="0.25">
      <c r="A6" t="s">
        <v>81</v>
      </c>
      <c r="B6" t="s">
        <v>360</v>
      </c>
    </row>
    <row r="7" spans="1:2" x14ac:dyDescent="0.25">
      <c r="A7" t="s">
        <v>160</v>
      </c>
      <c r="B7" t="s">
        <v>361</v>
      </c>
    </row>
    <row r="8" spans="1:2" x14ac:dyDescent="0.25">
      <c r="A8" t="s">
        <v>80</v>
      </c>
      <c r="B8" t="s">
        <v>362</v>
      </c>
    </row>
    <row r="9" spans="1:2" x14ac:dyDescent="0.25">
      <c r="A9" t="s">
        <v>130</v>
      </c>
      <c r="B9" t="s">
        <v>363</v>
      </c>
    </row>
    <row r="10" spans="1:2" x14ac:dyDescent="0.25">
      <c r="A10" t="s">
        <v>310</v>
      </c>
      <c r="B10" t="s">
        <v>364</v>
      </c>
    </row>
    <row r="11" spans="1:2" x14ac:dyDescent="0.25">
      <c r="A11" t="s">
        <v>378</v>
      </c>
      <c r="B11" t="s">
        <v>384</v>
      </c>
    </row>
    <row r="12" spans="1:2" x14ac:dyDescent="0.25">
      <c r="A12" t="s">
        <v>382</v>
      </c>
      <c r="B12" t="s">
        <v>383</v>
      </c>
    </row>
    <row r="13" spans="1:2" x14ac:dyDescent="0.25">
      <c r="A13" t="s">
        <v>328</v>
      </c>
      <c r="B13" t="s">
        <v>365</v>
      </c>
    </row>
    <row r="14" spans="1:2" x14ac:dyDescent="0.25">
      <c r="A14" t="s">
        <v>317</v>
      </c>
      <c r="B14" t="s">
        <v>366</v>
      </c>
    </row>
    <row r="15" spans="1:2" x14ac:dyDescent="0.25">
      <c r="A15" t="s">
        <v>550</v>
      </c>
      <c r="B15" t="s">
        <v>555</v>
      </c>
    </row>
    <row r="16" spans="1:2" x14ac:dyDescent="0.25">
      <c r="A16" t="s">
        <v>589</v>
      </c>
      <c r="B16" t="s">
        <v>590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763AB-DE5A-4277-BE65-88CD3BDAAE84}">
  <dimension ref="A1:D23"/>
  <sheetViews>
    <sheetView workbookViewId="0">
      <selection activeCell="B9" sqref="B9"/>
    </sheetView>
  </sheetViews>
  <sheetFormatPr defaultRowHeight="15" x14ac:dyDescent="0.25"/>
  <cols>
    <col min="1" max="1" width="15" bestFit="1" customWidth="1"/>
    <col min="2" max="2" width="40.28515625" bestFit="1" customWidth="1"/>
    <col min="3" max="3" width="19.140625" customWidth="1"/>
  </cols>
  <sheetData>
    <row r="1" spans="1:3" x14ac:dyDescent="0.25">
      <c r="A1" s="13" t="s">
        <v>96</v>
      </c>
    </row>
    <row r="2" spans="1:3" x14ac:dyDescent="0.25">
      <c r="A2" t="s">
        <v>530</v>
      </c>
    </row>
    <row r="3" spans="1:3" x14ac:dyDescent="0.25">
      <c r="A3" t="s">
        <v>531</v>
      </c>
    </row>
    <row r="4" spans="1:3" x14ac:dyDescent="0.25">
      <c r="A4" t="s">
        <v>532</v>
      </c>
    </row>
    <row r="5" spans="1:3" x14ac:dyDescent="0.25">
      <c r="A5" t="s">
        <v>533</v>
      </c>
    </row>
    <row r="6" spans="1:3" x14ac:dyDescent="0.25">
      <c r="A6" t="s">
        <v>295</v>
      </c>
    </row>
    <row r="7" spans="1:3" x14ac:dyDescent="0.25">
      <c r="A7" t="s">
        <v>296</v>
      </c>
    </row>
    <row r="8" spans="1:3" x14ac:dyDescent="0.25">
      <c r="A8" t="s">
        <v>297</v>
      </c>
      <c r="B8" t="s">
        <v>631</v>
      </c>
    </row>
    <row r="9" spans="1:3" x14ac:dyDescent="0.25">
      <c r="A9" t="s">
        <v>298</v>
      </c>
    </row>
    <row r="10" spans="1:3" x14ac:dyDescent="0.25">
      <c r="A10" t="s">
        <v>299</v>
      </c>
    </row>
    <row r="11" spans="1:3" x14ac:dyDescent="0.25">
      <c r="A11" t="s">
        <v>273</v>
      </c>
      <c r="B11" t="s">
        <v>274</v>
      </c>
    </row>
    <row r="12" spans="1:3" x14ac:dyDescent="0.25">
      <c r="A12" t="s">
        <v>275</v>
      </c>
      <c r="B12" t="s">
        <v>276</v>
      </c>
    </row>
    <row r="15" spans="1:3" x14ac:dyDescent="0.25">
      <c r="A15" t="s">
        <v>386</v>
      </c>
      <c r="B15" t="s">
        <v>388</v>
      </c>
      <c r="C15" s="4" t="s">
        <v>387</v>
      </c>
    </row>
    <row r="16" spans="1:3" x14ac:dyDescent="0.25">
      <c r="A16" t="s">
        <v>389</v>
      </c>
      <c r="B16" t="s">
        <v>392</v>
      </c>
      <c r="C16" t="s">
        <v>393</v>
      </c>
    </row>
    <row r="17" spans="1:4" x14ac:dyDescent="0.25">
      <c r="A17" t="s">
        <v>390</v>
      </c>
      <c r="B17" t="s">
        <v>391</v>
      </c>
      <c r="C17" t="s">
        <v>394</v>
      </c>
    </row>
    <row r="20" spans="1:4" x14ac:dyDescent="0.25">
      <c r="A20" t="s">
        <v>400</v>
      </c>
      <c r="C20" t="s">
        <v>415</v>
      </c>
      <c r="D20" s="4" t="s">
        <v>414</v>
      </c>
    </row>
    <row r="21" spans="1:4" x14ac:dyDescent="0.25">
      <c r="B21" t="s">
        <v>420</v>
      </c>
    </row>
    <row r="23" spans="1:4" x14ac:dyDescent="0.25">
      <c r="A23" t="s">
        <v>539</v>
      </c>
      <c r="B23" t="s">
        <v>541</v>
      </c>
      <c r="C23" t="s">
        <v>542</v>
      </c>
      <c r="D23" s="4" t="s">
        <v>540</v>
      </c>
    </row>
  </sheetData>
  <hyperlinks>
    <hyperlink ref="C15" r:id="rId1" display="http://files.dep.state.pa.us/Water/Drinking Water and Facility Regulation/WaterQualityPortalFiles/Technical Documentation/freestoneIBImarch2012.pdf" xr:uid="{8DDF3760-F620-49EC-AB3A-0D29539F888A}"/>
    <hyperlink ref="D20" r:id="rId2" xr:uid="{6E6210BD-8D7B-474E-8D14-6517A2A58B4A}"/>
    <hyperlink ref="D23" r:id="rId3" xr:uid="{960179EE-6376-4715-8E90-70236EC58EE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5955D-F8EC-44CD-8D5F-F1548D104D16}">
  <dimension ref="A1:X31"/>
  <sheetViews>
    <sheetView workbookViewId="0">
      <pane ySplit="3" topLeftCell="A4" activePane="bottomLeft" state="frozen"/>
      <selection pane="bottomLeft" sqref="A1:B1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14.42578125" bestFit="1" customWidth="1"/>
    <col min="8" max="8" width="12.5703125" bestFit="1" customWidth="1"/>
  </cols>
  <sheetData>
    <row r="1" spans="1:12" ht="20.25" thickBot="1" x14ac:dyDescent="0.35">
      <c r="A1" s="1" t="s">
        <v>536</v>
      </c>
      <c r="B1" s="1"/>
    </row>
    <row r="2" spans="1:12" ht="15.75" thickTop="1" x14ac:dyDescent="0.25"/>
    <row r="3" spans="1:12" x14ac:dyDescent="0.25">
      <c r="A3" s="13" t="s">
        <v>96</v>
      </c>
      <c r="B3" s="13" t="s">
        <v>97</v>
      </c>
      <c r="C3" s="13" t="s">
        <v>149</v>
      </c>
      <c r="D3" s="13" t="s">
        <v>10</v>
      </c>
      <c r="E3" s="13" t="s">
        <v>98</v>
      </c>
      <c r="F3" s="13" t="s">
        <v>99</v>
      </c>
      <c r="G3" s="13" t="s">
        <v>100</v>
      </c>
      <c r="H3" s="13" t="s">
        <v>11</v>
      </c>
      <c r="I3" s="12" t="s">
        <v>112</v>
      </c>
      <c r="L3" s="14" t="s">
        <v>226</v>
      </c>
    </row>
    <row r="4" spans="1:12" x14ac:dyDescent="0.25">
      <c r="A4" t="s">
        <v>299</v>
      </c>
      <c r="B4" t="s">
        <v>200</v>
      </c>
      <c r="C4" t="s">
        <v>181</v>
      </c>
      <c r="F4" t="s">
        <v>79</v>
      </c>
      <c r="H4" t="s">
        <v>81</v>
      </c>
      <c r="L4" t="s">
        <v>209</v>
      </c>
    </row>
    <row r="5" spans="1:12" x14ac:dyDescent="0.25">
      <c r="A5" t="s">
        <v>299</v>
      </c>
      <c r="B5" t="s">
        <v>200</v>
      </c>
      <c r="C5" t="s">
        <v>13</v>
      </c>
      <c r="F5" t="s">
        <v>79</v>
      </c>
      <c r="H5" t="s">
        <v>81</v>
      </c>
      <c r="L5" t="s">
        <v>210</v>
      </c>
    </row>
    <row r="6" spans="1:12" x14ac:dyDescent="0.25">
      <c r="A6" t="s">
        <v>299</v>
      </c>
      <c r="B6" t="s">
        <v>200</v>
      </c>
      <c r="C6" t="s">
        <v>205</v>
      </c>
      <c r="F6" t="s">
        <v>79</v>
      </c>
      <c r="H6" t="s">
        <v>81</v>
      </c>
      <c r="L6" t="s">
        <v>211</v>
      </c>
    </row>
    <row r="7" spans="1:12" x14ac:dyDescent="0.25">
      <c r="A7" t="s">
        <v>299</v>
      </c>
      <c r="B7" t="s">
        <v>200</v>
      </c>
      <c r="C7" t="s">
        <v>203</v>
      </c>
      <c r="F7" t="s">
        <v>79</v>
      </c>
      <c r="H7" t="s">
        <v>81</v>
      </c>
      <c r="L7" t="s">
        <v>212</v>
      </c>
    </row>
    <row r="8" spans="1:12" x14ac:dyDescent="0.25">
      <c r="A8" t="s">
        <v>299</v>
      </c>
      <c r="B8" t="s">
        <v>201</v>
      </c>
      <c r="C8" t="s">
        <v>27</v>
      </c>
      <c r="F8" t="s">
        <v>79</v>
      </c>
      <c r="H8" t="s">
        <v>81</v>
      </c>
      <c r="L8" t="s">
        <v>213</v>
      </c>
    </row>
    <row r="9" spans="1:12" x14ac:dyDescent="0.25">
      <c r="A9" t="s">
        <v>299</v>
      </c>
      <c r="B9" t="s">
        <v>201</v>
      </c>
      <c r="C9" t="s">
        <v>16</v>
      </c>
      <c r="F9" t="s">
        <v>79</v>
      </c>
      <c r="H9" t="s">
        <v>81</v>
      </c>
      <c r="L9" t="s">
        <v>214</v>
      </c>
    </row>
    <row r="10" spans="1:12" x14ac:dyDescent="0.25">
      <c r="A10" t="s">
        <v>299</v>
      </c>
      <c r="B10" t="s">
        <v>201</v>
      </c>
      <c r="C10" t="s">
        <v>137</v>
      </c>
      <c r="F10" t="s">
        <v>79</v>
      </c>
      <c r="H10" t="s">
        <v>81</v>
      </c>
      <c r="L10" t="s">
        <v>215</v>
      </c>
    </row>
    <row r="11" spans="1:12" x14ac:dyDescent="0.25">
      <c r="A11" t="s">
        <v>299</v>
      </c>
      <c r="B11" t="s">
        <v>201</v>
      </c>
      <c r="C11" t="s">
        <v>204</v>
      </c>
      <c r="F11" t="s">
        <v>79</v>
      </c>
      <c r="H11" t="s">
        <v>81</v>
      </c>
      <c r="L11" t="s">
        <v>216</v>
      </c>
    </row>
    <row r="12" spans="1:12" x14ac:dyDescent="0.25">
      <c r="A12" t="s">
        <v>299</v>
      </c>
      <c r="B12" t="s">
        <v>201</v>
      </c>
      <c r="C12" t="s">
        <v>206</v>
      </c>
      <c r="F12" t="s">
        <v>79</v>
      </c>
      <c r="H12" t="s">
        <v>81</v>
      </c>
      <c r="L12" t="s">
        <v>217</v>
      </c>
    </row>
    <row r="13" spans="1:12" x14ac:dyDescent="0.25">
      <c r="A13" t="s">
        <v>299</v>
      </c>
      <c r="B13" t="s">
        <v>202</v>
      </c>
      <c r="C13" t="s">
        <v>207</v>
      </c>
      <c r="F13" t="s">
        <v>79</v>
      </c>
      <c r="H13" t="s">
        <v>81</v>
      </c>
      <c r="L13" t="s">
        <v>218</v>
      </c>
    </row>
    <row r="14" spans="1:12" x14ac:dyDescent="0.25">
      <c r="A14" t="s">
        <v>299</v>
      </c>
      <c r="B14" t="s">
        <v>202</v>
      </c>
      <c r="C14" t="s">
        <v>63</v>
      </c>
      <c r="F14" t="s">
        <v>79</v>
      </c>
      <c r="H14" t="s">
        <v>81</v>
      </c>
      <c r="L14" t="s">
        <v>219</v>
      </c>
    </row>
    <row r="15" spans="1:12" x14ac:dyDescent="0.25">
      <c r="A15" t="s">
        <v>299</v>
      </c>
      <c r="B15" t="s">
        <v>202</v>
      </c>
      <c r="C15" t="s">
        <v>49</v>
      </c>
      <c r="F15" t="s">
        <v>79</v>
      </c>
      <c r="H15" t="s">
        <v>81</v>
      </c>
      <c r="L15" t="s">
        <v>220</v>
      </c>
    </row>
    <row r="16" spans="1:12" x14ac:dyDescent="0.25">
      <c r="A16" t="s">
        <v>299</v>
      </c>
      <c r="B16" t="s">
        <v>202</v>
      </c>
      <c r="C16" t="s">
        <v>205</v>
      </c>
      <c r="F16" t="s">
        <v>79</v>
      </c>
      <c r="H16" t="s">
        <v>81</v>
      </c>
      <c r="L16" t="s">
        <v>219</v>
      </c>
    </row>
    <row r="17" spans="1:24" x14ac:dyDescent="0.25">
      <c r="A17" t="s">
        <v>299</v>
      </c>
      <c r="B17" t="s">
        <v>202</v>
      </c>
      <c r="C17" t="s">
        <v>208</v>
      </c>
      <c r="F17" t="s">
        <v>79</v>
      </c>
      <c r="H17" t="s">
        <v>81</v>
      </c>
      <c r="L17" t="s">
        <v>221</v>
      </c>
    </row>
    <row r="18" spans="1:24" x14ac:dyDescent="0.25">
      <c r="L18" t="s">
        <v>222</v>
      </c>
    </row>
    <row r="19" spans="1:24" x14ac:dyDescent="0.25">
      <c r="L19" t="s">
        <v>223</v>
      </c>
    </row>
    <row r="20" spans="1:24" x14ac:dyDescent="0.25">
      <c r="L20" t="s">
        <v>224</v>
      </c>
    </row>
    <row r="21" spans="1:24" x14ac:dyDescent="0.25">
      <c r="L21" t="s">
        <v>225</v>
      </c>
    </row>
    <row r="22" spans="1:24" x14ac:dyDescent="0.25">
      <c r="A22" t="s">
        <v>273</v>
      </c>
      <c r="B22" t="s">
        <v>277</v>
      </c>
      <c r="L22" t="s">
        <v>227</v>
      </c>
    </row>
    <row r="23" spans="1:24" x14ac:dyDescent="0.25">
      <c r="B23" t="s">
        <v>278</v>
      </c>
      <c r="L23" t="s">
        <v>273</v>
      </c>
    </row>
    <row r="24" spans="1:24" x14ac:dyDescent="0.25">
      <c r="B24" t="s">
        <v>279</v>
      </c>
      <c r="L24" t="s">
        <v>275</v>
      </c>
    </row>
    <row r="26" spans="1:24" ht="20.25" thickBot="1" x14ac:dyDescent="0.35">
      <c r="A26" s="1" t="s">
        <v>535</v>
      </c>
      <c r="B26" s="1"/>
    </row>
    <row r="27" spans="1:24" ht="15.75" thickTop="1" x14ac:dyDescent="0.25"/>
    <row r="28" spans="1:24" x14ac:dyDescent="0.25">
      <c r="A28" s="13" t="s">
        <v>96</v>
      </c>
      <c r="B28" s="13" t="s">
        <v>97</v>
      </c>
      <c r="C28" s="13" t="s">
        <v>149</v>
      </c>
      <c r="D28" s="13" t="s">
        <v>104</v>
      </c>
      <c r="E28" s="13" t="s">
        <v>11</v>
      </c>
      <c r="F28" s="12" t="s">
        <v>112</v>
      </c>
      <c r="G28" s="12" t="s">
        <v>127</v>
      </c>
      <c r="H28" s="13" t="s">
        <v>109</v>
      </c>
      <c r="I28" s="13" t="s">
        <v>110</v>
      </c>
      <c r="J28" s="13" t="s">
        <v>111</v>
      </c>
      <c r="K28" s="13" t="s">
        <v>113</v>
      </c>
      <c r="L28" s="13" t="s">
        <v>114</v>
      </c>
      <c r="M28" s="13" t="s">
        <v>128</v>
      </c>
      <c r="N28" s="13" t="s">
        <v>268</v>
      </c>
      <c r="O28" s="13" t="s">
        <v>115</v>
      </c>
      <c r="P28" s="13" t="s">
        <v>116</v>
      </c>
      <c r="Q28" s="13" t="s">
        <v>117</v>
      </c>
      <c r="R28" s="13" t="s">
        <v>118</v>
      </c>
      <c r="S28" s="13" t="s">
        <v>119</v>
      </c>
      <c r="T28" s="13" t="s">
        <v>269</v>
      </c>
      <c r="U28" s="13" t="s">
        <v>373</v>
      </c>
      <c r="V28" s="13" t="s">
        <v>371</v>
      </c>
      <c r="W28" s="13" t="s">
        <v>372</v>
      </c>
      <c r="X28" s="12" t="s">
        <v>320</v>
      </c>
    </row>
    <row r="29" spans="1:24" x14ac:dyDescent="0.25">
      <c r="A29" t="s">
        <v>296</v>
      </c>
      <c r="B29" t="s">
        <v>144</v>
      </c>
      <c r="C29" t="s">
        <v>102</v>
      </c>
      <c r="D29">
        <v>7</v>
      </c>
      <c r="E29" t="s">
        <v>108</v>
      </c>
      <c r="F29" t="s">
        <v>147</v>
      </c>
      <c r="G29">
        <v>5</v>
      </c>
      <c r="H29">
        <v>0</v>
      </c>
      <c r="I29">
        <v>14.52</v>
      </c>
      <c r="J29">
        <v>29.03</v>
      </c>
      <c r="K29">
        <v>43.55</v>
      </c>
      <c r="L29">
        <v>56.45</v>
      </c>
      <c r="M29">
        <v>100</v>
      </c>
      <c r="O29" t="s">
        <v>123</v>
      </c>
      <c r="P29" t="s">
        <v>124</v>
      </c>
      <c r="Q29" t="s">
        <v>125</v>
      </c>
      <c r="R29" t="s">
        <v>126</v>
      </c>
      <c r="S29" t="s">
        <v>148</v>
      </c>
      <c r="U29" t="b">
        <v>0</v>
      </c>
      <c r="V29" t="s">
        <v>79</v>
      </c>
      <c r="W29" t="s">
        <v>79</v>
      </c>
      <c r="X29" t="s">
        <v>452</v>
      </c>
    </row>
    <row r="30" spans="1:24" x14ac:dyDescent="0.25">
      <c r="A30" t="s">
        <v>296</v>
      </c>
      <c r="B30" t="s">
        <v>145</v>
      </c>
      <c r="C30" t="s">
        <v>102</v>
      </c>
      <c r="D30">
        <v>6</v>
      </c>
      <c r="E30" t="s">
        <v>108</v>
      </c>
      <c r="F30" t="s">
        <v>147</v>
      </c>
      <c r="G30">
        <v>5</v>
      </c>
      <c r="H30">
        <v>0</v>
      </c>
      <c r="I30">
        <v>17.21</v>
      </c>
      <c r="J30">
        <v>34.43</v>
      </c>
      <c r="K30">
        <v>51.64</v>
      </c>
      <c r="L30">
        <v>75.819999999999993</v>
      </c>
      <c r="M30">
        <v>100</v>
      </c>
      <c r="O30" t="s">
        <v>123</v>
      </c>
      <c r="P30" t="s">
        <v>124</v>
      </c>
      <c r="Q30" t="s">
        <v>125</v>
      </c>
      <c r="R30" t="s">
        <v>126</v>
      </c>
      <c r="S30" t="s">
        <v>148</v>
      </c>
      <c r="U30" t="b">
        <v>0</v>
      </c>
      <c r="V30" t="s">
        <v>79</v>
      </c>
      <c r="W30" t="s">
        <v>79</v>
      </c>
      <c r="X30" t="s">
        <v>452</v>
      </c>
    </row>
    <row r="31" spans="1:24" x14ac:dyDescent="0.25">
      <c r="A31" t="s">
        <v>296</v>
      </c>
      <c r="B31" t="s">
        <v>146</v>
      </c>
      <c r="C31" t="s">
        <v>102</v>
      </c>
      <c r="D31">
        <v>12</v>
      </c>
      <c r="E31" t="s">
        <v>108</v>
      </c>
      <c r="F31" t="s">
        <v>147</v>
      </c>
      <c r="G31">
        <v>5</v>
      </c>
      <c r="H31">
        <v>0</v>
      </c>
      <c r="I31">
        <v>18.899999999999999</v>
      </c>
      <c r="J31">
        <v>37.200000000000003</v>
      </c>
      <c r="K31">
        <v>56.7</v>
      </c>
      <c r="L31">
        <v>78.349999999999994</v>
      </c>
      <c r="M31">
        <v>100</v>
      </c>
      <c r="O31" t="s">
        <v>123</v>
      </c>
      <c r="P31" t="s">
        <v>124</v>
      </c>
      <c r="Q31" t="s">
        <v>125</v>
      </c>
      <c r="R31" t="s">
        <v>126</v>
      </c>
      <c r="S31" t="s">
        <v>148</v>
      </c>
      <c r="U31" t="b">
        <v>0</v>
      </c>
      <c r="V31" t="s">
        <v>79</v>
      </c>
      <c r="W31" t="s">
        <v>79</v>
      </c>
      <c r="X31" t="s">
        <v>452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7C7523FAC84E43A0DA62C173857381" ma:contentTypeVersion="13" ma:contentTypeDescription="Create a new document." ma:contentTypeScope="" ma:versionID="e4b9ddb1302998b61081aed2913076a6">
  <xsd:schema xmlns:xsd="http://www.w3.org/2001/XMLSchema" xmlns:xs="http://www.w3.org/2001/XMLSchema" xmlns:p="http://schemas.microsoft.com/office/2006/metadata/properties" xmlns:ns3="9bb5d252-d316-43f0-83d0-ec4a335d3ce7" xmlns:ns4="c0f75fa0-0a50-44a1-84b6-f6a4c66e6868" targetNamespace="http://schemas.microsoft.com/office/2006/metadata/properties" ma:root="true" ma:fieldsID="3079d22dc9190cbddbf9f4c007b8016d" ns3:_="" ns4:_="">
    <xsd:import namespace="9bb5d252-d316-43f0-83d0-ec4a335d3ce7"/>
    <xsd:import namespace="c0f75fa0-0a50-44a1-84b6-f6a4c66e686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b5d252-d316-43f0-83d0-ec4a335d3ce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f75fa0-0a50-44a1-84b6-f6a4c66e68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FD8027B-57D9-4B92-B1B3-871595BA197C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c0f75fa0-0a50-44a1-84b6-f6a4c66e6868"/>
    <ds:schemaRef ds:uri="http://www.w3.org/XML/1998/namespace"/>
    <ds:schemaRef ds:uri="http://schemas.microsoft.com/office/infopath/2007/PartnerControls"/>
    <ds:schemaRef ds:uri="9bb5d252-d316-43f0-83d0-ec4a335d3ce7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99CACD6-B6F0-4CF9-927E-84E37D5EF2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9304C29-C31A-47A1-B855-8D09E823E9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b5d252-d316-43f0-83d0-ec4a335d3ce7"/>
    <ds:schemaRef ds:uri="c0f75fa0-0a50-44a1-84b6-f6a4c66e68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NOTES</vt:lpstr>
      <vt:lpstr>metric.scoring</vt:lpstr>
      <vt:lpstr>index.scoring</vt:lpstr>
      <vt:lpstr>ScoringRegimes</vt:lpstr>
      <vt:lpstr>References</vt:lpstr>
      <vt:lpstr>ToDo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2021-12-10T20:05:47Z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0x010100557C7523FAC84E43A0DA62C173857381</vt:lpwstr>
  </property>
</Properties>
</file>