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CGcalc\inst\extdata\"/>
    </mc:Choice>
  </mc:AlternateContent>
  <xr:revisionPtr revIDLastSave="0" documentId="10_ncr:100000_{296A98ED-1700-49A8-9F80-0DD6494D516A}" xr6:coauthVersionLast="31" xr6:coauthVersionMax="31" xr10:uidLastSave="{00000000-0000-0000-0000-000000000000}"/>
  <bookViews>
    <workbookView xWindow="480" yWindow="9135" windowWidth="14355" windowHeight="9780" activeTab="2" xr2:uid="{00000000-000D-0000-FFFF-FFFF00000000}"/>
  </bookViews>
  <sheets>
    <sheet name="NOTES" sheetId="1" r:id="rId1"/>
    <sheet name="meta" sheetId="4" r:id="rId2"/>
    <sheet name="Flags" sheetId="2" r:id="rId3"/>
  </sheets>
  <definedNames>
    <definedName name="FileName">NOTES!$B$8</definedName>
  </definedNames>
  <calcPr calcId="179017"/>
</workbook>
</file>

<file path=xl/calcChain.xml><?xml version="1.0" encoding="utf-8"?>
<calcChain xmlns="http://schemas.openxmlformats.org/spreadsheetml/2006/main">
  <c r="E35" i="2" l="1"/>
  <c r="E32" i="2"/>
  <c r="E25" i="2"/>
  <c r="E24" i="2"/>
  <c r="E34" i="2" s="1"/>
  <c r="E3" i="2"/>
  <c r="E2" i="2"/>
  <c r="E23" i="2"/>
  <c r="E33" i="2" s="1"/>
  <c r="E22" i="2"/>
  <c r="B9" i="1" l="1"/>
  <c r="B8" i="1"/>
  <c r="B7" i="1"/>
  <c r="C16" i="1" l="1"/>
  <c r="C17" i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<sst xmlns="http://schemas.openxmlformats.org/spreadsheetml/2006/main" count="241" uniqueCount="58">
  <si>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</si>
  <si>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</si>
  <si>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</si>
  <si>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</si>
  <si>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</si>
  <si>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</si>
  <si>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</si>
  <si>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</si>
  <si>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</si>
  <si>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</si>
  <si>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Index</t>
  </si>
  <si>
    <t>Metric</t>
  </si>
  <si>
    <t>Value</t>
  </si>
  <si>
    <t>Comment</t>
  </si>
  <si>
    <t>ni_total</t>
  </si>
  <si>
    <t>&gt;</t>
  </si>
  <si>
    <t>&lt;</t>
  </si>
  <si>
    <t>&gt;=</t>
  </si>
  <si>
    <t>ni_brackish</t>
  </si>
  <si>
    <t>Symbol</t>
  </si>
  <si>
    <t>BCG Calculation</t>
  </si>
  <si>
    <t>Metric Flags</t>
  </si>
  <si>
    <t>Flags</t>
  </si>
  <si>
    <t>QC checks on metrics.</t>
  </si>
  <si>
    <t>Field</t>
  </si>
  <si>
    <t>Description</t>
  </si>
  <si>
    <t>Index ID</t>
  </si>
  <si>
    <t>metric ID</t>
  </si>
  <si>
    <t>math symbol; &gt;, &lt;, &gt;=, &lt;=, ==, or !=</t>
  </si>
  <si>
    <t>number to use in comparison</t>
  </si>
  <si>
    <t>Any special language.</t>
  </si>
  <si>
    <t>meta</t>
  </si>
  <si>
    <t>Metadata (column names) for data table worksheets.</t>
  </si>
  <si>
    <t>Index_Name</t>
  </si>
  <si>
    <t>ni_Ramello</t>
  </si>
  <si>
    <t>Hi</t>
  </si>
  <si>
    <t>Lo</t>
  </si>
  <si>
    <t>CheckName</t>
  </si>
  <si>
    <t>individuals, Large</t>
  </si>
  <si>
    <t>individuals, small</t>
  </si>
  <si>
    <t>Low density (m2)</t>
  </si>
  <si>
    <t>Low density (ft2)</t>
  </si>
  <si>
    <t>catchment, small</t>
  </si>
  <si>
    <t>catchment, Large</t>
  </si>
  <si>
    <t>surface area, small</t>
  </si>
  <si>
    <t>Ramellogammarus</t>
  </si>
  <si>
    <t>SurfaceArea</t>
  </si>
  <si>
    <t>Area_mi2</t>
  </si>
  <si>
    <t>Density_ft2</t>
  </si>
  <si>
    <t>Density_m2</t>
  </si>
  <si>
    <t>brackish organisms present</t>
  </si>
  <si>
    <t>Metric_Name</t>
  </si>
  <si>
    <t>Site_Type</t>
  </si>
  <si>
    <t>pi_dom02</t>
  </si>
  <si>
    <t>individuals, dominant 02, Large</t>
  </si>
  <si>
    <t>QC flags for Pacific Northwest Biological Condition Gradient (2018) model.</t>
  </si>
  <si>
    <t>BCG_PacNW_v1_500ct</t>
  </si>
  <si>
    <t>BCG_PacNW_v1_300ct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</si>
</sst>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4" fillId="3" borderId="0" xfId="4" applyFill="1" applyAlignment="1" applyProtection="1">
      <alignment horizontal="center"/>
    </xf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4" fillId="4" borderId="0" xfId="4" applyFill="1" applyAlignment="1" applyProtection="1">
      <alignment horizontal="center"/>
    </xf>
  </cellXfs>
  <cellStyles count="5"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5:C18" totalsRowShown="0">
  <autoFilter ref="A15:C18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18"/>
  <sheetViews>
    <sheetView zoomScaleNormal="100" workbookViewId="0">
      <selection activeCell="A6" sqref="A6"/>
    </sheetView>
  </sheetViews>
  <sheetFormatPr defaultRowHeight="15" x14ac:dyDescent="0.25"/>
  <cols>
    <col min="1" max="1" width="15.28515625" customWidth="1"/>
    <col min="2" max="2" width="71.140625" customWidth="1"/>
    <col min="3" max="3" width="12.7109375" customWidth="1"/>
  </cols>
  <sheetData>
    <row r="1" spans="1:3" ht="22.5" x14ac:dyDescent="0.3">
      <c r="A1" s="3" t="s">
        <v>20</v>
      </c>
    </row>
    <row r="2" spans="1:3" ht="20.25" thickBot="1" x14ac:dyDescent="0.35">
      <c r="A2" s="1" t="s">
        <v>21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43369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Inc\MyDocs_OneDrive\GitHub\BCGcalc\inst\extdata\[MetricFlags.xlsx]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[MetricFlags.xlsx]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55</v>
      </c>
    </row>
    <row r="15" spans="1:3" x14ac:dyDescent="0.25">
      <c r="A15" t="s">
        <v>7</v>
      </c>
      <c r="B15" t="s">
        <v>4</v>
      </c>
      <c r="C15" s="9" t="s">
        <v>8</v>
      </c>
    </row>
    <row r="16" spans="1:3" x14ac:dyDescent="0.25">
      <c r="A16" t="s">
        <v>5</v>
      </c>
      <c r="B16" t="s">
        <v>9</v>
      </c>
      <c r="C16" s="10" t="str">
        <f ca="1">HYPERLINK(FileName&amp;A16&amp;"!A1",A16)</f>
        <v>NOTES</v>
      </c>
    </row>
    <row r="17" spans="1:3" x14ac:dyDescent="0.25">
      <c r="A17" t="s">
        <v>31</v>
      </c>
      <c r="B17" t="s">
        <v>32</v>
      </c>
      <c r="C17" s="17" t="str">
        <f ca="1">HYPERLINK(FileName&amp;A17&amp;"!A1",A17)</f>
        <v>meta</v>
      </c>
    </row>
    <row r="18" spans="1:3" x14ac:dyDescent="0.25">
      <c r="A18" t="s">
        <v>22</v>
      </c>
      <c r="B18" t="s">
        <v>23</v>
      </c>
      <c r="C18" s="12" t="str">
        <f ca="1">HYPERLINK(FileName&amp;A18&amp;"!A1",A18)</f>
        <v>Flags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1:C6"/>
  <sheetViews>
    <sheetView workbookViewId="0">
      <pane ySplit="1" topLeftCell="A2" activePane="bottomLeft" state="frozen"/>
      <selection pane="bottomLeft" activeCell="A2" sqref="A2:A6"/>
    </sheetView>
  </sheetViews>
  <sheetFormatPr defaultRowHeight="15" x14ac:dyDescent="0.25"/>
  <cols>
    <col min="1" max="1" width="10.85546875" bestFit="1" customWidth="1"/>
    <col min="2" max="2" width="13.7109375" customWidth="1"/>
    <col min="3" max="3" width="32.5703125" bestFit="1" customWidth="1"/>
  </cols>
  <sheetData>
    <row r="1" spans="1:3" x14ac:dyDescent="0.25">
      <c r="A1" s="11" t="s">
        <v>7</v>
      </c>
      <c r="B1" s="11" t="s">
        <v>24</v>
      </c>
      <c r="C1" s="11" t="s">
        <v>25</v>
      </c>
    </row>
    <row r="2" spans="1:3" x14ac:dyDescent="0.25">
      <c r="A2" t="s">
        <v>22</v>
      </c>
      <c r="B2" t="s">
        <v>10</v>
      </c>
      <c r="C2" t="s">
        <v>26</v>
      </c>
    </row>
    <row r="3" spans="1:3" x14ac:dyDescent="0.25">
      <c r="A3" t="s">
        <v>22</v>
      </c>
      <c r="B3" t="s">
        <v>11</v>
      </c>
      <c r="C3" t="s">
        <v>27</v>
      </c>
    </row>
    <row r="4" spans="1:3" x14ac:dyDescent="0.25">
      <c r="A4" t="s">
        <v>22</v>
      </c>
      <c r="B4" t="s">
        <v>19</v>
      </c>
      <c r="C4" t="s">
        <v>28</v>
      </c>
    </row>
    <row r="5" spans="1:3" x14ac:dyDescent="0.25">
      <c r="A5" t="s">
        <v>22</v>
      </c>
      <c r="B5" t="s">
        <v>12</v>
      </c>
      <c r="C5" t="s">
        <v>29</v>
      </c>
    </row>
    <row r="6" spans="1:3" x14ac:dyDescent="0.25">
      <c r="A6" t="s">
        <v>22</v>
      </c>
      <c r="B6" t="s">
        <v>13</v>
      </c>
      <c r="C6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92D050"/>
  </sheetPr>
  <dimension ref="A1:F41"/>
  <sheetViews>
    <sheetView tabSelected="1" workbookViewId="0">
      <pane ySplit="1" topLeftCell="A2" activePane="bottomLeft" state="frozen"/>
      <selection pane="bottomLeft" activeCell="A8" sqref="A8"/>
    </sheetView>
  </sheetViews>
  <sheetFormatPr defaultRowHeight="15" x14ac:dyDescent="0.25"/>
  <cols>
    <col min="1" max="1" width="20.7109375" bestFit="1" customWidth="1"/>
    <col min="2" max="2" width="16.140625" customWidth="1"/>
    <col min="3" max="3" width="22.140625" bestFit="1" customWidth="1"/>
    <col min="6" max="6" width="41.28515625" bestFit="1" customWidth="1"/>
  </cols>
  <sheetData>
    <row r="1" spans="1:6" x14ac:dyDescent="0.25">
      <c r="A1" s="11" t="s">
        <v>33</v>
      </c>
      <c r="B1" s="11" t="s">
        <v>52</v>
      </c>
      <c r="C1" s="11" t="s">
        <v>51</v>
      </c>
      <c r="D1" s="11" t="s">
        <v>19</v>
      </c>
      <c r="E1" s="11" t="s">
        <v>12</v>
      </c>
      <c r="F1" s="11" t="s">
        <v>37</v>
      </c>
    </row>
    <row r="2" spans="1:6" x14ac:dyDescent="0.25">
      <c r="A2" t="s">
        <v>56</v>
      </c>
      <c r="B2" s="14" t="s">
        <v>35</v>
      </c>
      <c r="C2" t="s">
        <v>14</v>
      </c>
      <c r="D2" t="s">
        <v>15</v>
      </c>
      <c r="E2">
        <f>500*1.2</f>
        <v>600</v>
      </c>
      <c r="F2" t="s">
        <v>38</v>
      </c>
    </row>
    <row r="3" spans="1:6" x14ac:dyDescent="0.25">
      <c r="A3" t="s">
        <v>56</v>
      </c>
      <c r="B3" s="14" t="s">
        <v>35</v>
      </c>
      <c r="C3" t="s">
        <v>14</v>
      </c>
      <c r="D3" t="s">
        <v>16</v>
      </c>
      <c r="E3">
        <f>500*0.8</f>
        <v>400</v>
      </c>
      <c r="F3" t="s">
        <v>39</v>
      </c>
    </row>
    <row r="4" spans="1:6" x14ac:dyDescent="0.25">
      <c r="A4" t="s">
        <v>56</v>
      </c>
      <c r="B4" s="14" t="s">
        <v>35</v>
      </c>
      <c r="C4" s="13" t="s">
        <v>49</v>
      </c>
      <c r="D4" t="s">
        <v>16</v>
      </c>
      <c r="E4">
        <v>500</v>
      </c>
      <c r="F4" t="s">
        <v>40</v>
      </c>
    </row>
    <row r="5" spans="1:6" x14ac:dyDescent="0.25">
      <c r="A5" t="s">
        <v>56</v>
      </c>
      <c r="B5" s="14" t="s">
        <v>35</v>
      </c>
      <c r="C5" s="13" t="s">
        <v>48</v>
      </c>
      <c r="D5" t="s">
        <v>16</v>
      </c>
      <c r="E5">
        <v>47</v>
      </c>
      <c r="F5" t="s">
        <v>41</v>
      </c>
    </row>
    <row r="6" spans="1:6" x14ac:dyDescent="0.25">
      <c r="A6" t="s">
        <v>56</v>
      </c>
      <c r="B6" s="14" t="s">
        <v>35</v>
      </c>
      <c r="C6" s="13" t="s">
        <v>47</v>
      </c>
      <c r="D6" t="s">
        <v>16</v>
      </c>
      <c r="E6">
        <v>2</v>
      </c>
      <c r="F6" t="s">
        <v>42</v>
      </c>
    </row>
    <row r="7" spans="1:6" x14ac:dyDescent="0.25">
      <c r="A7" t="s">
        <v>56</v>
      </c>
      <c r="B7" s="14" t="s">
        <v>35</v>
      </c>
      <c r="C7" s="13" t="s">
        <v>47</v>
      </c>
      <c r="D7" t="s">
        <v>15</v>
      </c>
      <c r="E7">
        <v>100</v>
      </c>
      <c r="F7" t="s">
        <v>43</v>
      </c>
    </row>
    <row r="8" spans="1:6" x14ac:dyDescent="0.25">
      <c r="A8" t="s">
        <v>56</v>
      </c>
      <c r="B8" s="14" t="s">
        <v>35</v>
      </c>
      <c r="C8" s="13" t="s">
        <v>46</v>
      </c>
      <c r="D8" t="s">
        <v>16</v>
      </c>
      <c r="E8">
        <v>8</v>
      </c>
      <c r="F8" t="s">
        <v>44</v>
      </c>
    </row>
    <row r="9" spans="1:6" x14ac:dyDescent="0.25">
      <c r="A9" t="s">
        <v>56</v>
      </c>
      <c r="B9" s="14" t="s">
        <v>35</v>
      </c>
      <c r="C9" t="s">
        <v>18</v>
      </c>
      <c r="D9" t="s">
        <v>15</v>
      </c>
      <c r="E9">
        <v>0</v>
      </c>
      <c r="F9" t="s">
        <v>50</v>
      </c>
    </row>
    <row r="10" spans="1:6" x14ac:dyDescent="0.25">
      <c r="A10" t="s">
        <v>56</v>
      </c>
      <c r="B10" s="14" t="s">
        <v>35</v>
      </c>
      <c r="C10" t="s">
        <v>34</v>
      </c>
      <c r="D10" t="s">
        <v>17</v>
      </c>
      <c r="E10">
        <v>10</v>
      </c>
      <c r="F10" t="s">
        <v>45</v>
      </c>
    </row>
    <row r="11" spans="1:6" x14ac:dyDescent="0.25">
      <c r="A11" t="s">
        <v>56</v>
      </c>
      <c r="B11" s="14" t="s">
        <v>35</v>
      </c>
      <c r="C11" s="15" t="s">
        <v>53</v>
      </c>
      <c r="D11" s="15" t="s">
        <v>17</v>
      </c>
      <c r="E11">
        <v>0.5</v>
      </c>
      <c r="F11" t="s">
        <v>54</v>
      </c>
    </row>
    <row r="12" spans="1:6" x14ac:dyDescent="0.25">
      <c r="A12" t="s">
        <v>56</v>
      </c>
      <c r="B12" t="s">
        <v>36</v>
      </c>
      <c r="C12" t="s">
        <v>14</v>
      </c>
      <c r="D12" t="s">
        <v>15</v>
      </c>
      <c r="E12">
        <v>600</v>
      </c>
      <c r="F12" t="s">
        <v>38</v>
      </c>
    </row>
    <row r="13" spans="1:6" x14ac:dyDescent="0.25">
      <c r="A13" t="s">
        <v>56</v>
      </c>
      <c r="B13" t="s">
        <v>36</v>
      </c>
      <c r="C13" t="s">
        <v>14</v>
      </c>
      <c r="D13" t="s">
        <v>16</v>
      </c>
      <c r="E13">
        <v>450</v>
      </c>
      <c r="F13" t="s">
        <v>39</v>
      </c>
    </row>
    <row r="14" spans="1:6" x14ac:dyDescent="0.25">
      <c r="A14" t="s">
        <v>56</v>
      </c>
      <c r="B14" t="s">
        <v>36</v>
      </c>
      <c r="C14" s="13" t="s">
        <v>49</v>
      </c>
      <c r="D14" t="s">
        <v>16</v>
      </c>
      <c r="E14">
        <v>500</v>
      </c>
      <c r="F14" t="s">
        <v>40</v>
      </c>
    </row>
    <row r="15" spans="1:6" x14ac:dyDescent="0.25">
      <c r="A15" t="s">
        <v>56</v>
      </c>
      <c r="B15" t="s">
        <v>36</v>
      </c>
      <c r="C15" s="13" t="s">
        <v>48</v>
      </c>
      <c r="D15" t="s">
        <v>16</v>
      </c>
      <c r="E15">
        <v>47</v>
      </c>
      <c r="F15" t="s">
        <v>41</v>
      </c>
    </row>
    <row r="16" spans="1:6" x14ac:dyDescent="0.25">
      <c r="A16" t="s">
        <v>56</v>
      </c>
      <c r="B16" t="s">
        <v>36</v>
      </c>
      <c r="C16" s="13" t="s">
        <v>47</v>
      </c>
      <c r="D16" t="s">
        <v>16</v>
      </c>
      <c r="E16">
        <v>2</v>
      </c>
      <c r="F16" t="s">
        <v>42</v>
      </c>
    </row>
    <row r="17" spans="1:6" x14ac:dyDescent="0.25">
      <c r="A17" t="s">
        <v>56</v>
      </c>
      <c r="B17" t="s">
        <v>36</v>
      </c>
      <c r="C17" s="13" t="s">
        <v>47</v>
      </c>
      <c r="D17" t="s">
        <v>15</v>
      </c>
      <c r="E17">
        <v>100</v>
      </c>
      <c r="F17" t="s">
        <v>43</v>
      </c>
    </row>
    <row r="18" spans="1:6" x14ac:dyDescent="0.25">
      <c r="A18" t="s">
        <v>56</v>
      </c>
      <c r="B18" t="s">
        <v>36</v>
      </c>
      <c r="C18" s="13" t="s">
        <v>46</v>
      </c>
      <c r="D18" t="s">
        <v>16</v>
      </c>
      <c r="E18">
        <v>8</v>
      </c>
      <c r="F18" t="s">
        <v>44</v>
      </c>
    </row>
    <row r="19" spans="1:6" x14ac:dyDescent="0.25">
      <c r="A19" t="s">
        <v>56</v>
      </c>
      <c r="B19" t="s">
        <v>36</v>
      </c>
      <c r="C19" t="s">
        <v>18</v>
      </c>
      <c r="D19" t="s">
        <v>15</v>
      </c>
      <c r="E19">
        <v>0</v>
      </c>
      <c r="F19" t="s">
        <v>50</v>
      </c>
    </row>
    <row r="20" spans="1:6" x14ac:dyDescent="0.25">
      <c r="A20" t="s">
        <v>56</v>
      </c>
      <c r="B20" t="s">
        <v>36</v>
      </c>
      <c r="C20" t="s">
        <v>34</v>
      </c>
      <c r="D20" t="s">
        <v>17</v>
      </c>
      <c r="E20">
        <v>10</v>
      </c>
      <c r="F20" t="s">
        <v>45</v>
      </c>
    </row>
    <row r="21" spans="1:6" x14ac:dyDescent="0.25">
      <c r="A21" t="s">
        <v>56</v>
      </c>
      <c r="B21" t="s">
        <v>36</v>
      </c>
      <c r="C21" s="15" t="s">
        <v>53</v>
      </c>
      <c r="D21" s="15" t="s">
        <v>17</v>
      </c>
      <c r="E21">
        <v>0.5</v>
      </c>
      <c r="F21" t="s">
        <v>54</v>
      </c>
    </row>
    <row r="22" spans="1:6" x14ac:dyDescent="0.25">
      <c r="A22" s="16" t="s">
        <v>57</v>
      </c>
      <c r="B22" s="14" t="s">
        <v>35</v>
      </c>
      <c r="C22" t="s">
        <v>14</v>
      </c>
      <c r="D22" t="s">
        <v>15</v>
      </c>
      <c r="E22">
        <f>300*1.2</f>
        <v>360</v>
      </c>
      <c r="F22" t="s">
        <v>38</v>
      </c>
    </row>
    <row r="23" spans="1:6" x14ac:dyDescent="0.25">
      <c r="A23" s="16" t="s">
        <v>57</v>
      </c>
      <c r="B23" s="14" t="s">
        <v>35</v>
      </c>
      <c r="C23" t="s">
        <v>14</v>
      </c>
      <c r="D23" t="s">
        <v>16</v>
      </c>
      <c r="E23">
        <f>300*0.8</f>
        <v>240</v>
      </c>
      <c r="F23" t="s">
        <v>39</v>
      </c>
    </row>
    <row r="24" spans="1:6" x14ac:dyDescent="0.25">
      <c r="A24" s="16" t="s">
        <v>57</v>
      </c>
      <c r="B24" s="14" t="s">
        <v>35</v>
      </c>
      <c r="C24" s="13" t="s">
        <v>49</v>
      </c>
      <c r="D24" t="s">
        <v>16</v>
      </c>
      <c r="E24">
        <f>500*300/500</f>
        <v>300</v>
      </c>
      <c r="F24" t="s">
        <v>40</v>
      </c>
    </row>
    <row r="25" spans="1:6" x14ac:dyDescent="0.25">
      <c r="A25" s="16" t="s">
        <v>57</v>
      </c>
      <c r="B25" s="14" t="s">
        <v>35</v>
      </c>
      <c r="C25" s="13" t="s">
        <v>48</v>
      </c>
      <c r="D25" t="s">
        <v>16</v>
      </c>
      <c r="E25">
        <f>47*300/500</f>
        <v>28.2</v>
      </c>
      <c r="F25" t="s">
        <v>41</v>
      </c>
    </row>
    <row r="26" spans="1:6" x14ac:dyDescent="0.25">
      <c r="A26" s="16" t="s">
        <v>57</v>
      </c>
      <c r="B26" s="14" t="s">
        <v>35</v>
      </c>
      <c r="C26" s="13" t="s">
        <v>47</v>
      </c>
      <c r="D26" t="s">
        <v>16</v>
      </c>
      <c r="E26">
        <v>2</v>
      </c>
      <c r="F26" t="s">
        <v>42</v>
      </c>
    </row>
    <row r="27" spans="1:6" x14ac:dyDescent="0.25">
      <c r="A27" s="16" t="s">
        <v>57</v>
      </c>
      <c r="B27" s="14" t="s">
        <v>35</v>
      </c>
      <c r="C27" s="13" t="s">
        <v>47</v>
      </c>
      <c r="D27" t="s">
        <v>15</v>
      </c>
      <c r="E27">
        <v>100</v>
      </c>
      <c r="F27" t="s">
        <v>43</v>
      </c>
    </row>
    <row r="28" spans="1:6" x14ac:dyDescent="0.25">
      <c r="A28" s="16" t="s">
        <v>57</v>
      </c>
      <c r="B28" s="14" t="s">
        <v>35</v>
      </c>
      <c r="C28" s="13" t="s">
        <v>46</v>
      </c>
      <c r="D28" t="s">
        <v>16</v>
      </c>
      <c r="E28">
        <v>8</v>
      </c>
      <c r="F28" t="s">
        <v>44</v>
      </c>
    </row>
    <row r="29" spans="1:6" x14ac:dyDescent="0.25">
      <c r="A29" s="16" t="s">
        <v>57</v>
      </c>
      <c r="B29" s="14" t="s">
        <v>35</v>
      </c>
      <c r="C29" t="s">
        <v>18</v>
      </c>
      <c r="D29" t="s">
        <v>15</v>
      </c>
      <c r="E29">
        <v>0</v>
      </c>
      <c r="F29" t="s">
        <v>50</v>
      </c>
    </row>
    <row r="30" spans="1:6" x14ac:dyDescent="0.25">
      <c r="A30" s="16" t="s">
        <v>57</v>
      </c>
      <c r="B30" s="14" t="s">
        <v>35</v>
      </c>
      <c r="C30" t="s">
        <v>34</v>
      </c>
      <c r="D30" t="s">
        <v>17</v>
      </c>
      <c r="E30">
        <v>10</v>
      </c>
      <c r="F30" t="s">
        <v>45</v>
      </c>
    </row>
    <row r="31" spans="1:6" x14ac:dyDescent="0.25">
      <c r="A31" s="16" t="s">
        <v>57</v>
      </c>
      <c r="B31" s="14" t="s">
        <v>35</v>
      </c>
      <c r="C31" s="15" t="s">
        <v>53</v>
      </c>
      <c r="D31" s="15" t="s">
        <v>17</v>
      </c>
      <c r="E31">
        <v>0.5</v>
      </c>
      <c r="F31" t="s">
        <v>54</v>
      </c>
    </row>
    <row r="32" spans="1:6" x14ac:dyDescent="0.25">
      <c r="A32" s="16" t="s">
        <v>57</v>
      </c>
      <c r="B32" t="s">
        <v>36</v>
      </c>
      <c r="C32" t="s">
        <v>14</v>
      </c>
      <c r="D32" t="s">
        <v>15</v>
      </c>
      <c r="E32">
        <f>E22</f>
        <v>360</v>
      </c>
      <c r="F32" t="s">
        <v>38</v>
      </c>
    </row>
    <row r="33" spans="1:6" x14ac:dyDescent="0.25">
      <c r="A33" s="16" t="s">
        <v>57</v>
      </c>
      <c r="B33" t="s">
        <v>36</v>
      </c>
      <c r="C33" t="s">
        <v>14</v>
      </c>
      <c r="D33" t="s">
        <v>16</v>
      </c>
      <c r="E33">
        <f t="shared" ref="E33:E35" si="0">E23</f>
        <v>240</v>
      </c>
      <c r="F33" t="s">
        <v>39</v>
      </c>
    </row>
    <row r="34" spans="1:6" x14ac:dyDescent="0.25">
      <c r="A34" s="16" t="s">
        <v>57</v>
      </c>
      <c r="B34" t="s">
        <v>36</v>
      </c>
      <c r="C34" s="13" t="s">
        <v>49</v>
      </c>
      <c r="D34" t="s">
        <v>16</v>
      </c>
      <c r="E34">
        <f t="shared" si="0"/>
        <v>300</v>
      </c>
      <c r="F34" t="s">
        <v>40</v>
      </c>
    </row>
    <row r="35" spans="1:6" x14ac:dyDescent="0.25">
      <c r="A35" s="16" t="s">
        <v>57</v>
      </c>
      <c r="B35" t="s">
        <v>36</v>
      </c>
      <c r="C35" s="13" t="s">
        <v>48</v>
      </c>
      <c r="D35" t="s">
        <v>16</v>
      </c>
      <c r="E35">
        <f t="shared" si="0"/>
        <v>28.2</v>
      </c>
      <c r="F35" t="s">
        <v>41</v>
      </c>
    </row>
    <row r="36" spans="1:6" x14ac:dyDescent="0.25">
      <c r="A36" s="16" t="s">
        <v>57</v>
      </c>
      <c r="B36" t="s">
        <v>36</v>
      </c>
      <c r="C36" s="13" t="s">
        <v>47</v>
      </c>
      <c r="D36" t="s">
        <v>16</v>
      </c>
      <c r="E36">
        <v>2</v>
      </c>
      <c r="F36" t="s">
        <v>42</v>
      </c>
    </row>
    <row r="37" spans="1:6" x14ac:dyDescent="0.25">
      <c r="A37" s="16" t="s">
        <v>57</v>
      </c>
      <c r="B37" t="s">
        <v>36</v>
      </c>
      <c r="C37" s="13" t="s">
        <v>47</v>
      </c>
      <c r="D37" t="s">
        <v>15</v>
      </c>
      <c r="E37">
        <v>100</v>
      </c>
      <c r="F37" t="s">
        <v>43</v>
      </c>
    </row>
    <row r="38" spans="1:6" x14ac:dyDescent="0.25">
      <c r="A38" s="16" t="s">
        <v>57</v>
      </c>
      <c r="B38" t="s">
        <v>36</v>
      </c>
      <c r="C38" s="13" t="s">
        <v>46</v>
      </c>
      <c r="D38" t="s">
        <v>16</v>
      </c>
      <c r="E38">
        <v>8</v>
      </c>
      <c r="F38" t="s">
        <v>44</v>
      </c>
    </row>
    <row r="39" spans="1:6" x14ac:dyDescent="0.25">
      <c r="A39" s="16" t="s">
        <v>57</v>
      </c>
      <c r="B39" t="s">
        <v>36</v>
      </c>
      <c r="C39" t="s">
        <v>18</v>
      </c>
      <c r="D39" t="s">
        <v>15</v>
      </c>
      <c r="E39">
        <v>0</v>
      </c>
      <c r="F39" t="s">
        <v>50</v>
      </c>
    </row>
    <row r="40" spans="1:6" x14ac:dyDescent="0.25">
      <c r="A40" s="16" t="s">
        <v>57</v>
      </c>
      <c r="B40" t="s">
        <v>36</v>
      </c>
      <c r="C40" t="s">
        <v>34</v>
      </c>
      <c r="D40" t="s">
        <v>17</v>
      </c>
      <c r="E40">
        <v>10</v>
      </c>
      <c r="F40" t="s">
        <v>45</v>
      </c>
    </row>
    <row r="41" spans="1:6" x14ac:dyDescent="0.25">
      <c r="A41" s="16" t="s">
        <v>57</v>
      </c>
      <c r="B41" t="s">
        <v>36</v>
      </c>
      <c r="C41" s="15" t="s">
        <v>53</v>
      </c>
      <c r="D41" s="15" t="s">
        <v>17</v>
      </c>
      <c r="E41">
        <v>0.5</v>
      </c>
      <c r="F41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NOTES</vt:lpstr>
      <vt:lpstr>meta</vt:lpstr>
      <vt:lpstr>Flags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2018-09-26T17:01:48Z</dcterms:modified>
</cp:coreProperties>
</file>