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d.docs.live.net/60fb8cfbdce22c37/CVUT/Magistr/MCC/MatMul/"/>
    </mc:Choice>
  </mc:AlternateContent>
  <xr:revisionPtr revIDLastSave="415" documentId="11_AD4D80C4656A4B7AC02E7459AB5852FA5BDEDD80" xr6:coauthVersionLast="47" xr6:coauthVersionMax="47" xr10:uidLastSave="{B0E160AE-67DA-4DC1-8523-71938BC31396}"/>
  <bookViews>
    <workbookView xWindow="28680" yWindow="-120" windowWidth="29040" windowHeight="15840" xr2:uid="{00000000-000D-0000-FFFF-FFFF00000000}"/>
  </bookViews>
  <sheets>
    <sheet name="List1" sheetId="1" r:id="rId1"/>
    <sheet name="Lis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G22" i="2"/>
  <c r="G20" i="2"/>
  <c r="G21" i="2"/>
  <c r="F22" i="2"/>
  <c r="F21" i="2"/>
  <c r="F20" i="2"/>
  <c r="E22" i="2"/>
  <c r="E21" i="2"/>
  <c r="E20" i="2"/>
  <c r="D22" i="2"/>
  <c r="D21" i="2"/>
  <c r="D20" i="2"/>
  <c r="G15" i="2"/>
  <c r="G14" i="2"/>
  <c r="G13" i="2"/>
  <c r="F15" i="2"/>
  <c r="F14" i="2"/>
  <c r="F13" i="2"/>
  <c r="E15" i="2"/>
  <c r="E14" i="2"/>
  <c r="E13" i="2"/>
  <c r="D15" i="2"/>
  <c r="D14" i="2"/>
  <c r="D13" i="2"/>
</calcChain>
</file>

<file path=xl/sharedStrings.xml><?xml version="1.0" encoding="utf-8"?>
<sst xmlns="http://schemas.openxmlformats.org/spreadsheetml/2006/main" count="39" uniqueCount="16">
  <si>
    <t>Limit - 256</t>
  </si>
  <si>
    <t>Limit - 512</t>
  </si>
  <si>
    <t>Limit - 1024</t>
  </si>
  <si>
    <t>Limit - 2048</t>
  </si>
  <si>
    <t>Simple Mult</t>
  </si>
  <si>
    <t>Strassen</t>
  </si>
  <si>
    <t>Strassen Cache Opt</t>
  </si>
  <si>
    <t>Strassen Parallel</t>
  </si>
  <si>
    <t>Strass Parallel Cache Opt</t>
  </si>
  <si>
    <t>Strass Parallel Depend</t>
  </si>
  <si>
    <t>Threads - 2</t>
  </si>
  <si>
    <t>Threads - 4</t>
  </si>
  <si>
    <t>Threads - 8</t>
  </si>
  <si>
    <t>Threads - 12</t>
  </si>
  <si>
    <t>Seq simple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</si>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</sst>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">
    <xf numFmtId="0" fontId="0" fillId="0" borderId="0" xfId="0"/>
    <xf numFmtId="0" fontId="1" fillId="0" borderId="1" xfId="1"/>
    <xf numFmtId="0" fontId="1" fillId="0" borderId="1" xfId="1" applyAlignment="1">
      <alignment horizontal="center"/>
    </xf>
  </cellXfs>
  <cellStyles count="2">
    <cellStyle name="Celkem" xfId="1" builtinId="25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Délka výpočtu algoritmů na instanci velikosti matice 8192 a různých nastaveních limitů </a:t>
            </a:r>
            <a:r>
              <a:rPr lang="en-US"/>
              <a:t>a 12 vl</a:t>
            </a:r>
            <a:r>
              <a:rPr lang="cs-CZ"/>
              <a:t>áken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List1!$D$12</c:f>
              <c:strCache>
                <c:ptCount val="1"/>
                <c:pt idx="0">
                  <c:v>Limit - 256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List1!$C$13:$C$18</c:f>
              <c:strCache>
                <c:ptCount val="6"/>
                <c:pt idx="0">
                  <c:v>Simple Mult</c:v>
                </c:pt>
                <c:pt idx="1">
                  <c:v>Strassen</c:v>
                </c:pt>
                <c:pt idx="2">
                  <c:v>Strassen Cache Opt</c:v>
                </c:pt>
                <c:pt idx="3">
                  <c:v>Strassen Parallel</c:v>
                </c:pt>
                <c:pt idx="4">
                  <c:v>Strass Parallel Cache Opt</c:v>
                </c:pt>
                <c:pt idx="5">
                  <c:v>Strass Parallel Depend</c:v>
                </c:pt>
              </c:strCache>
            </c:strRef>
          </c:cat>
          <c:val>
            <c:numRef>
              <c:f>List1!$D$13:$D$18</c:f>
              <c:numCache>
                <c:formatCode>General</c:formatCode>
                <c:ptCount val="6"/>
                <c:pt idx="0">
                  <c:v>204128</c:v>
                </c:pt>
                <c:pt idx="1">
                  <c:v>54714</c:v>
                </c:pt>
                <c:pt idx="2">
                  <c:v>26888</c:v>
                </c:pt>
                <c:pt idx="3">
                  <c:v>11895</c:v>
                </c:pt>
                <c:pt idx="4">
                  <c:v>11727</c:v>
                </c:pt>
                <c:pt idx="5">
                  <c:v>18339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28-4497-9B6C-445610C3FFBB}"/>
            </c:ext>
          </c:extLst>
        </c:ser>
        <c:ser>
          <c:idx val="1"/>
          <c:order val="1"/>
          <c:tx>
            <c:strRef>
              <c:f>List1!$E$12</c:f>
              <c:strCache>
                <c:ptCount val="1"/>
                <c:pt idx="0">
                  <c:v>Limit - 512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List1!$C$13:$C$18</c:f>
              <c:strCache>
                <c:ptCount val="6"/>
                <c:pt idx="0">
                  <c:v>Simple Mult</c:v>
                </c:pt>
                <c:pt idx="1">
                  <c:v>Strassen</c:v>
                </c:pt>
                <c:pt idx="2">
                  <c:v>Strassen Cache Opt</c:v>
                </c:pt>
                <c:pt idx="3">
                  <c:v>Strassen Parallel</c:v>
                </c:pt>
                <c:pt idx="4">
                  <c:v>Strass Parallel Cache Opt</c:v>
                </c:pt>
                <c:pt idx="5">
                  <c:v>Strass Parallel Depend</c:v>
                </c:pt>
              </c:strCache>
            </c:strRef>
          </c:cat>
          <c:val>
            <c:numRef>
              <c:f>List1!$E$13:$E$18</c:f>
              <c:numCache>
                <c:formatCode>General</c:formatCode>
                <c:ptCount val="6"/>
                <c:pt idx="0">
                  <c:v>204128</c:v>
                </c:pt>
                <c:pt idx="1">
                  <c:v>60219</c:v>
                </c:pt>
                <c:pt idx="2">
                  <c:v>29054</c:v>
                </c:pt>
                <c:pt idx="3">
                  <c:v>9958</c:v>
                </c:pt>
                <c:pt idx="4">
                  <c:v>8177</c:v>
                </c:pt>
                <c:pt idx="5">
                  <c:v>18015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28-4497-9B6C-445610C3FFBB}"/>
            </c:ext>
          </c:extLst>
        </c:ser>
        <c:ser>
          <c:idx val="2"/>
          <c:order val="2"/>
          <c:tx>
            <c:strRef>
              <c:f>List1!$F$12</c:f>
              <c:strCache>
                <c:ptCount val="1"/>
                <c:pt idx="0">
                  <c:v>Limit - 1024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List1!$C$13:$C$18</c:f>
              <c:strCache>
                <c:ptCount val="6"/>
                <c:pt idx="0">
                  <c:v>Simple Mult</c:v>
                </c:pt>
                <c:pt idx="1">
                  <c:v>Strassen</c:v>
                </c:pt>
                <c:pt idx="2">
                  <c:v>Strassen Cache Opt</c:v>
                </c:pt>
                <c:pt idx="3">
                  <c:v>Strassen Parallel</c:v>
                </c:pt>
                <c:pt idx="4">
                  <c:v>Strass Parallel Cache Opt</c:v>
                </c:pt>
                <c:pt idx="5">
                  <c:v>Strass Parallel Depend</c:v>
                </c:pt>
              </c:strCache>
            </c:strRef>
          </c:cat>
          <c:val>
            <c:numRef>
              <c:f>List1!$F$13:$F$18</c:f>
              <c:numCache>
                <c:formatCode>General</c:formatCode>
                <c:ptCount val="6"/>
                <c:pt idx="0">
                  <c:v>204128</c:v>
                </c:pt>
                <c:pt idx="1">
                  <c:v>64112</c:v>
                </c:pt>
                <c:pt idx="2">
                  <c:v>34538</c:v>
                </c:pt>
                <c:pt idx="3">
                  <c:v>9581</c:v>
                </c:pt>
                <c:pt idx="4">
                  <c:v>7278</c:v>
                </c:pt>
                <c:pt idx="5">
                  <c:v>15696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28-4497-9B6C-445610C3FFBB}"/>
            </c:ext>
          </c:extLst>
        </c:ser>
        <c:ser>
          <c:idx val="3"/>
          <c:order val="3"/>
          <c:tx>
            <c:strRef>
              <c:f>List1!$G$12</c:f>
              <c:strCache>
                <c:ptCount val="1"/>
                <c:pt idx="0">
                  <c:v>Limit - 2048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List1!$C$13:$C$18</c:f>
              <c:strCache>
                <c:ptCount val="6"/>
                <c:pt idx="0">
                  <c:v>Simple Mult</c:v>
                </c:pt>
                <c:pt idx="1">
                  <c:v>Strassen</c:v>
                </c:pt>
                <c:pt idx="2">
                  <c:v>Strassen Cache Opt</c:v>
                </c:pt>
                <c:pt idx="3">
                  <c:v>Strassen Parallel</c:v>
                </c:pt>
                <c:pt idx="4">
                  <c:v>Strass Parallel Cache Opt</c:v>
                </c:pt>
                <c:pt idx="5">
                  <c:v>Strass Parallel Depend</c:v>
                </c:pt>
              </c:strCache>
            </c:strRef>
          </c:cat>
          <c:val>
            <c:numRef>
              <c:f>List1!$G$13:$G$18</c:f>
              <c:numCache>
                <c:formatCode>General</c:formatCode>
                <c:ptCount val="6"/>
                <c:pt idx="0">
                  <c:v>204128</c:v>
                </c:pt>
                <c:pt idx="1">
                  <c:v>121078</c:v>
                </c:pt>
                <c:pt idx="2">
                  <c:v>42549</c:v>
                </c:pt>
                <c:pt idx="3">
                  <c:v>15404</c:v>
                </c:pt>
                <c:pt idx="4">
                  <c:v>6706</c:v>
                </c:pt>
                <c:pt idx="5">
                  <c:v>12627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28-4497-9B6C-445610C3F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898655"/>
        <c:axId val="1664901567"/>
      </c:barChart>
      <c:catAx>
        <c:axId val="16648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4901567"/>
        <c:crosses val="autoZero"/>
        <c:auto val="1"/>
        <c:lblAlgn val="ctr"/>
        <c:lblOffset val="100"/>
        <c:noMultiLvlLbl val="0"/>
      </c:catAx>
      <c:valAx>
        <c:axId val="166490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6489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Zrychlen</a:t>
            </a:r>
            <a:r>
              <a:rPr lang="cs-CZ"/>
              <a:t>í</a:t>
            </a:r>
            <a:r>
              <a:rPr lang="cs-CZ" baseline="0"/>
              <a:t> vůči sekvenčnímu klasickému násobení s nejoptimalnějším nastavení parametrů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List1!$C$23:$C$27</c:f>
              <c:strCache>
                <c:ptCount val="5"/>
                <c:pt idx="0">
                  <c:v>Strassen</c:v>
                </c:pt>
                <c:pt idx="1">
                  <c:v>Strassen Cache Opt</c:v>
                </c:pt>
                <c:pt idx="2">
                  <c:v>Strassen Parallel</c:v>
                </c:pt>
                <c:pt idx="3">
                  <c:v>Strass Parallel Cache Opt</c:v>
                </c:pt>
                <c:pt idx="4">
                  <c:v>Strass Parallel Depend</c:v>
                </c:pt>
              </c:strCache>
            </c:strRef>
          </c:cat>
          <c:val>
            <c:numRef>
              <c:f>List1!$D$23:$D$27</c:f>
              <c:numCache>
                <c:formatCode>General</c:formatCode>
                <c:ptCount val="5"/>
                <c:pt idx="0">
                  <c:v>3.7308184376941917</c:v>
                </c:pt>
                <c:pt idx="1">
                  <c:v>7.5917881582862243</c:v>
                </c:pt>
                <c:pt idx="2">
                  <c:v>21.305500469679576</c:v>
                </c:pt>
                <c:pt idx="3">
                  <c:v>30.439606322696093</c:v>
                </c:pt>
                <c:pt idx="4">
                  <c:v>16.165993505979252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2B3-A2D5-47D3FD86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062255"/>
        <c:axId val="468063087"/>
      </c:barChart>
      <c:catAx>
        <c:axId val="46806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8063087"/>
        <c:crosses val="autoZero"/>
        <c:auto val="1"/>
        <c:lblAlgn val="ctr"/>
        <c:lblOffset val="100"/>
        <c:noMultiLvlLbl val="0"/>
      </c:catAx>
      <c:valAx>
        <c:axId val="4680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806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Délka výpočtu algoritmů na instanci velikosti matice 8192 a různých počtu vláken a limitu 1024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List2!$C$6</c:f>
              <c:strCache>
                <c:ptCount val="1"/>
                <c:pt idx="0">
                  <c:v>Strassen 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List2!$D$5:$G$5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List2!$D$6:$G$6</c:f>
              <c:numCache>
                <c:formatCode>General</c:formatCode>
                <c:ptCount val="4"/>
                <c:pt idx="0">
                  <c:v>38119</c:v>
                </c:pt>
                <c:pt idx="1">
                  <c:v>18604</c:v>
                </c:pt>
                <c:pt idx="2">
                  <c:v>11923</c:v>
                </c:pt>
                <c:pt idx="3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B-404E-8CF7-4159559692C3}"/>
            </c:ext>
          </c:extLst>
        </c:ser>
        <c:ser>
          <c:idx val="1"/>
          <c:order val="1"/>
          <c:tx>
            <c:strRef>
              <c:f>List2!$C$7</c:f>
              <c:strCache>
                <c:ptCount val="1"/>
                <c:pt idx="0">
                  <c:v>Strass Parallel Cache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List2!$D$5:$G$5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List2!$D$7:$G$7</c:f>
              <c:numCache>
                <c:formatCode>General</c:formatCode>
                <c:ptCount val="4"/>
                <c:pt idx="0">
                  <c:v>19925</c:v>
                </c:pt>
                <c:pt idx="1">
                  <c:v>10314</c:v>
                </c:pt>
                <c:pt idx="2">
                  <c:v>7882</c:v>
                </c:pt>
                <c:pt idx="3">
                  <c:v>7278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B-404E-8CF7-4159559692C3}"/>
            </c:ext>
          </c:extLst>
        </c:ser>
        <c:ser>
          <c:idx val="2"/>
          <c:order val="2"/>
          <c:tx>
            <c:strRef>
              <c:f>List2!$C$8</c:f>
              <c:strCache>
                <c:ptCount val="1"/>
                <c:pt idx="0">
                  <c:v>Strass Parallel Depend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List2!$D$5:$G$5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List2!$D$8:$G$8</c:f>
              <c:numCache>
                <c:formatCode>General</c:formatCode>
                <c:ptCount val="4"/>
                <c:pt idx="0">
                  <c:v>25008</c:v>
                </c:pt>
                <c:pt idx="1">
                  <c:v>17009</c:v>
                </c:pt>
                <c:pt idx="2">
                  <c:v>13140</c:v>
                </c:pt>
                <c:pt idx="3">
                  <c:v>15696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7B-404E-8CF7-415955969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238927"/>
        <c:axId val="461242255"/>
      </c:barChart>
      <c:catAx>
        <c:axId val="46123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242255"/>
        <c:crosses val="autoZero"/>
        <c:auto val="1"/>
        <c:lblAlgn val="ctr"/>
        <c:lblOffset val="100"/>
        <c:noMultiLvlLbl val="0"/>
      </c:catAx>
      <c:valAx>
        <c:axId val="46124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238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Zrychlení paralelních verzí vůči sekvenčnímu klasickému algoritmu na instanci velikosti matice 8192 a různých počtu vláken a limitu 1024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List2!$C$13</c:f>
              <c:strCache>
                <c:ptCount val="1"/>
                <c:pt idx="0">
                  <c:v>Strassen 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List2!$D$12:$G$12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List2!$D$13:$G$13</c:f>
              <c:numCache>
                <c:formatCode>General</c:formatCode>
                <c:ptCount val="4"/>
                <c:pt idx="0">
                  <c:v>5.3550198063957604</c:v>
                </c:pt>
                <c:pt idx="1">
                  <c:v>10.972264029241023</c:v>
                </c:pt>
                <c:pt idx="2">
                  <c:v>17.120523358215213</c:v>
                </c:pt>
                <c:pt idx="3">
                  <c:v>21.305500469679576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5D3-A2D2-D9FBAA3CDAE1}"/>
            </c:ext>
          </c:extLst>
        </c:ser>
        <c:ser>
          <c:idx val="1"/>
          <c:order val="1"/>
          <c:tx>
            <c:strRef>
              <c:f>List2!$C$14</c:f>
              <c:strCache>
                <c:ptCount val="1"/>
                <c:pt idx="0">
                  <c:v>Strass Parallel Cache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List2!$D$12:$G$12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List2!$D$14:$G$14</c:f>
              <c:numCache>
                <c:formatCode>General</c:formatCode>
                <c:ptCount val="4"/>
                <c:pt idx="0">
                  <c:v>10.244818067754078</c:v>
                </c:pt>
                <c:pt idx="1">
                  <c:v>19.791351560985071</c:v>
                </c:pt>
                <c:pt idx="2">
                  <c:v>25.897995432631312</c:v>
                </c:pt>
                <c:pt idx="3">
                  <c:v>28.047265732344052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2-45D3-A2D2-D9FBAA3CDAE1}"/>
            </c:ext>
          </c:extLst>
        </c:ser>
        <c:ser>
          <c:idx val="2"/>
          <c:order val="2"/>
          <c:tx>
            <c:strRef>
              <c:f>List2!$C$15</c:f>
              <c:strCache>
                <c:ptCount val="1"/>
                <c:pt idx="0">
                  <c:v>Strass Parallel Depend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List2!$D$12:$G$12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List2!$D$15:$G$15</c:f>
              <c:numCache>
                <c:formatCode>General</c:formatCode>
                <c:ptCount val="4"/>
                <c:pt idx="0">
                  <c:v>8.1625079974408195</c:v>
                </c:pt>
                <c:pt idx="1">
                  <c:v>12.001175848080427</c:v>
                </c:pt>
                <c:pt idx="2">
                  <c:v>15.534855403348555</c:v>
                </c:pt>
                <c:pt idx="3">
                  <c:v>13.005096839959226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2-45D3-A2D2-D9FBAA3CD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8449023"/>
        <c:axId val="1088453599"/>
      </c:barChart>
      <c:catAx>
        <c:axId val="108844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8453599"/>
        <c:crosses val="autoZero"/>
        <c:auto val="1"/>
        <c:lblAlgn val="ctr"/>
        <c:lblOffset val="100"/>
        <c:noMultiLvlLbl val="0"/>
      </c:catAx>
      <c:valAx>
        <c:axId val="10884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08844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Zrychlení paralelních verzí vůči sekvenčnímu Strassenovu algoritmu na instanci velikosti matice 8192 a různých počtu vláken a limitu 1024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List2!$C$20</c:f>
              <c:strCache>
                <c:ptCount val="1"/>
                <c:pt idx="0">
                  <c:v>Strassen Parallel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List2!$D$19:$G$19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List2!$D$20:$G$20</c:f>
              <c:numCache>
                <c:formatCode>General</c:formatCode>
                <c:ptCount val="4"/>
                <c:pt idx="0">
                  <c:v>1.4353472021826386</c:v>
                </c:pt>
                <c:pt idx="1">
                  <c:v>2.9409804343152008</c:v>
                </c:pt>
                <c:pt idx="2">
                  <c:v>4.588945735133775</c:v>
                </c:pt>
                <c:pt idx="3">
                  <c:v>5.7106773823191732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73-42F2-AB43-E2BEEEB61781}"/>
            </c:ext>
          </c:extLst>
        </c:ser>
        <c:ser>
          <c:idx val="1"/>
          <c:order val="1"/>
          <c:tx>
            <c:strRef>
              <c:f>List2!$C$21</c:f>
              <c:strCache>
                <c:ptCount val="1"/>
                <c:pt idx="0">
                  <c:v>Strass Parallel Cache Opt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List2!$D$19:$G$19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List2!$D$21:$G$21</c:f>
              <c:numCache>
                <c:formatCode>General</c:formatCode>
                <c:ptCount val="4"/>
                <c:pt idx="0">
                  <c:v>2.7459974905897115</c:v>
                </c:pt>
                <c:pt idx="1">
                  <c:v>5.3048283885980219</c:v>
                </c:pt>
                <c:pt idx="2">
                  <c:v>6.9416391778736362</c:v>
                </c:pt>
                <c:pt idx="3">
                  <c:v>7.5177246496290193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73-42F2-AB43-E2BEEEB61781}"/>
            </c:ext>
          </c:extLst>
        </c:ser>
        <c:ser>
          <c:idx val="2"/>
          <c:order val="2"/>
          <c:tx>
            <c:strRef>
              <c:f>List2!$C$22</c:f>
              <c:strCache>
                <c:ptCount val="1"/>
                <c:pt idx="0">
                  <c:v>Strass Parallel Depend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List2!$D$19:$G$19</c:f>
              <c:strCache>
                <c:ptCount val="4"/>
                <c:pt idx="0">
                  <c:v>Threads - 2</c:v>
                </c:pt>
                <c:pt idx="1">
                  <c:v>Threads - 4</c:v>
                </c:pt>
                <c:pt idx="2">
                  <c:v>Threads - 8</c:v>
                </c:pt>
                <c:pt idx="3">
                  <c:v>Threads - 12</c:v>
                </c:pt>
              </c:strCache>
            </c:strRef>
          </c:cat>
          <c:val>
            <c:numRef>
              <c:f>List2!$D$22:$G$22</c:f>
              <c:numCache>
                <c:formatCode>General</c:formatCode>
                <c:ptCount val="4"/>
                <c:pt idx="0">
                  <c:v>2.1878598848368522</c:v>
                </c:pt>
                <c:pt idx="1">
                  <c:v>3.2167675936269036</c:v>
                </c:pt>
                <c:pt idx="2">
                  <c:v>4.1639269406392696</c:v>
                </c:pt>
                <c:pt idx="3">
                  <c:v>3.4858562691131501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73-42F2-AB43-E2BEEEB61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235183"/>
        <c:axId val="461239343"/>
      </c:barChart>
      <c:catAx>
        <c:axId val="46123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239343"/>
        <c:crosses val="autoZero"/>
        <c:auto val="1"/>
        <c:lblAlgn val="ctr"/>
        <c:lblOffset val="100"/>
        <c:noMultiLvlLbl val="0"/>
      </c:catAx>
      <c:valAx>
        <c:axId val="46123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6123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266699</xdr:colOff>
      <xdr:row>3</xdr:row>
      <xdr:rowOff>87189</xdr:rowOff>
    </xdr:from>
    <xdr:to>
      <xdr:col>19</xdr:col>
      <xdr:colOff>428624</xdr:colOff>
      <xdr:row>23</xdr:row>
      <xdr:rowOff>142874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9018302E-55A7-4F2E-B1D2-0AA69DD04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152400</xdr:colOff>
      <xdr:row>24</xdr:row>
      <xdr:rowOff>128587</xdr:rowOff>
    </xdr:from>
    <xdr:to>
      <xdr:col>19</xdr:col>
      <xdr:colOff>447675</xdr:colOff>
      <xdr:row>42</xdr:row>
      <xdr:rowOff>161925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9F6A7D0-34DC-4E7F-88C8-35D5DF23C4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367207</xdr:colOff>
      <xdr:row>0</xdr:row>
      <xdr:rowOff>80961</xdr:rowOff>
    </xdr:from>
    <xdr:to>
      <xdr:col>21</xdr:col>
      <xdr:colOff>104775</xdr:colOff>
      <xdr:row>17</xdr:row>
      <xdr:rowOff>81822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DE5DB5-C8C1-44BF-B6B9-72266770F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206643</xdr:colOff>
      <xdr:row>18</xdr:row>
      <xdr:rowOff>136750</xdr:rowOff>
    </xdr:from>
    <xdr:to>
      <xdr:col>20</xdr:col>
      <xdr:colOff>553811</xdr:colOff>
      <xdr:row>35</xdr:row>
      <xdr:rowOff>137611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C919C7F-3A8D-4F4D-92BD-6DFA647E81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327933</xdr:colOff>
      <xdr:row>25</xdr:row>
      <xdr:rowOff>146276</xdr:rowOff>
    </xdr:from>
    <xdr:to>
      <xdr:col>9</xdr:col>
      <xdr:colOff>416380</xdr:colOff>
      <xdr:row>42</xdr:row>
      <xdr:rowOff>141514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C210739A-6811-46FE-833E-23B1758168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2:G28"/>
  <sheetViews>
    <sheetView tabSelected="1" topLeftCell="A13" zoomScaleNormal="100" workbookViewId="0">
      <selection activeCell="E21" sqref="E21"/>
    </sheetView>
  </sheetViews>
  <sheetFormatPr defaultRowHeight="15" x14ac:dyDescent="0.25"/>
  <cols>
    <col min="2" max="2" width="10.42578125" customWidth="1"/>
    <col min="3" max="3" width="23.28515625" customWidth="1"/>
    <col min="4" max="4" width="11.85546875" customWidth="1"/>
    <col min="5" max="5" width="12.7109375" customWidth="1"/>
    <col min="6" max="6" width="15" customWidth="1"/>
    <col min="7" max="7" width="15.7109375" customWidth="1"/>
  </cols>
  <sheetData>
    <row r="12" spans="3:7" ht="15.75" thickBot="1" x14ac:dyDescent="0.3">
      <c r="C12" s="1"/>
      <c r="D12" s="2" t="s">
        <v>0</v>
      </c>
      <c r="E12" s="2" t="s">
        <v>1</v>
      </c>
      <c r="F12" s="2" t="s">
        <v>2</v>
      </c>
      <c r="G12" s="2" t="s">
        <v>3</v>
      </c>
    </row>
    <row r="13" spans="3:7" ht="16.5" thickTop="1" thickBot="1" x14ac:dyDescent="0.3">
      <c r="C13" s="1" t="s">
        <v>4</v>
      </c>
      <c r="D13" s="1">
        <v>204128</v>
      </c>
      <c r="E13" s="1">
        <v>204128</v>
      </c>
      <c r="F13" s="1">
        <v>204128</v>
      </c>
      <c r="G13" s="1">
        <v>204128</v>
      </c>
    </row>
    <row r="14" spans="3:7" ht="16.5" thickTop="1" thickBot="1" x14ac:dyDescent="0.3">
      <c r="C14" s="1" t="s">
        <v>5</v>
      </c>
      <c r="D14" s="1">
        <v>54714</v>
      </c>
      <c r="E14" s="1">
        <v>60219</v>
      </c>
      <c r="F14" s="1">
        <v>64112</v>
      </c>
      <c r="G14" s="1">
        <v>121078</v>
      </c>
    </row>
    <row r="15" spans="3:7" ht="16.5" thickTop="1" thickBot="1" x14ac:dyDescent="0.3">
      <c r="C15" s="1" t="s">
        <v>6</v>
      </c>
      <c r="D15" s="1">
        <v>26888</v>
      </c>
      <c r="E15" s="1">
        <v>29054</v>
      </c>
      <c r="F15" s="1">
        <v>34538</v>
      </c>
      <c r="G15" s="1">
        <v>42549</v>
      </c>
    </row>
    <row r="16" spans="3:7" ht="16.5" thickTop="1" thickBot="1" x14ac:dyDescent="0.3">
      <c r="C16" s="1" t="s">
        <v>7</v>
      </c>
      <c r="D16" s="1">
        <v>11895</v>
      </c>
      <c r="E16" s="1">
        <v>9958</v>
      </c>
      <c r="F16" s="1">
        <v>9581</v>
      </c>
      <c r="G16" s="1">
        <v>15404</v>
      </c>
    </row>
    <row r="17" spans="3:7" ht="16.5" thickTop="1" thickBot="1" x14ac:dyDescent="0.3">
      <c r="C17" s="1" t="s">
        <v>8</v>
      </c>
      <c r="D17" s="1">
        <v>11727</v>
      </c>
      <c r="E17" s="1">
        <v>8177</v>
      </c>
      <c r="F17" s="1">
        <v>7278</v>
      </c>
      <c r="G17" s="1">
        <v>6706</v>
      </c>
    </row>
    <row r="18" spans="3:7" ht="16.5" thickTop="1" thickBot="1" x14ac:dyDescent="0.3">
      <c r="C18" s="1" t="s">
        <v>9</v>
      </c>
      <c r="D18" s="1">
        <v>18339</v>
      </c>
      <c r="E18" s="1">
        <v>18015</v>
      </c>
      <c r="F18" s="1">
        <v>15696</v>
      </c>
      <c r="G18" s="1">
        <v>12627</v>
      </c>
    </row>
    <row r="19" spans="3:7" ht="15.75" thickTop="1" x14ac:dyDescent="0.25"/>
    <row r="22" spans="3:7" ht="15.75" thickBot="1" x14ac:dyDescent="0.3">
      <c r="C22" s="1"/>
      <c r="D22" s="1" t="s">
        <v>15</v>
      </c>
    </row>
    <row r="23" spans="3:7" ht="16.5" thickTop="1" thickBot="1" x14ac:dyDescent="0.3">
      <c r="C23" s="1" t="s">
        <v>5</v>
      </c>
      <c r="D23" s="1">
        <f>D13/54714</f>
        <v>3.7308184376941917</v>
      </c>
    </row>
    <row r="24" spans="3:7" ht="16.5" thickTop="1" thickBot="1" x14ac:dyDescent="0.3">
      <c r="C24" s="1" t="s">
        <v>6</v>
      </c>
      <c r="D24" s="1">
        <f>D13/26888</f>
        <v>7.5917881582862243</v>
      </c>
    </row>
    <row r="25" spans="3:7" ht="16.5" thickTop="1" thickBot="1" x14ac:dyDescent="0.3">
      <c r="C25" s="1" t="s">
        <v>7</v>
      </c>
      <c r="D25" s="1">
        <f>D13/9581</f>
        <v>21.305500469679576</v>
      </c>
    </row>
    <row r="26" spans="3:7" ht="16.5" thickTop="1" thickBot="1" x14ac:dyDescent="0.3">
      <c r="C26" s="1" t="s">
        <v>8</v>
      </c>
      <c r="D26" s="1">
        <f>D13/6706</f>
        <v>30.439606322696093</v>
      </c>
    </row>
    <row r="27" spans="3:7" ht="16.5" thickTop="1" thickBot="1" x14ac:dyDescent="0.3">
      <c r="C27" s="1" t="s">
        <v>9</v>
      </c>
      <c r="D27" s="1">
        <f>D13/12627</f>
        <v>16.165993505979252</v>
      </c>
    </row>
    <row r="28" spans="3:7" ht="15.75" thickTop="1" x14ac:dyDescent="0.25"/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5F9D-8F29-45C1-87DB-E0BFCB70E6ED}">
  <dimension ref="C2:G23"/>
  <sheetViews>
    <sheetView zoomScaleNormal="100" workbookViewId="0">
      <selection activeCell="C19" sqref="C19:G22"/>
    </sheetView>
  </sheetViews>
  <sheetFormatPr defaultRowHeight="15" x14ac:dyDescent="0.25"/>
  <cols>
    <col min="3" max="3" width="23.140625" customWidth="1"/>
    <col min="4" max="7" width="17.140625" customWidth="1"/>
    <col min="8" max="8" width="8.85546875" customWidth="1"/>
  </cols>
  <sheetData>
    <row r="2" spans="3:7" x14ac:dyDescent="0.25">
      <c r="C2" t="s">
        <v>14</v>
      </c>
      <c r="D2">
        <v>204128</v>
      </c>
    </row>
    <row r="3" spans="3:7" x14ac:dyDescent="0.25">
      <c r="C3" t="s">
        <v>14</v>
      </c>
      <c r="D3">
        <v>54714</v>
      </c>
    </row>
    <row r="5" spans="3:7" ht="15.75" thickBot="1" x14ac:dyDescent="0.3">
      <c r="C5" s="1"/>
      <c r="D5" s="2" t="s">
        <v>10</v>
      </c>
      <c r="E5" s="2" t="s">
        <v>11</v>
      </c>
      <c r="F5" s="2" t="s">
        <v>12</v>
      </c>
      <c r="G5" s="2" t="s">
        <v>13</v>
      </c>
    </row>
    <row r="6" spans="3:7" ht="16.5" thickTop="1" thickBot="1" x14ac:dyDescent="0.3">
      <c r="C6" s="1" t="s">
        <v>7</v>
      </c>
      <c r="D6" s="1">
        <v>38119</v>
      </c>
      <c r="E6" s="1">
        <v>18604</v>
      </c>
      <c r="F6" s="1">
        <v>11923</v>
      </c>
      <c r="G6" s="1">
        <v>9581</v>
      </c>
    </row>
    <row r="7" spans="3:7" ht="16.5" thickTop="1" thickBot="1" x14ac:dyDescent="0.3">
      <c r="C7" s="1" t="s">
        <v>8</v>
      </c>
      <c r="D7" s="1">
        <v>19925</v>
      </c>
      <c r="E7" s="1">
        <v>10314</v>
      </c>
      <c r="F7" s="1">
        <v>7882</v>
      </c>
      <c r="G7" s="1">
        <v>7278</v>
      </c>
    </row>
    <row r="8" spans="3:7" ht="16.5" thickTop="1" thickBot="1" x14ac:dyDescent="0.3">
      <c r="C8" s="1" t="s">
        <v>9</v>
      </c>
      <c r="D8" s="1">
        <v>25008</v>
      </c>
      <c r="E8" s="1">
        <v>17009</v>
      </c>
      <c r="F8" s="1">
        <v>13140</v>
      </c>
      <c r="G8" s="1">
        <v>15696</v>
      </c>
    </row>
    <row r="9" spans="3:7" ht="15.75" thickTop="1" x14ac:dyDescent="0.25"/>
    <row r="12" spans="3:7" ht="15.75" thickBot="1" x14ac:dyDescent="0.3">
      <c r="C12" s="1"/>
      <c r="D12" s="2" t="s">
        <v>10</v>
      </c>
      <c r="E12" s="2" t="s">
        <v>11</v>
      </c>
      <c r="F12" s="2" t="s">
        <v>12</v>
      </c>
      <c r="G12" s="2" t="s">
        <v>13</v>
      </c>
    </row>
    <row r="13" spans="3:7" ht="16.5" thickTop="1" thickBot="1" x14ac:dyDescent="0.3">
      <c r="C13" s="1" t="s">
        <v>7</v>
      </c>
      <c r="D13" s="1">
        <f>D2/D6</f>
        <v>5.3550198063957604</v>
      </c>
      <c r="E13" s="1">
        <f>D2/E6</f>
        <v>10.972264029241023</v>
      </c>
      <c r="F13" s="1">
        <f>D2/F6</f>
        <v>17.120523358215213</v>
      </c>
      <c r="G13" s="1">
        <f>D2/G6</f>
        <v>21.305500469679576</v>
      </c>
    </row>
    <row r="14" spans="3:7" ht="16.5" thickTop="1" thickBot="1" x14ac:dyDescent="0.3">
      <c r="C14" s="1" t="s">
        <v>8</v>
      </c>
      <c r="D14" s="1">
        <f>D2/D7</f>
        <v>10.244818067754078</v>
      </c>
      <c r="E14" s="1">
        <f>D2/E7</f>
        <v>19.791351560985071</v>
      </c>
      <c r="F14" s="1">
        <f>D2/F7</f>
        <v>25.897995432631312</v>
      </c>
      <c r="G14" s="1">
        <f>D2/G7</f>
        <v>28.047265732344052</v>
      </c>
    </row>
    <row r="15" spans="3:7" ht="16.5" thickTop="1" thickBot="1" x14ac:dyDescent="0.3">
      <c r="C15" s="1" t="s">
        <v>9</v>
      </c>
      <c r="D15" s="1">
        <f>D2/D8</f>
        <v>8.1625079974408195</v>
      </c>
      <c r="E15" s="1">
        <f>D2/E8</f>
        <v>12.001175848080427</v>
      </c>
      <c r="F15" s="1">
        <f>D2/F8</f>
        <v>15.534855403348555</v>
      </c>
      <c r="G15" s="1">
        <f>D2/G8</f>
        <v>13.005096839959226</v>
      </c>
    </row>
    <row r="16" spans="3:7" ht="15.75" thickTop="1" x14ac:dyDescent="0.25"/>
    <row r="19" spans="3:7" ht="15.75" thickBot="1" x14ac:dyDescent="0.3">
      <c r="C19" s="1"/>
      <c r="D19" s="2" t="s">
        <v>10</v>
      </c>
      <c r="E19" s="2" t="s">
        <v>11</v>
      </c>
      <c r="F19" s="2" t="s">
        <v>12</v>
      </c>
      <c r="G19" s="2" t="s">
        <v>13</v>
      </c>
    </row>
    <row r="20" spans="3:7" ht="16.5" thickTop="1" thickBot="1" x14ac:dyDescent="0.3">
      <c r="C20" s="1" t="s">
        <v>7</v>
      </c>
      <c r="D20" s="1">
        <f>D3/D6</f>
        <v>1.4353472021826386</v>
      </c>
      <c r="E20" s="1">
        <f>D3/E6</f>
        <v>2.9409804343152008</v>
      </c>
      <c r="F20" s="1">
        <f>D3/F6</f>
        <v>4.588945735133775</v>
      </c>
      <c r="G20" s="1">
        <f>D3/G6</f>
        <v>5.7106773823191732</v>
      </c>
    </row>
    <row r="21" spans="3:7" ht="16.5" thickTop="1" thickBot="1" x14ac:dyDescent="0.3">
      <c r="C21" s="1" t="s">
        <v>8</v>
      </c>
      <c r="D21" s="1">
        <f>D3/D7</f>
        <v>2.7459974905897115</v>
      </c>
      <c r="E21" s="1">
        <f>D3/E7</f>
        <v>5.3048283885980219</v>
      </c>
      <c r="F21" s="1">
        <f>D3/F7</f>
        <v>6.9416391778736362</v>
      </c>
      <c r="G21" s="1">
        <f>D3/G7</f>
        <v>7.5177246496290193</v>
      </c>
    </row>
    <row r="22" spans="3:7" ht="16.5" thickTop="1" thickBot="1" x14ac:dyDescent="0.3">
      <c r="C22" s="1" t="s">
        <v>9</v>
      </c>
      <c r="D22" s="1">
        <f>D3/D8</f>
        <v>2.1878598848368522</v>
      </c>
      <c r="E22" s="1">
        <f>D3/E8</f>
        <v>3.2167675936269036</v>
      </c>
      <c r="F22" s="1">
        <f>D3/F8</f>
        <v>4.1639269406392696</v>
      </c>
      <c r="G22" s="1">
        <f>D3/G8</f>
        <v>3.4858562691131501</v>
      </c>
    </row>
    <row r="23" spans="3:7" ht="15.75" thickTop="1" x14ac:dyDescent="0.25"/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Stahl</dc:creator>
  <cp:lastModifiedBy>Martin Stahl</cp:lastModifiedBy>
  <dcterms:created xsi:type="dcterms:W3CDTF">2015-06-05T18:19:34Z</dcterms:created>
  <dcterms:modified xsi:type="dcterms:W3CDTF">2022-12-05T23:08:57Z</dcterms:modified>
</cp:coreProperties>
</file>