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ne\python\coronary_ffr\"/>
    </mc:Choice>
  </mc:AlternateContent>
  <xr:revisionPtr revIDLastSave="0" documentId="13_ncr:1_{3C06258C-6F4D-4351-99F5-F4A3EAFFE7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Sheet3" sheetId="3" r:id="rId2"/>
    <sheet name="Sheet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J3" i="3"/>
  <c r="K3" i="3"/>
  <c r="L3" i="3"/>
  <c r="M3" i="3"/>
  <c r="N3" i="3"/>
  <c r="I3" i="3"/>
  <c r="O4" i="3"/>
  <c r="O5" i="3"/>
  <c r="O6" i="3"/>
  <c r="O7" i="3"/>
  <c r="O8" i="3"/>
  <c r="O9" i="3"/>
  <c r="O10" i="3"/>
  <c r="O11" i="3"/>
  <c r="O12" i="3"/>
  <c r="O3" i="3"/>
  <c r="P4" i="3"/>
  <c r="Q4" i="3"/>
  <c r="R4" i="3"/>
  <c r="S4" i="3"/>
  <c r="T4" i="3"/>
  <c r="P5" i="3"/>
  <c r="Q5" i="3"/>
  <c r="R5" i="3"/>
  <c r="S5" i="3"/>
  <c r="T5" i="3"/>
  <c r="P6" i="3"/>
  <c r="Q6" i="3"/>
  <c r="R6" i="3"/>
  <c r="S6" i="3"/>
  <c r="T6" i="3"/>
  <c r="P7" i="3"/>
  <c r="Q7" i="3"/>
  <c r="R7" i="3"/>
  <c r="S7" i="3"/>
  <c r="P8" i="3"/>
  <c r="Q8" i="3"/>
  <c r="R8" i="3"/>
  <c r="S8" i="3"/>
  <c r="T8" i="3"/>
  <c r="P9" i="3"/>
  <c r="Q9" i="3"/>
  <c r="R9" i="3"/>
  <c r="S9" i="3"/>
  <c r="T9" i="3"/>
  <c r="P10" i="3"/>
  <c r="Q10" i="3"/>
  <c r="R10" i="3"/>
  <c r="S10" i="3"/>
  <c r="T10" i="3"/>
  <c r="P11" i="3"/>
  <c r="Q11" i="3"/>
  <c r="R11" i="3"/>
  <c r="S11" i="3"/>
  <c r="T11" i="3"/>
  <c r="P12" i="3"/>
  <c r="Q12" i="3"/>
  <c r="R12" i="3"/>
  <c r="S12" i="3"/>
  <c r="T12" i="3"/>
  <c r="Q3" i="3"/>
  <c r="R3" i="3"/>
  <c r="S3" i="3"/>
  <c r="T3" i="3"/>
  <c r="P3" i="3"/>
  <c r="J3" i="4"/>
  <c r="J4" i="4"/>
  <c r="J5" i="4"/>
  <c r="J6" i="4"/>
  <c r="J7" i="4"/>
  <c r="J8" i="4"/>
  <c r="J9" i="4"/>
  <c r="J10" i="4"/>
  <c r="J11" i="4"/>
  <c r="J2" i="4"/>
  <c r="O13" i="3" l="1"/>
  <c r="I13" i="3"/>
  <c r="P13" i="3"/>
  <c r="S13" i="3"/>
  <c r="T13" i="3"/>
  <c r="R13" i="3"/>
  <c r="Q13" i="3"/>
  <c r="J13" i="3"/>
  <c r="L13" i="3"/>
  <c r="K13" i="3"/>
  <c r="N13" i="3"/>
  <c r="M13" i="3"/>
</calcChain>
</file>

<file path=xl/sharedStrings.xml><?xml version="1.0" encoding="utf-8"?>
<sst xmlns="http://schemas.openxmlformats.org/spreadsheetml/2006/main" count="84" uniqueCount="72">
  <si>
    <t>朱伟</t>
    <phoneticPr fontId="1" type="noConversion"/>
  </si>
  <si>
    <t>许大密</t>
    <phoneticPr fontId="1" type="noConversion"/>
  </si>
  <si>
    <t>翟学锋</t>
    <phoneticPr fontId="1" type="noConversion"/>
  </si>
  <si>
    <t>张庆华</t>
    <phoneticPr fontId="1" type="noConversion"/>
  </si>
  <si>
    <t>刘苏进</t>
    <phoneticPr fontId="1" type="noConversion"/>
  </si>
  <si>
    <t>魏家明</t>
    <phoneticPr fontId="1" type="noConversion"/>
  </si>
  <si>
    <t>宋文庆</t>
    <phoneticPr fontId="1" type="noConversion"/>
  </si>
  <si>
    <t>张国柱</t>
    <phoneticPr fontId="1" type="noConversion"/>
  </si>
  <si>
    <t>贾立文</t>
    <phoneticPr fontId="1" type="noConversion"/>
  </si>
  <si>
    <t>吴翠青</t>
    <phoneticPr fontId="1" type="noConversion"/>
  </si>
  <si>
    <t>高辉</t>
    <phoneticPr fontId="1" type="noConversion"/>
  </si>
  <si>
    <t>王淑芝</t>
    <phoneticPr fontId="1" type="noConversion"/>
  </si>
  <si>
    <t>吕立辉</t>
    <phoneticPr fontId="1" type="noConversion"/>
  </si>
  <si>
    <t>王德耿</t>
    <phoneticPr fontId="1" type="noConversion"/>
  </si>
  <si>
    <t>毕淑云</t>
    <phoneticPr fontId="1" type="noConversion"/>
  </si>
  <si>
    <t>陈洪玲</t>
    <phoneticPr fontId="1" type="noConversion"/>
  </si>
  <si>
    <t>魏玉清</t>
    <phoneticPr fontId="1" type="noConversion"/>
  </si>
  <si>
    <t>赵宝田</t>
    <phoneticPr fontId="1" type="noConversion"/>
  </si>
  <si>
    <t>张用侠</t>
    <phoneticPr fontId="1" type="noConversion"/>
  </si>
  <si>
    <t>张文防</t>
    <phoneticPr fontId="1" type="noConversion"/>
  </si>
  <si>
    <t>张方田</t>
    <phoneticPr fontId="1" type="noConversion"/>
  </si>
  <si>
    <t>001</t>
    <phoneticPr fontId="3" type="noConversion"/>
  </si>
  <si>
    <t>002</t>
    <phoneticPr fontId="3" type="noConversion"/>
  </si>
  <si>
    <t>003</t>
  </si>
  <si>
    <t>004</t>
  </si>
  <si>
    <t>005</t>
  </si>
  <si>
    <t>006</t>
  </si>
  <si>
    <t>007</t>
  </si>
  <si>
    <t>008</t>
  </si>
  <si>
    <t>010</t>
  </si>
  <si>
    <t>FFR</t>
    <phoneticPr fontId="3" type="noConversion"/>
  </si>
  <si>
    <t>序号</t>
    <phoneticPr fontId="3" type="noConversion"/>
  </si>
  <si>
    <t>姓名</t>
    <phoneticPr fontId="3" type="noConversion"/>
  </si>
  <si>
    <t>pa</t>
    <phoneticPr fontId="3" type="noConversion"/>
  </si>
  <si>
    <t>pd</t>
    <phoneticPr fontId="3" type="noConversion"/>
  </si>
  <si>
    <t>009</t>
    <phoneticPr fontId="3" type="noConversion"/>
  </si>
  <si>
    <t>FSM</t>
    <phoneticPr fontId="3" type="noConversion"/>
  </si>
  <si>
    <t>011</t>
    <phoneticPr fontId="3" type="noConversion"/>
  </si>
  <si>
    <t>012</t>
    <phoneticPr fontId="3" type="noConversion"/>
  </si>
  <si>
    <t>李同英</t>
    <phoneticPr fontId="3" type="noConversion"/>
  </si>
  <si>
    <t>沈素芹</t>
    <phoneticPr fontId="3" type="noConversion"/>
  </si>
  <si>
    <t>013</t>
    <phoneticPr fontId="3" type="noConversion"/>
  </si>
  <si>
    <t>华敬远</t>
    <phoneticPr fontId="3" type="noConversion"/>
  </si>
  <si>
    <t>014</t>
    <phoneticPr fontId="3" type="noConversion"/>
  </si>
  <si>
    <t>015</t>
    <phoneticPr fontId="3" type="noConversion"/>
  </si>
  <si>
    <t>016</t>
    <phoneticPr fontId="3" type="noConversion"/>
  </si>
  <si>
    <t>017</t>
    <phoneticPr fontId="3" type="noConversion"/>
  </si>
  <si>
    <t>018</t>
    <phoneticPr fontId="3" type="noConversion"/>
  </si>
  <si>
    <t>019</t>
    <phoneticPr fontId="3" type="noConversion"/>
  </si>
  <si>
    <t>020</t>
    <phoneticPr fontId="3" type="noConversion"/>
  </si>
  <si>
    <t>021</t>
    <phoneticPr fontId="3" type="noConversion"/>
  </si>
  <si>
    <t>022</t>
    <phoneticPr fontId="3" type="noConversion"/>
  </si>
  <si>
    <t>023</t>
    <phoneticPr fontId="3" type="noConversion"/>
  </si>
  <si>
    <t>024</t>
    <phoneticPr fontId="3" type="noConversion"/>
  </si>
  <si>
    <t>025</t>
    <phoneticPr fontId="3" type="noConversion"/>
  </si>
  <si>
    <t>袁建党</t>
    <phoneticPr fontId="3" type="noConversion"/>
  </si>
  <si>
    <t>-</t>
    <phoneticPr fontId="3" type="noConversion"/>
  </si>
  <si>
    <t>产品B</t>
    <phoneticPr fontId="3" type="noConversion"/>
  </si>
  <si>
    <t>产品A</t>
    <phoneticPr fontId="3" type="noConversion"/>
  </si>
  <si>
    <t>复现</t>
    <phoneticPr fontId="3" type="noConversion"/>
  </si>
  <si>
    <t>复现_主观判断</t>
    <phoneticPr fontId="3" type="noConversion"/>
  </si>
  <si>
    <t>复现_企业狭窄段(部分修正)</t>
    <phoneticPr fontId="3" type="noConversion"/>
  </si>
  <si>
    <t>复现_企业狭窄段(无修正)</t>
    <phoneticPr fontId="3" type="noConversion"/>
  </si>
  <si>
    <t>相对误差</t>
    <phoneticPr fontId="3" type="noConversion"/>
  </si>
  <si>
    <t>绝对误差</t>
    <phoneticPr fontId="3" type="noConversion"/>
  </si>
  <si>
    <t>复现_删除异常数据_没有划分狭窄区域</t>
    <phoneticPr fontId="3" type="noConversion"/>
  </si>
  <si>
    <t>计算数据</t>
    <phoneticPr fontId="3" type="noConversion"/>
  </si>
  <si>
    <t>参考数据</t>
    <phoneticPr fontId="3" type="noConversion"/>
  </si>
  <si>
    <t>复现
自己算法</t>
    <phoneticPr fontId="3" type="noConversion"/>
  </si>
  <si>
    <t>复现
主观判断</t>
    <phoneticPr fontId="3" type="noConversion"/>
  </si>
  <si>
    <t>复现
企业(无修正)</t>
    <phoneticPr fontId="3" type="noConversion"/>
  </si>
  <si>
    <t>复现
企业(部分修正)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</si>
</sst>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6"/>
      <name val="楷体"/>
      <family val="3"/>
      <charset val="134"/>
    </font>
    <font>
      <b/>
      <sz val="18"/>
      <name val="仿宋"/>
      <family val="3"/>
      <charset val="134"/>
    </font>
    <font>
      <sz val="12"/>
      <color rgb="FFFF0000"/>
      <name val="宋体"/>
      <family val="3"/>
      <charset val="134"/>
    </font>
    <font>
      <sz val="16"/>
      <color rgb="FFFF0000"/>
      <name val="楷体"/>
      <family val="3"/>
      <charset val="134"/>
    </font>
    <font>
      <sz val="16"/>
      <color theme="1"/>
      <name val="楷体"/>
      <family val="3"/>
      <charset val="134"/>
    </font>
    <font>
      <b/>
      <sz val="9"/>
      <name val="等线 Light"/>
      <family val="3"/>
      <charset val="134"/>
      <scheme val="major"/>
    </font>
    <font>
      <sz val="12"/>
      <name val="宋体"/>
      <charset val="134"/>
    </font>
    <font>
      <sz val="9"/>
      <name val="等线 Light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5" xfId="0" applyNumberFormat="1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center" vertical="center"/>
    </xf>
    <xf numFmtId="10" fontId="12" fillId="0" borderId="4" xfId="1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8" xfId="0" applyNumberFormat="1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77" fontId="12" fillId="0" borderId="9" xfId="0" applyNumberFormat="1" applyFont="1" applyBorder="1" applyAlignment="1">
      <alignment horizontal="center" vertical="center"/>
    </xf>
    <xf numFmtId="177" fontId="12" fillId="0" borderId="10" xfId="0" applyNumberFormat="1" applyFont="1" applyBorder="1" applyAlignment="1">
      <alignment horizontal="center" vertical="center"/>
    </xf>
    <xf numFmtId="177" fontId="12" fillId="0" borderId="1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8" fontId="12" fillId="0" borderId="5" xfId="1" applyNumberFormat="1" applyFont="1" applyBorder="1" applyAlignment="1">
      <alignment horizontal="center" vertical="center"/>
    </xf>
    <xf numFmtId="178" fontId="12" fillId="0" borderId="3" xfId="1" applyNumberFormat="1" applyFont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 vertical="center"/>
    </xf>
    <xf numFmtId="176" fontId="12" fillId="0" borderId="6" xfId="0" applyNumberFormat="1" applyFont="1" applyFill="1" applyBorder="1" applyAlignment="1">
      <alignment horizontal="center" vertical="center"/>
    </xf>
    <xf numFmtId="176" fontId="12" fillId="0" borderId="7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6" fontId="12" fillId="0" borderId="8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 vertical="center"/>
    </xf>
    <xf numFmtId="176" fontId="12" fillId="0" borderId="10" xfId="0" applyNumberFormat="1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77" fontId="12" fillId="0" borderId="10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177" fontId="12" fillId="3" borderId="1" xfId="0" applyNumberFormat="1" applyFont="1" applyFill="1" applyBorder="1" applyAlignment="1">
      <alignment horizontal="center" vertical="center"/>
    </xf>
    <xf numFmtId="177" fontId="12" fillId="3" borderId="10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C1" sqref="C1:H11"/>
    </sheetView>
  </sheetViews>
  <sheetFormatPr defaultRowHeight="15.6" x14ac:dyDescent="0.25"/>
  <cols>
    <col min="1" max="1" width="16.19921875" style="1" customWidth="1"/>
    <col min="2" max="5" width="16.19921875" customWidth="1"/>
    <col min="6" max="6" width="15.8984375" customWidth="1"/>
    <col min="7" max="7" width="19.69921875" customWidth="1"/>
    <col min="8" max="9" width="16.19921875" customWidth="1"/>
  </cols>
  <sheetData>
    <row r="1" spans="1:10" ht="20.25" customHeight="1" x14ac:dyDescent="0.25">
      <c r="A1" s="11" t="s">
        <v>31</v>
      </c>
      <c r="B1" s="12" t="s">
        <v>32</v>
      </c>
      <c r="C1" s="12" t="s">
        <v>30</v>
      </c>
      <c r="D1" s="12" t="s">
        <v>59</v>
      </c>
      <c r="E1" s="12" t="s">
        <v>58</v>
      </c>
      <c r="F1" s="12" t="s">
        <v>33</v>
      </c>
      <c r="G1" s="12" t="s">
        <v>34</v>
      </c>
      <c r="H1" s="12" t="s">
        <v>57</v>
      </c>
      <c r="I1" s="12" t="s">
        <v>36</v>
      </c>
    </row>
    <row r="2" spans="1:10" ht="20.25" customHeight="1" x14ac:dyDescent="0.25">
      <c r="A2" s="5" t="s">
        <v>21</v>
      </c>
      <c r="B2" s="6" t="s">
        <v>14</v>
      </c>
      <c r="C2" s="7">
        <v>0.48</v>
      </c>
      <c r="D2" s="7">
        <v>0.48626602663454699</v>
      </c>
      <c r="E2" s="7">
        <v>0.6</v>
      </c>
      <c r="F2" s="7">
        <v>123</v>
      </c>
      <c r="G2" s="7">
        <v>59</v>
      </c>
      <c r="H2" s="7">
        <v>0.56000000000000005</v>
      </c>
      <c r="I2" s="7">
        <v>0.56000000000000005</v>
      </c>
      <c r="J2">
        <f>G2/F2</f>
        <v>0.47967479674796748</v>
      </c>
    </row>
    <row r="3" spans="1:10" ht="20.25" customHeight="1" x14ac:dyDescent="0.25">
      <c r="A3" s="5" t="s">
        <v>22</v>
      </c>
      <c r="B3" s="6" t="s">
        <v>15</v>
      </c>
      <c r="C3" s="7">
        <v>0.76</v>
      </c>
      <c r="D3" s="7">
        <v>0.72023463017800105</v>
      </c>
      <c r="E3" s="7">
        <v>0.74</v>
      </c>
      <c r="F3" s="7">
        <v>92</v>
      </c>
      <c r="G3" s="7">
        <v>69</v>
      </c>
      <c r="H3" s="8">
        <v>0.4</v>
      </c>
      <c r="I3" s="8">
        <v>0.48</v>
      </c>
      <c r="J3">
        <f t="shared" ref="J3:J11" si="0">G3/F3</f>
        <v>0.75</v>
      </c>
    </row>
    <row r="4" spans="1:10" ht="20.25" customHeight="1" x14ac:dyDescent="0.25">
      <c r="A4" s="5" t="s">
        <v>23</v>
      </c>
      <c r="B4" s="6" t="s">
        <v>4</v>
      </c>
      <c r="C4" s="7">
        <v>0.92</v>
      </c>
      <c r="D4" s="7">
        <v>0.90086652982329796</v>
      </c>
      <c r="E4" s="7">
        <v>0.94</v>
      </c>
      <c r="F4" s="7">
        <v>88</v>
      </c>
      <c r="G4" s="7">
        <v>81</v>
      </c>
      <c r="H4" s="7">
        <v>0.91</v>
      </c>
      <c r="I4" s="7">
        <v>0.85</v>
      </c>
      <c r="J4">
        <f t="shared" si="0"/>
        <v>0.92045454545454541</v>
      </c>
    </row>
    <row r="5" spans="1:10" ht="20.25" customHeight="1" x14ac:dyDescent="0.25">
      <c r="A5" s="5" t="s">
        <v>24</v>
      </c>
      <c r="B5" s="6" t="s">
        <v>6</v>
      </c>
      <c r="C5" s="7">
        <v>0.6</v>
      </c>
      <c r="D5" s="7">
        <v>0.4997940500295</v>
      </c>
      <c r="E5" s="7">
        <v>0.77</v>
      </c>
      <c r="F5" s="7">
        <v>90</v>
      </c>
      <c r="G5" s="7">
        <v>54</v>
      </c>
      <c r="H5" s="7">
        <v>0.62</v>
      </c>
      <c r="I5" s="7">
        <v>0.5</v>
      </c>
      <c r="J5">
        <f t="shared" si="0"/>
        <v>0.6</v>
      </c>
    </row>
    <row r="6" spans="1:10" ht="20.25" customHeight="1" x14ac:dyDescent="0.25">
      <c r="A6" s="5" t="s">
        <v>25</v>
      </c>
      <c r="B6" s="6" t="s">
        <v>5</v>
      </c>
      <c r="C6" s="8">
        <v>0.81</v>
      </c>
      <c r="D6" s="7">
        <v>0.71770798694690097</v>
      </c>
      <c r="E6" s="8">
        <v>0.94</v>
      </c>
      <c r="F6" s="7">
        <v>108</v>
      </c>
      <c r="G6" s="7">
        <v>88</v>
      </c>
      <c r="H6" s="9" t="s">
        <v>56</v>
      </c>
      <c r="I6" s="8">
        <v>0.53</v>
      </c>
      <c r="J6">
        <f t="shared" si="0"/>
        <v>0.81481481481481477</v>
      </c>
    </row>
    <row r="7" spans="1:10" ht="20.25" customHeight="1" x14ac:dyDescent="0.25">
      <c r="A7" s="5" t="s">
        <v>26</v>
      </c>
      <c r="B7" s="6" t="s">
        <v>9</v>
      </c>
      <c r="C7" s="7">
        <v>0.87</v>
      </c>
      <c r="D7" s="7">
        <v>0.87978613420561302</v>
      </c>
      <c r="E7" s="7">
        <v>0.96</v>
      </c>
      <c r="F7" s="7">
        <v>99</v>
      </c>
      <c r="G7" s="7">
        <v>86</v>
      </c>
      <c r="H7" s="7">
        <v>0.92</v>
      </c>
      <c r="I7" s="7">
        <v>0.81</v>
      </c>
      <c r="J7">
        <f t="shared" si="0"/>
        <v>0.86868686868686873</v>
      </c>
    </row>
    <row r="8" spans="1:10" ht="20.25" customHeight="1" x14ac:dyDescent="0.25">
      <c r="A8" s="5" t="s">
        <v>27</v>
      </c>
      <c r="B8" s="6" t="s">
        <v>1</v>
      </c>
      <c r="C8" s="7">
        <v>0.93</v>
      </c>
      <c r="D8" s="7">
        <v>0.66894515832657198</v>
      </c>
      <c r="E8" s="7">
        <v>0.91</v>
      </c>
      <c r="F8" s="7">
        <v>87</v>
      </c>
      <c r="G8" s="7">
        <v>81</v>
      </c>
      <c r="H8" s="7">
        <v>0.91</v>
      </c>
      <c r="I8" s="8">
        <v>0.72</v>
      </c>
      <c r="J8">
        <f t="shared" si="0"/>
        <v>0.93103448275862066</v>
      </c>
    </row>
    <row r="9" spans="1:10" ht="20.25" customHeight="1" x14ac:dyDescent="0.25">
      <c r="A9" s="5" t="s">
        <v>28</v>
      </c>
      <c r="B9" s="6" t="s">
        <v>19</v>
      </c>
      <c r="C9" s="7">
        <v>0.9</v>
      </c>
      <c r="D9" s="7">
        <v>0.77864844807865097</v>
      </c>
      <c r="E9" s="7">
        <v>0.93</v>
      </c>
      <c r="F9" s="7">
        <v>69</v>
      </c>
      <c r="G9" s="7">
        <v>62</v>
      </c>
      <c r="H9" s="7">
        <v>0.93</v>
      </c>
      <c r="I9" s="8">
        <v>0.63</v>
      </c>
      <c r="J9">
        <f t="shared" si="0"/>
        <v>0.89855072463768115</v>
      </c>
    </row>
    <row r="10" spans="1:10" ht="20.25" customHeight="1" x14ac:dyDescent="0.25">
      <c r="A10" s="5" t="s">
        <v>35</v>
      </c>
      <c r="B10" s="6" t="s">
        <v>18</v>
      </c>
      <c r="C10" s="8">
        <v>0.69</v>
      </c>
      <c r="D10" s="7">
        <v>0.59738111461968701</v>
      </c>
      <c r="E10" s="8">
        <v>0.9</v>
      </c>
      <c r="F10" s="7">
        <v>66</v>
      </c>
      <c r="G10" s="7">
        <v>46</v>
      </c>
      <c r="H10" s="7">
        <v>0.45</v>
      </c>
      <c r="I10" s="7">
        <v>0.37</v>
      </c>
      <c r="J10">
        <f t="shared" si="0"/>
        <v>0.69696969696969702</v>
      </c>
    </row>
    <row r="11" spans="1:10" ht="20.25" customHeight="1" x14ac:dyDescent="0.25">
      <c r="A11" s="5" t="s">
        <v>29</v>
      </c>
      <c r="B11" s="6" t="s">
        <v>0</v>
      </c>
      <c r="C11" s="8">
        <v>0.75</v>
      </c>
      <c r="D11" s="7">
        <v>0.82693094128338496</v>
      </c>
      <c r="E11" s="8">
        <v>0.93</v>
      </c>
      <c r="F11" s="7">
        <v>91</v>
      </c>
      <c r="G11" s="7">
        <v>69</v>
      </c>
      <c r="H11" s="7">
        <v>0.89</v>
      </c>
      <c r="I11" s="8">
        <v>0.55000000000000004</v>
      </c>
      <c r="J11">
        <f t="shared" si="0"/>
        <v>0.75824175824175821</v>
      </c>
    </row>
    <row r="12" spans="1:10" ht="20.25" customHeight="1" x14ac:dyDescent="0.25">
      <c r="A12" s="5" t="s">
        <v>37</v>
      </c>
      <c r="B12" s="6" t="s">
        <v>39</v>
      </c>
      <c r="C12" s="7">
        <v>0.76</v>
      </c>
      <c r="D12" s="7"/>
      <c r="E12" s="7"/>
      <c r="F12" s="7"/>
      <c r="G12" s="7"/>
      <c r="H12" s="7"/>
      <c r="I12" s="10">
        <v>0.64</v>
      </c>
    </row>
    <row r="13" spans="1:10" ht="20.25" customHeight="1" x14ac:dyDescent="0.25">
      <c r="A13" s="5" t="s">
        <v>38</v>
      </c>
      <c r="B13" s="6" t="s">
        <v>40</v>
      </c>
      <c r="C13" s="7">
        <v>0.87</v>
      </c>
      <c r="D13" s="7"/>
      <c r="E13" s="7"/>
      <c r="F13" s="7"/>
      <c r="G13" s="7"/>
      <c r="H13" s="7"/>
      <c r="I13" s="8">
        <v>0.71</v>
      </c>
    </row>
    <row r="14" spans="1:10" ht="20.25" customHeight="1" x14ac:dyDescent="0.25">
      <c r="A14" s="55" t="s">
        <v>41</v>
      </c>
      <c r="B14" s="54" t="s">
        <v>42</v>
      </c>
      <c r="C14" s="7">
        <v>0.88</v>
      </c>
      <c r="D14" s="7"/>
      <c r="E14" s="7"/>
      <c r="F14" s="7"/>
      <c r="G14" s="7"/>
      <c r="H14" s="7"/>
      <c r="I14" s="8">
        <v>0.56000000000000005</v>
      </c>
    </row>
    <row r="15" spans="1:10" ht="20.25" customHeight="1" x14ac:dyDescent="0.25">
      <c r="A15" s="55"/>
      <c r="B15" s="54"/>
      <c r="C15" s="7">
        <v>0.85</v>
      </c>
      <c r="D15" s="7"/>
      <c r="E15" s="7"/>
      <c r="F15" s="7"/>
      <c r="G15" s="7"/>
      <c r="H15" s="7"/>
      <c r="I15" s="8">
        <v>0.78</v>
      </c>
    </row>
    <row r="16" spans="1:10" ht="20.25" customHeight="1" x14ac:dyDescent="0.25">
      <c r="A16" s="5" t="s">
        <v>43</v>
      </c>
      <c r="B16" s="7" t="s">
        <v>55</v>
      </c>
      <c r="C16" s="7">
        <v>0.81</v>
      </c>
      <c r="D16" s="7"/>
      <c r="E16" s="7"/>
      <c r="F16" s="7"/>
      <c r="G16" s="7"/>
      <c r="H16" s="7"/>
      <c r="I16" s="7">
        <v>0.82</v>
      </c>
    </row>
    <row r="17" spans="1:9" ht="20.25" customHeight="1" x14ac:dyDescent="0.25">
      <c r="A17" s="5" t="s">
        <v>44</v>
      </c>
      <c r="B17" s="7" t="s">
        <v>2</v>
      </c>
      <c r="C17" s="7">
        <v>0.86</v>
      </c>
      <c r="D17" s="7"/>
      <c r="E17" s="7"/>
      <c r="F17" s="7"/>
      <c r="G17" s="7"/>
      <c r="H17" s="7"/>
      <c r="I17" s="7">
        <v>0.81</v>
      </c>
    </row>
    <row r="18" spans="1:9" ht="20.25" customHeight="1" x14ac:dyDescent="0.25">
      <c r="A18" s="5" t="s">
        <v>45</v>
      </c>
      <c r="B18" s="7" t="s">
        <v>3</v>
      </c>
      <c r="C18" s="7">
        <v>0.85</v>
      </c>
      <c r="D18" s="7"/>
      <c r="E18" s="7"/>
      <c r="F18" s="7"/>
      <c r="G18" s="7"/>
      <c r="H18" s="7"/>
      <c r="I18" s="8">
        <v>0.68</v>
      </c>
    </row>
    <row r="19" spans="1:9" ht="20.25" customHeight="1" x14ac:dyDescent="0.25">
      <c r="A19" s="5" t="s">
        <v>46</v>
      </c>
      <c r="B19" s="7" t="s">
        <v>7</v>
      </c>
      <c r="C19" s="7">
        <v>0.84</v>
      </c>
      <c r="D19" s="7"/>
      <c r="E19" s="7"/>
      <c r="F19" s="7"/>
      <c r="G19" s="7"/>
      <c r="H19" s="7"/>
      <c r="I19" s="8">
        <v>0.78</v>
      </c>
    </row>
    <row r="20" spans="1:9" ht="20.25" customHeight="1" x14ac:dyDescent="0.25">
      <c r="A20" s="5" t="s">
        <v>47</v>
      </c>
      <c r="B20" s="7" t="s">
        <v>8</v>
      </c>
      <c r="C20" s="7">
        <v>0.95</v>
      </c>
      <c r="D20" s="7"/>
      <c r="E20" s="7"/>
      <c r="F20" s="7"/>
      <c r="G20" s="7"/>
      <c r="H20" s="7"/>
      <c r="I20" s="7">
        <v>0.91</v>
      </c>
    </row>
    <row r="21" spans="1:9" ht="20.25" customHeight="1" x14ac:dyDescent="0.25">
      <c r="A21" s="5" t="s">
        <v>48</v>
      </c>
      <c r="B21" s="7" t="s">
        <v>10</v>
      </c>
      <c r="C21" s="7">
        <v>0.85</v>
      </c>
      <c r="D21" s="7"/>
      <c r="E21" s="7"/>
      <c r="F21" s="7"/>
      <c r="G21" s="7"/>
      <c r="H21" s="7"/>
      <c r="I21" s="7">
        <v>0.81</v>
      </c>
    </row>
    <row r="22" spans="1:9" ht="20.25" customHeight="1" x14ac:dyDescent="0.25">
      <c r="A22" s="5" t="s">
        <v>49</v>
      </c>
      <c r="B22" s="7" t="s">
        <v>11</v>
      </c>
      <c r="C22" s="7">
        <v>0.93</v>
      </c>
      <c r="D22" s="7"/>
      <c r="E22" s="7"/>
      <c r="F22" s="7"/>
      <c r="G22" s="7"/>
      <c r="H22" s="7"/>
      <c r="I22" s="8">
        <v>0.56999999999999995</v>
      </c>
    </row>
    <row r="23" spans="1:9" ht="20.25" customHeight="1" x14ac:dyDescent="0.25">
      <c r="A23" s="5" t="s">
        <v>50</v>
      </c>
      <c r="B23" s="7" t="s">
        <v>12</v>
      </c>
      <c r="C23" s="7">
        <v>0.84</v>
      </c>
      <c r="D23" s="7"/>
      <c r="E23" s="7"/>
      <c r="F23" s="7"/>
      <c r="G23" s="7"/>
      <c r="H23" s="7"/>
      <c r="I23" s="7">
        <v>0.83</v>
      </c>
    </row>
    <row r="24" spans="1:9" ht="20.25" customHeight="1" x14ac:dyDescent="0.25">
      <c r="A24" s="5" t="s">
        <v>51</v>
      </c>
      <c r="B24" s="7" t="s">
        <v>13</v>
      </c>
      <c r="C24" s="7">
        <v>0.8</v>
      </c>
      <c r="D24" s="7"/>
      <c r="E24" s="8"/>
      <c r="F24" s="8"/>
      <c r="G24" s="7"/>
      <c r="H24" s="7"/>
      <c r="I24" s="7">
        <v>0.81</v>
      </c>
    </row>
    <row r="25" spans="1:9" ht="20.25" customHeight="1" x14ac:dyDescent="0.25">
      <c r="A25" s="5" t="s">
        <v>52</v>
      </c>
      <c r="B25" s="7" t="s">
        <v>16</v>
      </c>
      <c r="C25" s="7">
        <v>0.86</v>
      </c>
      <c r="D25" s="7"/>
      <c r="E25" s="7"/>
      <c r="F25" s="7"/>
      <c r="G25" s="7"/>
      <c r="H25" s="7"/>
      <c r="I25" s="8">
        <v>0.74</v>
      </c>
    </row>
    <row r="26" spans="1:9" ht="20.25" customHeight="1" x14ac:dyDescent="0.25">
      <c r="A26" s="5" t="s">
        <v>53</v>
      </c>
      <c r="B26" s="7" t="s">
        <v>17</v>
      </c>
      <c r="C26" s="7">
        <v>0.85</v>
      </c>
      <c r="D26" s="7"/>
      <c r="E26" s="7"/>
      <c r="F26" s="7"/>
      <c r="G26" s="7"/>
      <c r="H26" s="7"/>
      <c r="I26" s="8">
        <v>0.76</v>
      </c>
    </row>
    <row r="27" spans="1:9" ht="20.25" customHeight="1" x14ac:dyDescent="0.25">
      <c r="A27" s="5" t="s">
        <v>54</v>
      </c>
      <c r="B27" s="7" t="s">
        <v>20</v>
      </c>
      <c r="C27" s="7">
        <v>0.8</v>
      </c>
      <c r="D27" s="7"/>
      <c r="E27" s="7"/>
      <c r="F27" s="7"/>
      <c r="G27" s="7"/>
      <c r="H27" s="7"/>
      <c r="I27" s="8">
        <v>0.56000000000000005</v>
      </c>
    </row>
    <row r="28" spans="1:9" x14ac:dyDescent="0.25">
      <c r="C28" s="4"/>
      <c r="D28" s="4"/>
      <c r="E28" s="3"/>
      <c r="F28" s="3"/>
    </row>
    <row r="29" spans="1:9" x14ac:dyDescent="0.25">
      <c r="C29" s="2"/>
      <c r="D29" s="2"/>
      <c r="E29" s="3"/>
      <c r="F29" s="3"/>
    </row>
  </sheetData>
  <mergeCells count="2">
    <mergeCell ref="B14:B15"/>
    <mergeCell ref="A14:A1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8"/>
  <sheetViews>
    <sheetView tabSelected="1" zoomScale="130" zoomScaleNormal="130" zoomScaleSheetLayoutView="100" workbookViewId="0">
      <selection activeCell="F13" sqref="F13"/>
    </sheetView>
  </sheetViews>
  <sheetFormatPr defaultRowHeight="15.6" x14ac:dyDescent="0.25"/>
  <cols>
    <col min="1" max="1" width="2.3984375" customWidth="1"/>
    <col min="3" max="3" width="6.69921875" customWidth="1"/>
    <col min="4" max="4" width="7.19921875" customWidth="1"/>
    <col min="5" max="5" width="9.59765625" customWidth="1"/>
    <col min="6" max="6" width="11.09765625" customWidth="1"/>
    <col min="11" max="11" width="10.3984375" customWidth="1"/>
    <col min="12" max="12" width="11.19921875" customWidth="1"/>
    <col min="15" max="20" width="10.296875" bestFit="1" customWidth="1"/>
  </cols>
  <sheetData>
    <row r="1" spans="1:20" x14ac:dyDescent="0.25">
      <c r="B1" s="22" t="s">
        <v>67</v>
      </c>
      <c r="C1" s="56" t="s">
        <v>66</v>
      </c>
      <c r="D1" s="57"/>
      <c r="E1" s="57"/>
      <c r="F1" s="57"/>
      <c r="G1" s="57"/>
      <c r="H1" s="58"/>
      <c r="I1" s="56" t="s">
        <v>63</v>
      </c>
      <c r="J1" s="57"/>
      <c r="K1" s="57"/>
      <c r="L1" s="57"/>
      <c r="M1" s="57"/>
      <c r="N1" s="58"/>
      <c r="O1" s="56" t="s">
        <v>64</v>
      </c>
      <c r="P1" s="57"/>
      <c r="Q1" s="57"/>
      <c r="R1" s="57"/>
      <c r="S1" s="57"/>
      <c r="T1" s="58"/>
    </row>
    <row r="2" spans="1:20" ht="33" customHeight="1" thickBot="1" x14ac:dyDescent="0.3">
      <c r="A2" s="14"/>
      <c r="B2" s="23" t="s">
        <v>30</v>
      </c>
      <c r="C2" s="24" t="s">
        <v>68</v>
      </c>
      <c r="D2" s="25" t="s">
        <v>69</v>
      </c>
      <c r="E2" s="25" t="s">
        <v>70</v>
      </c>
      <c r="F2" s="25" t="s">
        <v>71</v>
      </c>
      <c r="G2" s="25" t="s">
        <v>58</v>
      </c>
      <c r="H2" s="26" t="s">
        <v>57</v>
      </c>
      <c r="I2" s="24" t="s">
        <v>68</v>
      </c>
      <c r="J2" s="25" t="s">
        <v>69</v>
      </c>
      <c r="K2" s="25" t="s">
        <v>70</v>
      </c>
      <c r="L2" s="25" t="s">
        <v>71</v>
      </c>
      <c r="M2" s="25" t="s">
        <v>58</v>
      </c>
      <c r="N2" s="26" t="s">
        <v>57</v>
      </c>
      <c r="O2" s="18" t="s">
        <v>65</v>
      </c>
      <c r="P2" s="19" t="s">
        <v>60</v>
      </c>
      <c r="Q2" s="19" t="s">
        <v>62</v>
      </c>
      <c r="R2" s="19" t="s">
        <v>61</v>
      </c>
      <c r="S2" s="19" t="s">
        <v>58</v>
      </c>
      <c r="T2" s="20" t="s">
        <v>57</v>
      </c>
    </row>
    <row r="3" spans="1:20" ht="16.2" thickBot="1" x14ac:dyDescent="0.3">
      <c r="A3" s="21">
        <v>1</v>
      </c>
      <c r="B3" s="27">
        <v>0.48</v>
      </c>
      <c r="C3" s="28">
        <v>0.46288258341742999</v>
      </c>
      <c r="D3" s="29">
        <v>0.51123445923787603</v>
      </c>
      <c r="E3" s="29">
        <v>0.39720912952186999</v>
      </c>
      <c r="F3" s="29">
        <v>0.39720912952186999</v>
      </c>
      <c r="G3" s="29">
        <v>0.6</v>
      </c>
      <c r="H3" s="30">
        <v>0.56000000000000005</v>
      </c>
      <c r="I3" s="31">
        <f>ABS(C3-$B3)/$B3</f>
        <v>3.5661284547020812E-2</v>
      </c>
      <c r="J3" s="31">
        <f t="shared" ref="J3:N3" si="0">ABS(D3-$B3)/$B3</f>
        <v>6.5071790078908426E-2</v>
      </c>
      <c r="K3" s="31">
        <f t="shared" si="0"/>
        <v>0.17248098016277083</v>
      </c>
      <c r="L3" s="31">
        <f t="shared" si="0"/>
        <v>0.17248098016277083</v>
      </c>
      <c r="M3" s="31">
        <f t="shared" si="0"/>
        <v>0.25</v>
      </c>
      <c r="N3" s="31">
        <f t="shared" si="0"/>
        <v>0.16666666666666682</v>
      </c>
      <c r="O3" s="44">
        <f t="shared" ref="O3:T3" si="1">ABS(C3-$B3)</f>
        <v>1.7117416582569989E-2</v>
      </c>
      <c r="P3" s="45">
        <f t="shared" si="1"/>
        <v>3.1234459237876044E-2</v>
      </c>
      <c r="Q3" s="45">
        <f t="shared" si="1"/>
        <v>8.2790870478129996E-2</v>
      </c>
      <c r="R3" s="45">
        <f t="shared" si="1"/>
        <v>8.2790870478129996E-2</v>
      </c>
      <c r="S3" s="45">
        <f t="shared" si="1"/>
        <v>0.12</v>
      </c>
      <c r="T3" s="46">
        <f t="shared" si="1"/>
        <v>8.0000000000000071E-2</v>
      </c>
    </row>
    <row r="4" spans="1:20" ht="16.2" thickBot="1" x14ac:dyDescent="0.3">
      <c r="A4" s="21">
        <v>2</v>
      </c>
      <c r="B4" s="32">
        <v>0.76</v>
      </c>
      <c r="C4" s="33">
        <v>0.84607282925571503</v>
      </c>
      <c r="D4" s="34">
        <v>0.77895063965551203</v>
      </c>
      <c r="E4" s="34">
        <v>0.692553002853875</v>
      </c>
      <c r="F4" s="34">
        <v>0.692553002853875</v>
      </c>
      <c r="G4" s="34">
        <v>0.74</v>
      </c>
      <c r="H4" s="35">
        <v>0.4</v>
      </c>
      <c r="I4" s="31">
        <f t="shared" ref="I4:I12" si="2">ABS(C4-$B4)/$B4</f>
        <v>0.11325372270488819</v>
      </c>
      <c r="J4" s="31">
        <f t="shared" ref="J4:J12" si="3">ABS(D4-$B4)/$B4</f>
        <v>2.4935052178305297E-2</v>
      </c>
      <c r="K4" s="31">
        <f t="shared" ref="K4:K12" si="4">ABS(E4-$B4)/$B4</f>
        <v>8.8746048876480271E-2</v>
      </c>
      <c r="L4" s="31">
        <f t="shared" ref="L4:L12" si="5">ABS(F4-$B4)/$B4</f>
        <v>8.8746048876480271E-2</v>
      </c>
      <c r="M4" s="31">
        <f t="shared" ref="M4:M12" si="6">ABS(G4-$B4)/$B4</f>
        <v>2.6315789473684233E-2</v>
      </c>
      <c r="N4" s="31">
        <f t="shared" ref="N4:N12" si="7">ABS(H4-$B4)/$B4</f>
        <v>0.47368421052631576</v>
      </c>
      <c r="O4" s="47">
        <f t="shared" ref="O4:O12" si="8">ABS(C4-$B4)</f>
        <v>8.6072829255715022E-2</v>
      </c>
      <c r="P4" s="48">
        <f t="shared" ref="P4:P12" si="9">ABS(D4-$B4)</f>
        <v>1.8950639655512025E-2</v>
      </c>
      <c r="Q4" s="48">
        <f t="shared" ref="Q4:Q12" si="10">ABS(E4-$B4)</f>
        <v>6.744699714612501E-2</v>
      </c>
      <c r="R4" s="48">
        <f t="shared" ref="R4:R12" si="11">ABS(F4-$B4)</f>
        <v>6.744699714612501E-2</v>
      </c>
      <c r="S4" s="48">
        <f t="shared" ref="S4:S12" si="12">ABS(G4-$B4)</f>
        <v>2.0000000000000018E-2</v>
      </c>
      <c r="T4" s="49">
        <f>ABS(H4-$B4)</f>
        <v>0.36</v>
      </c>
    </row>
    <row r="5" spans="1:20" ht="16.2" thickBot="1" x14ac:dyDescent="0.3">
      <c r="A5" s="21">
        <v>3</v>
      </c>
      <c r="B5" s="32">
        <v>0.92</v>
      </c>
      <c r="C5" s="33">
        <v>0.95416142388142899</v>
      </c>
      <c r="D5" s="34">
        <v>0.93023865959215402</v>
      </c>
      <c r="E5" s="34">
        <v>0.92566195638604598</v>
      </c>
      <c r="F5" s="34">
        <v>0.92566195638604598</v>
      </c>
      <c r="G5" s="34">
        <v>0.94</v>
      </c>
      <c r="H5" s="35">
        <v>0.91</v>
      </c>
      <c r="I5" s="31">
        <f t="shared" si="2"/>
        <v>3.7131982479814078E-2</v>
      </c>
      <c r="J5" s="31">
        <f t="shared" si="3"/>
        <v>1.1128977817558668E-2</v>
      </c>
      <c r="K5" s="31">
        <f t="shared" si="4"/>
        <v>6.1543004196151531E-3</v>
      </c>
      <c r="L5" s="31">
        <f t="shared" si="5"/>
        <v>6.1543004196151531E-3</v>
      </c>
      <c r="M5" s="31">
        <f t="shared" si="6"/>
        <v>2.1739130434782507E-2</v>
      </c>
      <c r="N5" s="31">
        <f t="shared" si="7"/>
        <v>1.0869565217391313E-2</v>
      </c>
      <c r="O5" s="47">
        <f t="shared" si="8"/>
        <v>3.4161423881428954E-2</v>
      </c>
      <c r="P5" s="48">
        <f t="shared" si="9"/>
        <v>1.0238659592153976E-2</v>
      </c>
      <c r="Q5" s="48">
        <f t="shared" si="10"/>
        <v>5.661956386045941E-3</v>
      </c>
      <c r="R5" s="48">
        <f t="shared" si="11"/>
        <v>5.661956386045941E-3</v>
      </c>
      <c r="S5" s="48">
        <f t="shared" si="12"/>
        <v>1.9999999999999907E-2</v>
      </c>
      <c r="T5" s="49">
        <f>ABS(H5-$B5)</f>
        <v>1.0000000000000009E-2</v>
      </c>
    </row>
    <row r="6" spans="1:20" ht="16.2" thickBot="1" x14ac:dyDescent="0.3">
      <c r="A6" s="21">
        <v>4</v>
      </c>
      <c r="B6" s="32">
        <v>0.6</v>
      </c>
      <c r="C6" s="33">
        <v>0.57072733231742501</v>
      </c>
      <c r="D6" s="34">
        <v>0.53439999112154102</v>
      </c>
      <c r="E6" s="34">
        <v>0.549685994585972</v>
      </c>
      <c r="F6" s="34">
        <v>0.549685994585972</v>
      </c>
      <c r="G6" s="34">
        <v>0.77</v>
      </c>
      <c r="H6" s="35">
        <v>0.62</v>
      </c>
      <c r="I6" s="31">
        <f t="shared" si="2"/>
        <v>4.878777947095829E-2</v>
      </c>
      <c r="J6" s="31">
        <f t="shared" si="3"/>
        <v>0.10933334813076494</v>
      </c>
      <c r="K6" s="31">
        <f t="shared" si="4"/>
        <v>8.3856675690046623E-2</v>
      </c>
      <c r="L6" s="31">
        <f t="shared" si="5"/>
        <v>8.3856675690046623E-2</v>
      </c>
      <c r="M6" s="31">
        <f t="shared" si="6"/>
        <v>0.28333333333333344</v>
      </c>
      <c r="N6" s="31">
        <f t="shared" si="7"/>
        <v>3.3333333333333368E-2</v>
      </c>
      <c r="O6" s="47">
        <f t="shared" si="8"/>
        <v>2.9272667682574971E-2</v>
      </c>
      <c r="P6" s="48">
        <f t="shared" si="9"/>
        <v>6.560000887845896E-2</v>
      </c>
      <c r="Q6" s="48">
        <f t="shared" si="10"/>
        <v>5.0314005414027974E-2</v>
      </c>
      <c r="R6" s="48">
        <f t="shared" si="11"/>
        <v>5.0314005414027974E-2</v>
      </c>
      <c r="S6" s="48">
        <f t="shared" si="12"/>
        <v>0.17000000000000004</v>
      </c>
      <c r="T6" s="49">
        <f>ABS(H6-$B6)</f>
        <v>2.0000000000000018E-2</v>
      </c>
    </row>
    <row r="7" spans="1:20" ht="16.2" thickBot="1" x14ac:dyDescent="0.3">
      <c r="A7" s="21">
        <v>5</v>
      </c>
      <c r="B7" s="32">
        <v>0.81</v>
      </c>
      <c r="C7" s="33">
        <v>0.79580308394125698</v>
      </c>
      <c r="D7" s="34">
        <v>0.773743064866111</v>
      </c>
      <c r="E7" s="36">
        <v>0.82533717002915097</v>
      </c>
      <c r="F7" s="61">
        <v>0.79540706349657697</v>
      </c>
      <c r="G7" s="34">
        <v>0.94</v>
      </c>
      <c r="H7" s="35" t="s">
        <v>56</v>
      </c>
      <c r="I7" s="31">
        <f t="shared" si="2"/>
        <v>1.7527056862645763E-2</v>
      </c>
      <c r="J7" s="31">
        <f t="shared" si="3"/>
        <v>4.4761648313443279E-2</v>
      </c>
      <c r="K7" s="31">
        <f t="shared" si="4"/>
        <v>1.8934777813766561E-2</v>
      </c>
      <c r="L7" s="31">
        <f t="shared" si="5"/>
        <v>1.8015970991880348E-2</v>
      </c>
      <c r="M7" s="31">
        <f t="shared" si="6"/>
        <v>0.16049382716049368</v>
      </c>
      <c r="N7" s="31"/>
      <c r="O7" s="47">
        <f t="shared" si="8"/>
        <v>1.419691605874307E-2</v>
      </c>
      <c r="P7" s="48">
        <f t="shared" si="9"/>
        <v>3.6256935133889057E-2</v>
      </c>
      <c r="Q7" s="48">
        <f t="shared" si="10"/>
        <v>1.5337170029150915E-2</v>
      </c>
      <c r="R7" s="48">
        <f t="shared" si="11"/>
        <v>1.4592936503423082E-2</v>
      </c>
      <c r="S7" s="48">
        <f t="shared" si="12"/>
        <v>0.12999999999999989</v>
      </c>
      <c r="T7" s="49"/>
    </row>
    <row r="8" spans="1:20" ht="16.2" thickBot="1" x14ac:dyDescent="0.3">
      <c r="A8" s="21">
        <v>6</v>
      </c>
      <c r="B8" s="32">
        <v>0.87</v>
      </c>
      <c r="C8" s="33">
        <v>0.94481178903838803</v>
      </c>
      <c r="D8" s="34">
        <v>0.90407080886992497</v>
      </c>
      <c r="E8" s="34">
        <v>0.85842511814913702</v>
      </c>
      <c r="F8" s="34">
        <v>0.85842511814913702</v>
      </c>
      <c r="G8" s="34">
        <v>0.96</v>
      </c>
      <c r="H8" s="35">
        <v>0.92</v>
      </c>
      <c r="I8" s="31">
        <f t="shared" si="2"/>
        <v>8.5990562113089697E-2</v>
      </c>
      <c r="J8" s="31">
        <f t="shared" si="3"/>
        <v>3.9161849275775831E-2</v>
      </c>
      <c r="K8" s="31">
        <f t="shared" si="4"/>
        <v>1.3304461897543647E-2</v>
      </c>
      <c r="L8" s="31">
        <f t="shared" si="5"/>
        <v>1.3304461897543647E-2</v>
      </c>
      <c r="M8" s="31">
        <f t="shared" si="6"/>
        <v>0.10344827586206894</v>
      </c>
      <c r="N8" s="31">
        <f t="shared" si="7"/>
        <v>5.7471264367816147E-2</v>
      </c>
      <c r="O8" s="47">
        <f t="shared" si="8"/>
        <v>7.4811789038388032E-2</v>
      </c>
      <c r="P8" s="48">
        <f t="shared" si="9"/>
        <v>3.4070808869924973E-2</v>
      </c>
      <c r="Q8" s="48">
        <f t="shared" si="10"/>
        <v>1.1574881850862972E-2</v>
      </c>
      <c r="R8" s="48">
        <f t="shared" si="11"/>
        <v>1.1574881850862972E-2</v>
      </c>
      <c r="S8" s="48">
        <f t="shared" si="12"/>
        <v>8.9999999999999969E-2</v>
      </c>
      <c r="T8" s="49">
        <f>ABS(H8-$B8)</f>
        <v>5.0000000000000044E-2</v>
      </c>
    </row>
    <row r="9" spans="1:20" ht="16.2" thickBot="1" x14ac:dyDescent="0.3">
      <c r="A9" s="21">
        <v>7</v>
      </c>
      <c r="B9" s="32">
        <v>0.93</v>
      </c>
      <c r="C9" s="33">
        <v>0.94588797892241705</v>
      </c>
      <c r="D9" s="36">
        <v>0.92082769519101504</v>
      </c>
      <c r="E9" s="34">
        <v>0.79636874672984403</v>
      </c>
      <c r="F9" s="34">
        <v>0.79636874672984403</v>
      </c>
      <c r="G9" s="34">
        <v>0.91</v>
      </c>
      <c r="H9" s="35">
        <v>0.91</v>
      </c>
      <c r="I9" s="31">
        <f t="shared" si="2"/>
        <v>1.7083848303674192E-2</v>
      </c>
      <c r="J9" s="31">
        <f t="shared" si="3"/>
        <v>9.8626933429946332E-3</v>
      </c>
      <c r="K9" s="31">
        <f t="shared" si="4"/>
        <v>0.14368951964532903</v>
      </c>
      <c r="L9" s="31">
        <f t="shared" si="5"/>
        <v>0.14368951964532903</v>
      </c>
      <c r="M9" s="31">
        <f t="shared" si="6"/>
        <v>2.1505376344086041E-2</v>
      </c>
      <c r="N9" s="31">
        <f t="shared" si="7"/>
        <v>2.1505376344086041E-2</v>
      </c>
      <c r="O9" s="47">
        <f t="shared" si="8"/>
        <v>1.5887978922417001E-2</v>
      </c>
      <c r="P9" s="48">
        <f t="shared" si="9"/>
        <v>9.1723048089850101E-3</v>
      </c>
      <c r="Q9" s="48">
        <f t="shared" si="10"/>
        <v>0.13363125327015601</v>
      </c>
      <c r="R9" s="48">
        <f t="shared" si="11"/>
        <v>0.13363125327015601</v>
      </c>
      <c r="S9" s="48">
        <f t="shared" si="12"/>
        <v>2.0000000000000018E-2</v>
      </c>
      <c r="T9" s="49">
        <f>ABS(H9-$B9)</f>
        <v>2.0000000000000018E-2</v>
      </c>
    </row>
    <row r="10" spans="1:20" ht="16.2" thickBot="1" x14ac:dyDescent="0.3">
      <c r="A10" s="21">
        <v>8</v>
      </c>
      <c r="B10" s="32">
        <v>0.9</v>
      </c>
      <c r="C10" s="33">
        <v>0.83887144146661696</v>
      </c>
      <c r="D10" s="34">
        <v>0.819694364886148</v>
      </c>
      <c r="E10" s="36">
        <v>0.84261813580754197</v>
      </c>
      <c r="F10" s="36">
        <v>0.84261813580754197</v>
      </c>
      <c r="G10" s="34">
        <v>0.93</v>
      </c>
      <c r="H10" s="35">
        <v>0.93</v>
      </c>
      <c r="I10" s="31">
        <f t="shared" si="2"/>
        <v>6.7920620592647848E-2</v>
      </c>
      <c r="J10" s="31">
        <f t="shared" si="3"/>
        <v>8.9228483459835584E-2</v>
      </c>
      <c r="K10" s="31">
        <f t="shared" si="4"/>
        <v>6.3757626880508941E-2</v>
      </c>
      <c r="L10" s="31">
        <f t="shared" si="5"/>
        <v>6.3757626880508941E-2</v>
      </c>
      <c r="M10" s="31">
        <f t="shared" si="6"/>
        <v>3.3333333333333361E-2</v>
      </c>
      <c r="N10" s="31">
        <f t="shared" si="7"/>
        <v>3.3333333333333361E-2</v>
      </c>
      <c r="O10" s="47">
        <f t="shared" si="8"/>
        <v>6.1128558533383059E-2</v>
      </c>
      <c r="P10" s="48">
        <f t="shared" si="9"/>
        <v>8.0305635113852025E-2</v>
      </c>
      <c r="Q10" s="48">
        <f t="shared" si="10"/>
        <v>5.7381864192458054E-2</v>
      </c>
      <c r="R10" s="48">
        <f t="shared" si="11"/>
        <v>5.7381864192458054E-2</v>
      </c>
      <c r="S10" s="48">
        <f t="shared" si="12"/>
        <v>3.0000000000000027E-2</v>
      </c>
      <c r="T10" s="49">
        <f>ABS(H10-$B10)</f>
        <v>3.0000000000000027E-2</v>
      </c>
    </row>
    <row r="11" spans="1:20" ht="16.2" thickBot="1" x14ac:dyDescent="0.3">
      <c r="A11" s="21">
        <v>9</v>
      </c>
      <c r="B11" s="32">
        <v>0.69</v>
      </c>
      <c r="C11" s="33">
        <v>0.75087233166941303</v>
      </c>
      <c r="D11" s="36">
        <v>0.68761956317957895</v>
      </c>
      <c r="E11" s="34">
        <v>0.76607846863634899</v>
      </c>
      <c r="F11" s="34">
        <v>0.76607846863634899</v>
      </c>
      <c r="G11" s="34">
        <v>0.9</v>
      </c>
      <c r="H11" s="35">
        <v>0.45</v>
      </c>
      <c r="I11" s="31">
        <f t="shared" si="2"/>
        <v>8.8220770535381285E-2</v>
      </c>
      <c r="J11" s="31">
        <f t="shared" si="3"/>
        <v>3.4499084353927464E-3</v>
      </c>
      <c r="K11" s="31">
        <f t="shared" si="4"/>
        <v>0.11025865019760731</v>
      </c>
      <c r="L11" s="31">
        <f t="shared" si="5"/>
        <v>0.11025865019760731</v>
      </c>
      <c r="M11" s="31">
        <f t="shared" si="6"/>
        <v>0.30434782608695665</v>
      </c>
      <c r="N11" s="31">
        <f t="shared" si="7"/>
        <v>0.34782608695652167</v>
      </c>
      <c r="O11" s="47">
        <f t="shared" si="8"/>
        <v>6.0872331669413082E-2</v>
      </c>
      <c r="P11" s="48">
        <f t="shared" si="9"/>
        <v>2.3804368204209947E-3</v>
      </c>
      <c r="Q11" s="48">
        <f t="shared" si="10"/>
        <v>7.6078468636349039E-2</v>
      </c>
      <c r="R11" s="48">
        <f t="shared" si="11"/>
        <v>7.6078468636349039E-2</v>
      </c>
      <c r="S11" s="48">
        <f t="shared" si="12"/>
        <v>0.21000000000000008</v>
      </c>
      <c r="T11" s="49">
        <f>ABS(H11-$B11)</f>
        <v>0.23999999999999994</v>
      </c>
    </row>
    <row r="12" spans="1:20" ht="16.2" thickBot="1" x14ac:dyDescent="0.3">
      <c r="A12" s="60">
        <v>10</v>
      </c>
      <c r="B12" s="37">
        <v>0.75</v>
      </c>
      <c r="C12" s="38">
        <v>0.911728323896833</v>
      </c>
      <c r="D12" s="39">
        <v>0.88398629533094197</v>
      </c>
      <c r="E12" s="59">
        <v>0.75423943556492801</v>
      </c>
      <c r="F12" s="62">
        <v>0.57999999999999996</v>
      </c>
      <c r="G12" s="39">
        <v>0.93</v>
      </c>
      <c r="H12" s="40">
        <v>0.89</v>
      </c>
      <c r="I12" s="31">
        <f t="shared" si="2"/>
        <v>0.21563776519577735</v>
      </c>
      <c r="J12" s="31">
        <f t="shared" si="3"/>
        <v>0.1786483937745893</v>
      </c>
      <c r="K12" s="31">
        <f t="shared" si="4"/>
        <v>5.6525807532373422E-3</v>
      </c>
      <c r="L12" s="31">
        <f t="shared" si="5"/>
        <v>0.22666666666666671</v>
      </c>
      <c r="M12" s="31">
        <f t="shared" si="6"/>
        <v>0.24000000000000007</v>
      </c>
      <c r="N12" s="31">
        <f t="shared" si="7"/>
        <v>0.18666666666666668</v>
      </c>
      <c r="O12" s="50">
        <f t="shared" si="8"/>
        <v>0.161728323896833</v>
      </c>
      <c r="P12" s="51">
        <f t="shared" si="9"/>
        <v>0.13398629533094197</v>
      </c>
      <c r="Q12" s="51">
        <f t="shared" si="10"/>
        <v>4.2394355649280069E-3</v>
      </c>
      <c r="R12" s="51">
        <f t="shared" si="11"/>
        <v>0.17000000000000004</v>
      </c>
      <c r="S12" s="51">
        <f t="shared" si="12"/>
        <v>0.18000000000000005</v>
      </c>
      <c r="T12" s="52">
        <f>ABS(H12-$B12)</f>
        <v>0.14000000000000001</v>
      </c>
    </row>
    <row r="13" spans="1:20" x14ac:dyDescent="0.25">
      <c r="A13" s="21"/>
      <c r="B13" s="41"/>
      <c r="C13" s="41"/>
      <c r="D13" s="41"/>
      <c r="E13" s="13"/>
      <c r="F13" s="41"/>
      <c r="G13" s="41"/>
      <c r="H13" s="41"/>
      <c r="I13" s="42">
        <f>AVERAGE(I3:I12)</f>
        <v>7.2721539280589748E-2</v>
      </c>
      <c r="J13" s="43">
        <f>AVERAGE(J3:J12)</f>
        <v>5.7558214480756861E-2</v>
      </c>
      <c r="K13" s="43">
        <f>AVERAGE(K3:K12)</f>
        <v>7.0683562233690572E-2</v>
      </c>
      <c r="L13" s="43">
        <f>AVERAGE(L3:L12)</f>
        <v>9.2693090142844881E-2</v>
      </c>
      <c r="M13" s="43">
        <f t="shared" ref="M13:T13" si="13">AVERAGE(M3:M12)</f>
        <v>0.14445168920287388</v>
      </c>
      <c r="N13" s="43">
        <f t="shared" si="13"/>
        <v>0.14792850037912567</v>
      </c>
      <c r="O13" s="53">
        <f t="shared" si="13"/>
        <v>5.5525023552146613E-2</v>
      </c>
      <c r="P13" s="53">
        <f t="shared" si="13"/>
        <v>4.2219618344201501E-2</v>
      </c>
      <c r="Q13" s="53">
        <f t="shared" si="13"/>
        <v>5.0445690296823401E-2</v>
      </c>
      <c r="R13" s="53">
        <f t="shared" si="13"/>
        <v>6.6947323387757815E-2</v>
      </c>
      <c r="S13" s="53">
        <f t="shared" si="13"/>
        <v>9.9000000000000005E-2</v>
      </c>
      <c r="T13" s="53">
        <f t="shared" si="13"/>
        <v>0.10555555555555557</v>
      </c>
    </row>
    <row r="17" spans="5:7" x14ac:dyDescent="0.25">
      <c r="E17" s="15"/>
      <c r="F17" s="15"/>
      <c r="G17" s="15"/>
    </row>
    <row r="18" spans="5:7" x14ac:dyDescent="0.25">
      <c r="E18" s="15"/>
      <c r="F18" s="16"/>
      <c r="G18" s="17"/>
    </row>
  </sheetData>
  <mergeCells count="3">
    <mergeCell ref="I1:N1"/>
    <mergeCell ref="O1:T1"/>
    <mergeCell ref="C1:H1"/>
  </mergeCells>
  <phoneticPr fontId="3" type="noConversion"/>
  <conditionalFormatting sqref="I3:T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T12">
    <cfRule type="colorScale" priority="5">
      <colorScale>
        <cfvo type="min"/>
        <cfvo type="max"/>
        <color rgb="FF63BE7B"/>
        <color rgb="FFFFEF9C"/>
      </colorScale>
    </cfRule>
  </conditionalFormatting>
  <conditionalFormatting sqref="I3:N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N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T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551" footer="0.51180555555555551"/>
  <pageSetup paperSize="9" firstPageNumber="4294963191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DF75-5B06-49B1-81F4-59A468FECF9B}">
  <dimension ref="A1:D10"/>
  <sheetViews>
    <sheetView workbookViewId="0">
      <selection activeCell="A9" sqref="A9"/>
    </sheetView>
  </sheetViews>
  <sheetFormatPr defaultRowHeight="15.6" x14ac:dyDescent="0.25"/>
  <sheetData>
    <row r="1" spans="1:4" x14ac:dyDescent="0.25">
      <c r="A1">
        <v>1</v>
      </c>
      <c r="B1">
        <v>6.5071790078908426E-2</v>
      </c>
      <c r="C1">
        <v>0.17248098016277083</v>
      </c>
      <c r="D1">
        <v>0.17248098016277083</v>
      </c>
    </row>
    <row r="2" spans="1:4" x14ac:dyDescent="0.25">
      <c r="A2">
        <v>2</v>
      </c>
      <c r="B2">
        <v>2.4935052178305297E-2</v>
      </c>
      <c r="C2">
        <v>8.8746048876480271E-2</v>
      </c>
      <c r="D2">
        <v>8.8746048876480271E-2</v>
      </c>
    </row>
    <row r="3" spans="1:4" x14ac:dyDescent="0.25">
      <c r="A3">
        <v>3</v>
      </c>
      <c r="B3">
        <v>1.1128977817558668E-2</v>
      </c>
      <c r="C3">
        <v>6.1543004196151531E-3</v>
      </c>
      <c r="D3">
        <v>6.1543004196151531E-3</v>
      </c>
    </row>
    <row r="4" spans="1:4" x14ac:dyDescent="0.25">
      <c r="A4">
        <v>4</v>
      </c>
      <c r="B4">
        <v>0.10933334813076494</v>
      </c>
      <c r="C4">
        <v>8.3856675690046623E-2</v>
      </c>
      <c r="D4">
        <v>8.3856675690046623E-2</v>
      </c>
    </row>
    <row r="5" spans="1:4" x14ac:dyDescent="0.25">
      <c r="A5">
        <v>5</v>
      </c>
      <c r="B5">
        <v>4.4761648313443279E-2</v>
      </c>
      <c r="C5">
        <v>1.8934777813766561E-2</v>
      </c>
      <c r="D5">
        <v>1.8015970991880348E-2</v>
      </c>
    </row>
    <row r="6" spans="1:4" x14ac:dyDescent="0.25">
      <c r="A6">
        <v>6</v>
      </c>
      <c r="B6">
        <v>3.9161849275775831E-2</v>
      </c>
      <c r="C6">
        <v>1.3304461897543647E-2</v>
      </c>
      <c r="D6">
        <v>1.3304461897543647E-2</v>
      </c>
    </row>
    <row r="7" spans="1:4" x14ac:dyDescent="0.25">
      <c r="A7">
        <v>7</v>
      </c>
      <c r="B7">
        <v>9.8626933429946297E-3</v>
      </c>
      <c r="C7">
        <v>0.14368951964532903</v>
      </c>
      <c r="D7">
        <v>0.14368951964532903</v>
      </c>
    </row>
    <row r="8" spans="1:4" x14ac:dyDescent="0.25">
      <c r="A8">
        <v>8</v>
      </c>
      <c r="B8">
        <v>8.9228483459835584E-2</v>
      </c>
      <c r="C8">
        <v>6.3757626880508941E-2</v>
      </c>
      <c r="D8">
        <v>6.3757626880508941E-2</v>
      </c>
    </row>
    <row r="9" spans="1:4" x14ac:dyDescent="0.25">
      <c r="A9">
        <v>9</v>
      </c>
      <c r="B9">
        <v>3.4499084353927464E-3</v>
      </c>
      <c r="C9">
        <v>0.11025865019760731</v>
      </c>
      <c r="D9">
        <v>0.11025865019760731</v>
      </c>
    </row>
    <row r="10" spans="1:4" x14ac:dyDescent="0.25">
      <c r="A10">
        <v>10</v>
      </c>
      <c r="B10">
        <v>0.1786483937745893</v>
      </c>
      <c r="C10">
        <v>5.6525807532373422E-3</v>
      </c>
      <c r="D10">
        <v>0.21267519190711059</v>
      </c>
    </row>
  </sheetData>
  <phoneticPr fontId="1" type="noConversion"/>
  <conditionalFormatting sqref="B1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Stone</cp:lastModifiedBy>
  <dcterms:created xsi:type="dcterms:W3CDTF">2016-12-02T08:54:00Z</dcterms:created>
  <dcterms:modified xsi:type="dcterms:W3CDTF">2023-11-03T15:46:04Z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