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rado" sheetId="1" r:id="rId1"/>
    <sheet name="Especializaciones" sheetId="2" r:id="rId2"/>
    <sheet name="Maestrías" sheetId="3" r:id="rId3"/>
    <sheet name="Doctorado" sheetId="4" r:id="rId4"/>
    <sheet name="Resumen x Semestre" sheetId="5" r:id="rId5"/>
  </sheets>
  <definedNames>
    <definedName name="_xlnm._FilterDatabase" localSheetId="3" hidden="1">'Doctorado'!$A$1:$AK$23</definedName>
    <definedName name="_xlnm._FilterDatabase" localSheetId="4" hidden="1">'Resumen x Semestre'!$C$1:$AA$67</definedName>
    <definedName name="Z_99726E83_EACC_41DE_8935_51D4D27C911E_.wvu.FilterData" localSheetId="0" hidden="1">Pregrado!$A$1:$AD$911</definedName>
    <definedName name="_xlnm._FilterDatabase" localSheetId="0">'Pregrado'!$A$1:$AD$911</definedName>
  </definedNames>
</workbook>
</file>

<file path=xl/comments3.xml><?xml version="1.0" encoding="utf-8"?>
<comments xmlns="http://schemas.openxmlformats.org/spreadsheetml/2006/main">
  <authors>
    <author>YULEICY ISABEL GAMERO PINILLOS</author>
    <author>tc={54EE7951-7262-4200-6969-000000000000}</author>
    <author>tc={54EE7951-7262-4200-6969-000000000001}</author>
    <author>tc={54EE7951-7262-4200-6969-000000000002}</author>
    <author>tc={54EE7951-7262-4200-6969-000000000003}</author>
  </authors>
  <commentList>
    <comment ref="X1" authorId="1">
      <text>
        <t/>
      </text>
    </comment>
    <comment ref="AA1" authorId="2">
      <text>
        <t/>
      </text>
    </comment>
    <comment ref="AB1" authorId="3">
      <text>
        <t/>
      </text>
    </comment>
    <comment ref="AC1" authorId="4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YULEICY ISABEL GAMERO PINILLOS" id="{54EE7950-7262-4200-6969-000000000001}" userId="YULEICY ISABEL GAMERO PINILLO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3.xml><?xml version="1.0" encoding="utf-8"?>
<ThreadedComments xmlns="http://schemas.microsoft.com/office/spreadsheetml/2018/threadedcomments">
  <threadedComment ref="X1" id="{54EE7951-7262-4200-6969-000000000000}" personId="{54EE7950-7262-4200-6969-000000000001}">
    <text>Mary</text>
  </threadedComment>
  <threadedComment ref="AA1" id="{54EE7951-7262-4200-6969-000000000001}" personId="{54EE7950-7262-4200-6969-000000000001}">
    <text>Karina</text>
  </threadedComment>
  <threadedComment ref="AB1" id="{54EE7951-7262-4200-6969-000000000002}" personId="{54EE7950-7262-4200-6969-000000000001}">
    <text>Karina</text>
  </threadedComment>
  <threadedComment ref="AC1" id="{54EE7951-7262-4200-6969-000000000003}" personId="{54EE7950-7262-4200-6969-000000000001}">
    <text>Karina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microsoft.com/office/2017/10/relationships/threadedComment" Target="../threadedComments/threadedComment3.xml"/><Relationship Id="rId3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672"/>
  <sheetViews>
    <sheetView workbookViewId="0" rightToLeft="0"/>
  </sheetViews>
  <sheetData>
    <row r="1">
      <c r="A1" t="str">
        <v>Modalidad</v>
      </c>
      <c r="B1" t="str">
        <v>Programa</v>
      </c>
      <c r="C1" t="str">
        <v>Asignatura</v>
      </c>
      <c r="D1" t="str">
        <v>Nombre electiva</v>
      </c>
      <c r="E1" t="str">
        <v>Programa 2</v>
      </c>
      <c r="F1" t="str">
        <v>Modalidad 2</v>
      </c>
      <c r="G1" t="str">
        <v>Estado semestre</v>
      </c>
      <c r="H1" t="str">
        <v>Tipo de asignatura</v>
      </c>
      <c r="I1" t="str">
        <v>Proyecto</v>
      </c>
      <c r="J1" t="str">
        <v>Código de Pensum</v>
      </c>
      <c r="K1" t="str">
        <v>Código de programa</v>
      </c>
      <c r="L1" t="str">
        <v>Código de asignatura</v>
      </c>
      <c r="M1" t="str">
        <v>Semestre</v>
      </c>
      <c r="N1" t="str">
        <v>Nivel</v>
      </c>
      <c r="O1" t="str">
        <v>Facultad</v>
      </c>
      <c r="P1" t="str">
        <v>Malla curricular</v>
      </c>
      <c r="Q1" t="str">
        <v>¿Tronco común?</v>
      </c>
      <c r="R1" t="str">
        <v>Estado</v>
      </c>
      <c r="S1" t="str">
        <v>Fecha programada de producción</v>
      </c>
      <c r="T1" t="str">
        <v>Fecha de solicitud PA</v>
      </c>
      <c r="U1" t="str">
        <v>Fecha de Asignación</v>
      </c>
      <c r="V1" t="str">
        <v>Fecha programada de entrega</v>
      </c>
      <c r="W1" t="str">
        <v>Gestor asignado</v>
      </c>
      <c r="X1" t="str">
        <v xml:space="preserve">Gestor responsable </v>
      </c>
      <c r="Y1" t="str">
        <v>Inicio Gestor</v>
      </c>
      <c r="Z1" t="str">
        <v>Fin Gestor</v>
      </c>
      <c r="AA1" t="str">
        <v>DI asignado</v>
      </c>
      <c r="AB1" t="str">
        <v>DI responsable</v>
      </c>
      <c r="AC1" t="str">
        <v>Estado de la asignación</v>
      </c>
      <c r="AD1" t="str">
        <v xml:space="preserve">Fecha de asignación </v>
      </c>
      <c r="AE1" t="str">
        <v>Fecha inicio revisión DI</v>
      </c>
      <c r="AF1" t="str">
        <v>Fecha fin revisión DI</v>
      </c>
      <c r="AG1" t="str">
        <v>Estado curso</v>
      </c>
      <c r="AH1" t="str">
        <v>Fecha fin corrección gestor</v>
      </c>
      <c r="AI1" t="str">
        <v>Estado de la revalidación DI</v>
      </c>
      <c r="AJ1" t="str">
        <v>Fecha revalidación de DI</v>
      </c>
      <c r="AK1" t="str">
        <v>Fecha de aprobación (CDI)</v>
      </c>
      <c r="AL1" t="str">
        <v>FECHA CALCULADA</v>
      </c>
      <c r="AM1" t="str">
        <v>DIAGRAMA GANT</v>
      </c>
    </row>
    <row r="2" xml:space="preserve">
      <c r="A2" t="str">
        <v>Virtual</v>
      </c>
      <c r="B2" t="str">
        <v>Ingeniería industrial</v>
      </c>
      <c r="C2" t="str">
        <v>Competencias Matemáticas</v>
      </c>
      <c r="D2" t="str">
        <f>IF(H2="Disciplinar","No aplica","")</f>
        <v>No aplica</v>
      </c>
      <c r="E2" t="str">
        <f>PROPER(IF(B2="",E1,B2))</f>
        <v>Ingeniería Industrial</v>
      </c>
      <c r="F2" t="str">
        <f>PROPER(IF(A2="",F1,A2))</f>
        <v>Virtual</v>
      </c>
      <c r="G2" t="str" xml:space="preserve">
        <f xml:space="preserve">IF(
   COUNTIFS($M:$M,$M2,$E:$E,$E2,$F:$F,$F2)=COUNTIFS($M:$M,$M2,$E:$E,$E2,$F:$F,$F2,$R:$R,"Cargado"),
   "Cargado",
   IF(
      COUNTIFS($M:$M,$M2,$E:$E,$E2,$F:$F,$F2)=COUNTIFS($M:$M,$M2,$E:$E,$E2,$F:$F,$F2,$R:$R,"No empezado"),
      "No empezado",
      IF(
         COUNTIFS($M:$M,$M2,$E:$E,$E2,$F:$F,$F2)=COUNTIFS($M:$M,$M2,$E:$E,$E2,$F:$F,$F2,$R:$R,"Virtualizado"),
         "Virtualizado",
         "En proceso"
      )
   )
)</f>
        <v>Cargado</v>
      </c>
      <c r="H2" t="str">
        <v>Disciplinar</v>
      </c>
      <c r="I2" t="str">
        <v>Reingeniería</v>
      </c>
      <c r="M2">
        <v>1</v>
      </c>
      <c r="N2" t="str">
        <v>Pregrado</v>
      </c>
      <c r="O2" t="str">
        <v>Ingeniería</v>
      </c>
      <c r="P2" t="str">
        <v>Ambas</v>
      </c>
      <c r="Q2" t="str">
        <v>Sí</v>
      </c>
      <c r="R2" t="str">
        <v>Cargado</v>
      </c>
      <c r="S2" t="str">
        <v>Enero</v>
      </c>
      <c r="X2" t="str">
        <v>Nayerlis Salas</v>
      </c>
      <c r="AG2" t="str">
        <v>Corrección</v>
      </c>
      <c r="AM2" t="str">
        <v>Realizado</v>
      </c>
    </row>
    <row r="3" xml:space="preserve">
      <c r="C3" t="str">
        <v>Métodos Gráficos</v>
      </c>
      <c r="D3" t="str">
        <f>IF(H3="Disciplinar","No aplica","")</f>
        <v>No aplica</v>
      </c>
      <c r="E3" t="str">
        <f>PROPER(IF(B3="",E2,B3))</f>
        <v>Ingeniería Industrial</v>
      </c>
      <c r="F3" t="str">
        <f>PROPER(IF(A3="",F2,A3))</f>
        <v>Virtual</v>
      </c>
      <c r="G3" t="str" xml:space="preserve">
        <f xml:space="preserve">IF(
   COUNTIFS($M:$M,$M3,$E:$E,$E3,$F:$F,$F3)=COUNTIFS($M:$M,$M3,$E:$E,$E3,$F:$F,$F3,$R:$R,"Cargado"),
   "Cargado",
   IF(
      COUNTIFS($M:$M,$M3,$E:$E,$E3,$F:$F,$F3)=COUNTIFS($M:$M,$M3,$E:$E,$E3,$F:$F,$F3,$R:$R,"No empezado"),
      "No empezado",
      IF(
         COUNTIFS($M:$M,$M3,$E:$E,$E3,$F:$F,$F3)=COUNTIFS($M:$M,$M3,$E:$E,$E3,$F:$F,$F3,$R:$R,"Virtualizado"),
         "Virtualizado",
         "En proceso"
      )
   )
)</f>
        <v>Cargado</v>
      </c>
      <c r="H3" t="str">
        <v>Disciplinar</v>
      </c>
      <c r="I3" t="str">
        <v>Reingeniería</v>
      </c>
      <c r="M3">
        <v>1</v>
      </c>
      <c r="N3" t="str">
        <v>Pregrado</v>
      </c>
      <c r="O3" t="str">
        <v>Ingeniería</v>
      </c>
      <c r="P3" t="str">
        <v>Actual</v>
      </c>
      <c r="Q3" t="str">
        <v>Sí</v>
      </c>
      <c r="R3" t="str">
        <v>Cargado</v>
      </c>
      <c r="S3" t="str">
        <v>Enero</v>
      </c>
      <c r="X3" t="str">
        <v>Karina Muñoz Sierra</v>
      </c>
    </row>
    <row r="4" xml:space="preserve">
      <c r="C4" t="str">
        <v>Fundamentos de Programación</v>
      </c>
      <c r="D4" t="str">
        <f>IF(H4="Disciplinar","No aplica","")</f>
        <v>No aplica</v>
      </c>
      <c r="E4" t="str">
        <f>PROPER(IF(B4="",E3,B4))</f>
        <v>Ingeniería Industrial</v>
      </c>
      <c r="F4" t="str">
        <f>PROPER(IF(A4="",F3,A4))</f>
        <v>Virtual</v>
      </c>
      <c r="G4" t="str" xml:space="preserve">
        <f xml:space="preserve">IF(
   COUNTIFS($M:$M,$M4,$E:$E,$E4,$F:$F,$F4)=COUNTIFS($M:$M,$M4,$E:$E,$E4,$F:$F,$F4,$R:$R,"Cargado"),
   "Cargado",
   IF(
      COUNTIFS($M:$M,$M4,$E:$E,$E4,$F:$F,$F4)=COUNTIFS($M:$M,$M4,$E:$E,$E4,$F:$F,$F4,$R:$R,"No empezado"),
      "No empezado",
      IF(
         COUNTIFS($M:$M,$M4,$E:$E,$E4,$F:$F,$F4)=COUNTIFS($M:$M,$M4,$E:$E,$E4,$F:$F,$F4,$R:$R,"Virtualizado"),
         "Virtualizado",
         "En proceso"
      )
   )
)</f>
        <v>Cargado</v>
      </c>
      <c r="H4" t="str">
        <v>Disciplinar</v>
      </c>
      <c r="I4" t="str">
        <v>Reingeniería</v>
      </c>
      <c r="M4">
        <v>1</v>
      </c>
      <c r="N4" t="str">
        <v>Pregrado</v>
      </c>
      <c r="O4" t="str">
        <v>Ingeniería</v>
      </c>
      <c r="P4" t="str">
        <v>Actual</v>
      </c>
      <c r="Q4" t="str">
        <v>No</v>
      </c>
      <c r="R4" t="str">
        <v>Cargado</v>
      </c>
      <c r="S4" t="str">
        <v>Enero</v>
      </c>
      <c r="X4" t="str">
        <v>Aimar Mendoza</v>
      </c>
    </row>
    <row r="5" xml:space="preserve">
      <c r="C5" t="str">
        <v>Introducción a la Ing. Industrial</v>
      </c>
      <c r="D5" t="str">
        <f>IF(H5="Disciplinar","No aplica","")</f>
        <v>No aplica</v>
      </c>
      <c r="E5" t="str">
        <f>PROPER(IF(B5="",E4,B5))</f>
        <v>Ingeniería Industrial</v>
      </c>
      <c r="F5" t="str">
        <f>PROPER(IF(A5="",F4,A5))</f>
        <v>Virtual</v>
      </c>
      <c r="G5" t="str" xml:space="preserve">
        <f xml:space="preserve">IF(
   COUNTIFS($M:$M,$M5,$E:$E,$E5,$F:$F,$F5)=COUNTIFS($M:$M,$M5,$E:$E,$E5,$F:$F,$F5,$R:$R,"Cargado"),
   "Cargado",
   IF(
      COUNTIFS($M:$M,$M5,$E:$E,$E5,$F:$F,$F5)=COUNTIFS($M:$M,$M5,$E:$E,$E5,$F:$F,$F5,$R:$R,"No empezado"),
      "No empezado",
      IF(
         COUNTIFS($M:$M,$M5,$E:$E,$E5,$F:$F,$F5)=COUNTIFS($M:$M,$M5,$E:$E,$E5,$F:$F,$F5,$R:$R,"Virtualizado"),
         "Virtualizado",
         "En proceso"
      )
   )
)</f>
        <v>Cargado</v>
      </c>
      <c r="H5" t="str">
        <v>Disciplinar</v>
      </c>
      <c r="I5" t="str">
        <v>Reingeniería</v>
      </c>
      <c r="M5">
        <v>1</v>
      </c>
      <c r="N5" t="str">
        <v>Pregrado</v>
      </c>
      <c r="O5" t="str">
        <v>Ingeniería</v>
      </c>
      <c r="P5" t="str">
        <v>Actual</v>
      </c>
      <c r="Q5" t="str">
        <v>No</v>
      </c>
      <c r="R5" t="str">
        <v>Cargado</v>
      </c>
      <c r="S5" t="str">
        <v>Enero</v>
      </c>
    </row>
    <row r="6" xml:space="preserve">
      <c r="C6" t="str">
        <v>Competencias Comunicativas</v>
      </c>
      <c r="D6" t="str">
        <f>IF(H6="Disciplinar","No aplica","")</f>
        <v>No aplica</v>
      </c>
      <c r="E6" t="str">
        <f>PROPER(IF(B6="",E5,B6))</f>
        <v>Ingeniería Industrial</v>
      </c>
      <c r="F6" t="str">
        <f>PROPER(IF(A6="",F5,A6))</f>
        <v>Virtual</v>
      </c>
      <c r="G6" t="str" xml:space="preserve">
        <f xml:space="preserve">IF(
   COUNTIFS($M:$M,$M6,$E:$E,$E6,$F:$F,$F6)=COUNTIFS($M:$M,$M6,$E:$E,$E6,$F:$F,$F6,$R:$R,"Cargado"),
   "Cargado",
   IF(
      COUNTIFS($M:$M,$M6,$E:$E,$E6,$F:$F,$F6)=COUNTIFS($M:$M,$M6,$E:$E,$E6,$F:$F,$F6,$R:$R,"No empezado"),
      "No empezado",
      IF(
         COUNTIFS($M:$M,$M6,$E:$E,$E6,$F:$F,$F6)=COUNTIFS($M:$M,$M6,$E:$E,$E6,$F:$F,$F6,$R:$R,"Virtualizado"),
         "Virtualizado",
         "En proceso"
      )
   )
)</f>
        <v>Cargado</v>
      </c>
      <c r="H6" t="str">
        <v>Disciplinar</v>
      </c>
      <c r="I6" t="str">
        <v>Reingeniería</v>
      </c>
      <c r="M6">
        <v>1</v>
      </c>
      <c r="N6" t="str">
        <v>Pregrado</v>
      </c>
      <c r="O6" t="str">
        <v>Ingeniería</v>
      </c>
      <c r="P6" t="str">
        <v>Ambas</v>
      </c>
      <c r="Q6" t="str">
        <v>Sí</v>
      </c>
      <c r="R6" t="str">
        <v>Cargado</v>
      </c>
      <c r="S6" t="str">
        <v>Enero</v>
      </c>
    </row>
    <row r="7" xml:space="preserve">
      <c r="C7" t="str">
        <v>Constitución y Democracia</v>
      </c>
      <c r="D7" t="str">
        <f>IF(H7="Disciplinar","No aplica","")</f>
        <v>No aplica</v>
      </c>
      <c r="E7" t="str">
        <f>PROPER(IF(B7="",E6,B7))</f>
        <v>Ingeniería Industrial</v>
      </c>
      <c r="F7" t="str">
        <f>PROPER(IF(A7="",F6,A7))</f>
        <v>Virtual</v>
      </c>
      <c r="G7" t="str" xml:space="preserve">
        <f xml:space="preserve">IF(
   COUNTIFS($M:$M,$M7,$E:$E,$E7,$F:$F,$F7)=COUNTIFS($M:$M,$M7,$E:$E,$E7,$F:$F,$F7,$R:$R,"Cargado"),
   "Cargado",
   IF(
      COUNTIFS($M:$M,$M7,$E:$E,$E7,$F:$F,$F7)=COUNTIFS($M:$M,$M7,$E:$E,$E7,$F:$F,$F7,$R:$R,"No empezado"),
      "No empezado",
      IF(
         COUNTIFS($M:$M,$M7,$E:$E,$E7,$F:$F,$F7)=COUNTIFS($M:$M,$M7,$E:$E,$E7,$F:$F,$F7,$R:$R,"Virtualizado"),
         "Virtualizado",
         "En proceso"
      )
   )
)</f>
        <v>Cargado</v>
      </c>
      <c r="H7" t="str">
        <v>Disciplinar</v>
      </c>
      <c r="I7" t="str">
        <v>Reingeniería</v>
      </c>
      <c r="M7">
        <v>1</v>
      </c>
      <c r="N7" t="str">
        <v>Pregrado</v>
      </c>
      <c r="O7" t="str">
        <v>Ingeniería</v>
      </c>
      <c r="P7" t="str">
        <v>Actual</v>
      </c>
      <c r="Q7" t="str">
        <v>Sí</v>
      </c>
      <c r="R7" t="str">
        <v>Cargado</v>
      </c>
      <c r="S7" t="str">
        <v>Enero</v>
      </c>
    </row>
    <row r="8" xml:space="preserve">
      <c r="C8" t="str">
        <v>Cálculo Diferencial</v>
      </c>
      <c r="D8" t="str">
        <f>IF(H8="Disciplinar","No aplica","")</f>
        <v>No aplica</v>
      </c>
      <c r="E8" t="str">
        <f>PROPER(IF(B8="",E7,B8))</f>
        <v>Ingeniería Industrial</v>
      </c>
      <c r="F8" t="str">
        <f>PROPER(IF(A8="",F7,A8))</f>
        <v>Virtual</v>
      </c>
      <c r="G8" t="str" xml:space="preserve">
        <f xml:space="preserve">IF(
   COUNTIFS($M:$M,$M8,$E:$E,$E8,$F:$F,$F8)=COUNTIFS($M:$M,$M8,$E:$E,$E8,$F:$F,$F8,$R:$R,"Cargado"),
   "Cargado",
   IF(
      COUNTIFS($M:$M,$M8,$E:$E,$E8,$F:$F,$F8)=COUNTIFS($M:$M,$M8,$E:$E,$E8,$F:$F,$F8,$R:$R,"No empezado"),
      "No empezado",
      IF(
         COUNTIFS($M:$M,$M8,$E:$E,$E8,$F:$F,$F8)=COUNTIFS($M:$M,$M8,$E:$E,$E8,$F:$F,$F8,$R:$R,"Virtualizado"),
         "Virtualizado",
         "En proceso"
      )
   )
)</f>
        <v>Cargado</v>
      </c>
      <c r="H8" t="str">
        <v>Disciplinar</v>
      </c>
      <c r="I8" t="str">
        <v>Reingeniería</v>
      </c>
      <c r="M8">
        <v>2</v>
      </c>
      <c r="N8" t="str">
        <v>Pregrado</v>
      </c>
      <c r="O8" t="str">
        <v>Ingeniería</v>
      </c>
      <c r="P8" t="str">
        <v>Actual</v>
      </c>
      <c r="Q8" t="str">
        <v>Sí</v>
      </c>
      <c r="R8" t="str">
        <v>Cargado</v>
      </c>
      <c r="S8" t="str">
        <v>Enero</v>
      </c>
    </row>
    <row r="9" xml:space="preserve">
      <c r="C9" t="str">
        <v>Álgebra Lineal</v>
      </c>
      <c r="D9" t="str">
        <f>IF(H9="Disciplinar","No aplica","")</f>
        <v>No aplica</v>
      </c>
      <c r="E9" t="str">
        <f>PROPER(IF(B9="",E8,B9))</f>
        <v>Ingeniería Industrial</v>
      </c>
      <c r="F9" t="str">
        <f>PROPER(IF(A9="",F8,A9))</f>
        <v>Virtual</v>
      </c>
      <c r="G9" t="str" xml:space="preserve">
        <f xml:space="preserve">IF(
   COUNTIFS($M:$M,$M9,$E:$E,$E9,$F:$F,$F9)=COUNTIFS($M:$M,$M9,$E:$E,$E9,$F:$F,$F9,$R:$R,"Cargado"),
   "Cargado",
   IF(
      COUNTIFS($M:$M,$M9,$E:$E,$E9,$F:$F,$F9)=COUNTIFS($M:$M,$M9,$E:$E,$E9,$F:$F,$F9,$R:$R,"No empezado"),
      "No empezado",
      IF(
         COUNTIFS($M:$M,$M9,$E:$E,$E9,$F:$F,$F9)=COUNTIFS($M:$M,$M9,$E:$E,$E9,$F:$F,$F9,$R:$R,"Virtualizado"),
         "Virtualizado",
         "En proceso"
      )
   )
)</f>
        <v>Cargado</v>
      </c>
      <c r="H9" t="str">
        <v>Disciplinar</v>
      </c>
      <c r="I9" t="str">
        <v>Reingeniería</v>
      </c>
      <c r="M9">
        <v>2</v>
      </c>
      <c r="N9" t="str">
        <v>Pregrado</v>
      </c>
      <c r="O9" t="str">
        <v>Ingeniería</v>
      </c>
      <c r="P9" t="str">
        <v>Actual</v>
      </c>
      <c r="Q9" t="str">
        <v>Sí</v>
      </c>
      <c r="R9" t="str">
        <v>Cargado</v>
      </c>
      <c r="S9" t="str">
        <v>Enero</v>
      </c>
    </row>
    <row r="10" xml:space="preserve">
      <c r="C10" t="str">
        <v>Física Mecánica</v>
      </c>
      <c r="D10" t="str">
        <f>IF(H10="Disciplinar","No aplica","")</f>
        <v>No aplica</v>
      </c>
      <c r="E10" t="str">
        <f>PROPER(IF(B10="",E9,B10))</f>
        <v>Ingeniería Industrial</v>
      </c>
      <c r="F10" t="str">
        <f>PROPER(IF(A10="",F9,A10))</f>
        <v>Virtual</v>
      </c>
      <c r="G10" t="str" xml:space="preserve">
        <f xml:space="preserve">IF(
   COUNTIFS($M:$M,$M10,$E:$E,$E10,$F:$F,$F10)=COUNTIFS($M:$M,$M10,$E:$E,$E10,$F:$F,$F10,$R:$R,"Cargado"),
   "Cargado",
   IF(
      COUNTIFS($M:$M,$M10,$E:$E,$E10,$F:$F,$F10)=COUNTIFS($M:$M,$M10,$E:$E,$E10,$F:$F,$F10,$R:$R,"No empezado"),
      "No empezado",
      IF(
         COUNTIFS($M:$M,$M10,$E:$E,$E10,$F:$F,$F10)=COUNTIFS($M:$M,$M10,$E:$E,$E10,$F:$F,$F10,$R:$R,"Virtualizado"),
         "Virtualizado",
         "En proceso"
      )
   )
)</f>
        <v>Cargado</v>
      </c>
      <c r="H10" t="str">
        <v>Disciplinar</v>
      </c>
      <c r="I10" t="str">
        <v>Reingeniería</v>
      </c>
      <c r="M10">
        <v>2</v>
      </c>
      <c r="N10" t="str">
        <v>Pregrado</v>
      </c>
      <c r="O10" t="str">
        <v>Ingeniería</v>
      </c>
      <c r="P10" t="str">
        <v>Actual</v>
      </c>
      <c r="Q10" t="str">
        <v>Sí</v>
      </c>
      <c r="R10" t="str">
        <v>Cargado</v>
      </c>
      <c r="S10" t="str">
        <v>Enero</v>
      </c>
    </row>
    <row r="11" xml:space="preserve">
      <c r="C11" t="str">
        <v>Metodología de la Investigación</v>
      </c>
      <c r="D11" t="str">
        <f>IF(H11="Disciplinar","No aplica","")</f>
        <v>No aplica</v>
      </c>
      <c r="E11" t="str">
        <f>PROPER(IF(B11="",E10,B11))</f>
        <v>Ingeniería Industrial</v>
      </c>
      <c r="F11" t="str">
        <f>PROPER(IF(A11="",F10,A11))</f>
        <v>Virtual</v>
      </c>
      <c r="G11" t="str" xml:space="preserve">
        <f xml:space="preserve">IF(
   COUNTIFS($M:$M,$M11,$E:$E,$E11,$F:$F,$F11)=COUNTIFS($M:$M,$M11,$E:$E,$E11,$F:$F,$F11,$R:$R,"Cargado"),
   "Cargado",
   IF(
      COUNTIFS($M:$M,$M11,$E:$E,$E11,$F:$F,$F11)=COUNTIFS($M:$M,$M11,$E:$E,$E11,$F:$F,$F11,$R:$R,"No empezado"),
      "No empezado",
      IF(
         COUNTIFS($M:$M,$M11,$E:$E,$E11,$F:$F,$F11)=COUNTIFS($M:$M,$M11,$E:$E,$E11,$F:$F,$F11,$R:$R,"Virtualizado"),
         "Virtualizado",
         "En proceso"
      )
   )
)</f>
        <v>Cargado</v>
      </c>
      <c r="H11" t="str">
        <v>Disciplinar</v>
      </c>
      <c r="I11" t="str">
        <v>Reingeniería</v>
      </c>
      <c r="M11">
        <v>2</v>
      </c>
      <c r="N11" t="str">
        <v>Pregrado</v>
      </c>
      <c r="O11" t="str">
        <v>Ingeniería</v>
      </c>
      <c r="P11" t="str">
        <v>Actual</v>
      </c>
      <c r="Q11" t="str">
        <v>Sí</v>
      </c>
      <c r="R11" t="str">
        <v>Cargado</v>
      </c>
      <c r="S11" t="str">
        <v>Marzo</v>
      </c>
    </row>
    <row r="12" xml:space="preserve">
      <c r="C12" t="str">
        <v>Electiva Humanidades I</v>
      </c>
      <c r="D12" t="str">
        <v>Competencia escrita</v>
      </c>
      <c r="E12" t="str">
        <f>PROPER(IF(B12="",E11,B12))</f>
        <v>Ingeniería Industrial</v>
      </c>
      <c r="F12" t="str">
        <f>PROPER(IF(A12="",F11,A12))</f>
        <v>Virtual</v>
      </c>
      <c r="G12" t="str" xml:space="preserve">
        <f xml:space="preserve">IF(
   COUNTIFS($M:$M,$M12,$E:$E,$E12,$F:$F,$F12)=COUNTIFS($M:$M,$M12,$E:$E,$E12,$F:$F,$F12,$R:$R,"Cargado"),
   "Cargado",
   IF(
      COUNTIFS($M:$M,$M12,$E:$E,$E12,$F:$F,$F12)=COUNTIFS($M:$M,$M12,$E:$E,$E12,$F:$F,$F12,$R:$R,"No empezado"),
      "No empezado",
      IF(
         COUNTIFS($M:$M,$M12,$E:$E,$E12,$F:$F,$F12)=COUNTIFS($M:$M,$M12,$E:$E,$E12,$F:$F,$F12,$R:$R,"Virtualizado"),
         "Virtualizado",
         "En proceso"
      )
   )
)</f>
        <v>Cargado</v>
      </c>
      <c r="H12" t="str">
        <v>Electiva</v>
      </c>
      <c r="I12" t="str">
        <v>Reingeniería</v>
      </c>
      <c r="M12">
        <v>2</v>
      </c>
      <c r="N12" t="str">
        <v>Pregrado</v>
      </c>
      <c r="O12" t="str">
        <v>Ingeniería</v>
      </c>
      <c r="P12" t="str">
        <v>Actual</v>
      </c>
      <c r="Q12" t="str">
        <v>Sí</v>
      </c>
      <c r="R12" t="str">
        <v>Cargado</v>
      </c>
      <c r="S12" t="str">
        <v>Enero</v>
      </c>
    </row>
    <row r="13" xml:space="preserve">
      <c r="C13" t="str">
        <v>Cálculo Integral</v>
      </c>
      <c r="D13" t="str">
        <f>IF(H13="Disciplinar","No aplica","")</f>
        <v>No aplica</v>
      </c>
      <c r="E13" t="str">
        <f>PROPER(IF(B13="",E12,B13))</f>
        <v>Ingeniería Industrial</v>
      </c>
      <c r="F13" t="str">
        <f>PROPER(IF(A13="",F12,A13))</f>
        <v>Virtual</v>
      </c>
      <c r="G13" t="str" xml:space="preserve">
        <f xml:space="preserve">IF(
   COUNTIFS($M:$M,$M13,$E:$E,$E13,$F:$F,$F13)=COUNTIFS($M:$M,$M13,$E:$E,$E13,$F:$F,$F13,$R:$R,"Cargado"),
   "Cargado",
   IF(
      COUNTIFS($M:$M,$M13,$E:$E,$E13,$F:$F,$F13)=COUNTIFS($M:$M,$M13,$E:$E,$E13,$F:$F,$F13,$R:$R,"No empezado"),
      "No empezado",
      IF(
         COUNTIFS($M:$M,$M13,$E:$E,$E13,$F:$F,$F13)=COUNTIFS($M:$M,$M13,$E:$E,$E13,$F:$F,$F13,$R:$R,"Virtualizado"),
         "Virtualizado",
         "En proceso"
      )
   )
)</f>
        <v>Cargado</v>
      </c>
      <c r="H13" t="str">
        <v>Disciplinar</v>
      </c>
      <c r="I13" t="str">
        <v>Reingeniería</v>
      </c>
      <c r="M13">
        <v>3</v>
      </c>
      <c r="N13" t="str">
        <v>Pregrado</v>
      </c>
      <c r="O13" t="str">
        <v>Ingeniería</v>
      </c>
      <c r="P13" t="str">
        <v>Actual</v>
      </c>
      <c r="Q13" t="str">
        <v>Sí</v>
      </c>
      <c r="R13" t="str">
        <v>Cargado</v>
      </c>
      <c r="S13" t="str">
        <v>Enero</v>
      </c>
    </row>
    <row r="14" xml:space="preserve">
      <c r="C14" t="str">
        <v>Física, Calor y Ondas</v>
      </c>
      <c r="D14" t="str">
        <f>IF(H14="Disciplinar","No aplica","")</f>
        <v>No aplica</v>
      </c>
      <c r="E14" t="str">
        <f>PROPER(IF(B14="",E13,B14))</f>
        <v>Ingeniería Industrial</v>
      </c>
      <c r="F14" t="str">
        <f>PROPER(IF(A14="",F13,A14))</f>
        <v>Virtual</v>
      </c>
      <c r="G14" t="str" xml:space="preserve">
        <f xml:space="preserve">IF(
   COUNTIFS($M:$M,$M14,$E:$E,$E14,$F:$F,$F14)=COUNTIFS($M:$M,$M14,$E:$E,$E14,$F:$F,$F14,$R:$R,"Cargado"),
   "Cargado",
   IF(
      COUNTIFS($M:$M,$M14,$E:$E,$E14,$F:$F,$F14)=COUNTIFS($M:$M,$M14,$E:$E,$E14,$F:$F,$F14,$R:$R,"No empezado"),
      "No empezado",
      IF(
         COUNTIFS($M:$M,$M14,$E:$E,$E14,$F:$F,$F14)=COUNTIFS($M:$M,$M14,$E:$E,$E14,$F:$F,$F14,$R:$R,"Virtualizado"),
         "Virtualizado",
         "En proceso"
      )
   )
)</f>
        <v>Cargado</v>
      </c>
      <c r="H14" t="str">
        <v>Disciplinar</v>
      </c>
      <c r="I14" t="str">
        <v>Reingeniería</v>
      </c>
      <c r="M14">
        <v>3</v>
      </c>
      <c r="N14" t="str">
        <v>Pregrado</v>
      </c>
      <c r="O14" t="str">
        <v>Ingeniería</v>
      </c>
      <c r="P14" t="str">
        <v>Actual</v>
      </c>
      <c r="Q14" t="str">
        <v>Sí</v>
      </c>
      <c r="R14" t="str">
        <v>Cargado</v>
      </c>
      <c r="S14" t="str">
        <v>Enero</v>
      </c>
    </row>
    <row r="15" xml:space="preserve">
      <c r="C15" t="str">
        <v>Química</v>
      </c>
      <c r="D15" t="str">
        <f>IF(H15="Disciplinar","No aplica","")</f>
        <v>No aplica</v>
      </c>
      <c r="E15" t="str">
        <f>PROPER(IF(B15="",E14,B15))</f>
        <v>Ingeniería Industrial</v>
      </c>
      <c r="F15" t="str">
        <f>PROPER(IF(A15="",F14,A15))</f>
        <v>Virtual</v>
      </c>
      <c r="G15" t="str" xml:space="preserve">
        <f xml:space="preserve">IF(
   COUNTIFS($M:$M,$M15,$E:$E,$E15,$F:$F,$F15)=COUNTIFS($M:$M,$M15,$E:$E,$E15,$F:$F,$F15,$R:$R,"Cargado"),
   "Cargado",
   IF(
      COUNTIFS($M:$M,$M15,$E:$E,$E15,$F:$F,$F15)=COUNTIFS($M:$M,$M15,$E:$E,$E15,$F:$F,$F15,$R:$R,"No empezado"),
      "No empezado",
      IF(
         COUNTIFS($M:$M,$M15,$E:$E,$E15,$F:$F,$F15)=COUNTIFS($M:$M,$M15,$E:$E,$E15,$F:$F,$F15,$R:$R,"Virtualizado"),
         "Virtualizado",
         "En proceso"
      )
   )
)</f>
        <v>Cargado</v>
      </c>
      <c r="H15" t="str">
        <v>Disciplinar</v>
      </c>
      <c r="I15" t="str">
        <v>Reingeniería</v>
      </c>
      <c r="M15">
        <v>3</v>
      </c>
      <c r="N15" t="str">
        <v>Pregrado</v>
      </c>
      <c r="O15" t="str">
        <v>Ingeniería</v>
      </c>
      <c r="P15" t="str">
        <v>Actual</v>
      </c>
      <c r="Q15" t="str">
        <v>Sí</v>
      </c>
      <c r="R15" t="str">
        <v>Cargado</v>
      </c>
      <c r="S15" t="str">
        <v>Marzo</v>
      </c>
    </row>
    <row r="16" xml:space="preserve">
      <c r="C16" t="str">
        <v>Estática y Dinámica</v>
      </c>
      <c r="D16" t="str">
        <f>IF(H16="Disciplinar","No aplica","")</f>
        <v>No aplica</v>
      </c>
      <c r="E16" t="str">
        <f>PROPER(IF(B16="",E15,B16))</f>
        <v>Ingeniería Industrial</v>
      </c>
      <c r="F16" t="str">
        <f>PROPER(IF(A16="",F15,A16))</f>
        <v>Virtual</v>
      </c>
      <c r="G16" t="str" xml:space="preserve">
        <f xml:space="preserve">IF(
   COUNTIFS($M:$M,$M16,$E:$E,$E16,$F:$F,$F16)=COUNTIFS($M:$M,$M16,$E:$E,$E16,$F:$F,$F16,$R:$R,"Cargado"),
   "Cargado",
   IF(
      COUNTIFS($M:$M,$M16,$E:$E,$E16,$F:$F,$F16)=COUNTIFS($M:$M,$M16,$E:$E,$E16,$F:$F,$F16,$R:$R,"No empezado"),
      "No empezado",
      IF(
         COUNTIFS($M:$M,$M16,$E:$E,$E16,$F:$F,$F16)=COUNTIFS($M:$M,$M16,$E:$E,$E16,$F:$F,$F16,$R:$R,"Virtualizado"),
         "Virtualizado",
         "En proceso"
      )
   )
)</f>
        <v>Cargado</v>
      </c>
      <c r="H16" t="str">
        <v>Disciplinar</v>
      </c>
      <c r="I16" t="str">
        <v>Reingeniería</v>
      </c>
      <c r="M16">
        <v>3</v>
      </c>
      <c r="N16" t="str">
        <v>Pregrado</v>
      </c>
      <c r="O16" t="str">
        <v>Ingeniería</v>
      </c>
      <c r="P16" t="str">
        <v>Actual</v>
      </c>
      <c r="Q16" t="str">
        <v>Sí</v>
      </c>
      <c r="R16" t="str">
        <v>Cargado</v>
      </c>
      <c r="S16" t="str">
        <v>Enero</v>
      </c>
    </row>
    <row r="17" xml:space="preserve">
      <c r="C17" t="str">
        <v>Proyecto Integrador I</v>
      </c>
      <c r="D17" t="str">
        <f>IF(H17="Disciplinar","No aplica","")</f>
        <v>No aplica</v>
      </c>
      <c r="E17" t="str">
        <f>PROPER(IF(B17="",E16,B17))</f>
        <v>Ingeniería Industrial</v>
      </c>
      <c r="F17" t="str">
        <f>PROPER(IF(A17="",F16,A17))</f>
        <v>Virtual</v>
      </c>
      <c r="G17" t="str" xml:space="preserve">
        <f xml:space="preserve">IF(
   COUNTIFS($M:$M,$M17,$E:$E,$E17,$F:$F,$F17)=COUNTIFS($M:$M,$M17,$E:$E,$E17,$F:$F,$F17,$R:$R,"Cargado"),
   "Cargado",
   IF(
      COUNTIFS($M:$M,$M17,$E:$E,$E17,$F:$F,$F17)=COUNTIFS($M:$M,$M17,$E:$E,$E17,$F:$F,$F17,$R:$R,"No empezado"),
      "No empezado",
      IF(
         COUNTIFS($M:$M,$M17,$E:$E,$E17,$F:$F,$F17)=COUNTIFS($M:$M,$M17,$E:$E,$E17,$F:$F,$F17,$R:$R,"Virtualizado"),
         "Virtualizado",
         "En proceso"
      )
   )
)</f>
        <v>Cargado</v>
      </c>
      <c r="H17" t="str">
        <v>Disciplinar</v>
      </c>
      <c r="I17" t="str">
        <v>Reingeniería</v>
      </c>
      <c r="M17">
        <v>3</v>
      </c>
      <c r="N17" t="str">
        <v>Pregrado</v>
      </c>
      <c r="O17" t="str">
        <v>Ingeniería</v>
      </c>
      <c r="P17" t="str">
        <v>Actual</v>
      </c>
      <c r="Q17" t="str">
        <v>Sí</v>
      </c>
      <c r="R17" t="str">
        <v>Cargado</v>
      </c>
      <c r="S17" t="str">
        <v>Enero</v>
      </c>
    </row>
    <row r="18" xml:space="preserve">
      <c r="C18" t="str">
        <v>Electiva Humanidades II</v>
      </c>
      <c r="D18" t="str">
        <v>LECTURA CRÍTICA</v>
      </c>
      <c r="E18" t="str">
        <f>PROPER(IF(B18="",E17,B18))</f>
        <v>Ingeniería Industrial</v>
      </c>
      <c r="F18" t="str">
        <f>PROPER(IF(A18="",F17,A18))</f>
        <v>Virtual</v>
      </c>
      <c r="G18" t="str" xml:space="preserve">
        <f xml:space="preserve">IF(
   COUNTIFS($M:$M,$M18,$E:$E,$E18,$F:$F,$F18)=COUNTIFS($M:$M,$M18,$E:$E,$E18,$F:$F,$F18,$R:$R,"Cargado"),
   "Cargado",
   IF(
      COUNTIFS($M:$M,$M18,$E:$E,$E18,$F:$F,$F18)=COUNTIFS($M:$M,$M18,$E:$E,$E18,$F:$F,$F18,$R:$R,"No empezado"),
      "No empezado",
      IF(
         COUNTIFS($M:$M,$M18,$E:$E,$E18,$F:$F,$F18)=COUNTIFS($M:$M,$M18,$E:$E,$E18,$F:$F,$F18,$R:$R,"Virtualizado"),
         "Virtualizado",
         "En proceso"
      )
   )
)</f>
        <v>Cargado</v>
      </c>
      <c r="H18" t="str">
        <v>Electiva</v>
      </c>
      <c r="I18" t="str">
        <v>Reingeniería</v>
      </c>
      <c r="M18">
        <v>3</v>
      </c>
      <c r="N18" t="str">
        <v>Pregrado</v>
      </c>
      <c r="O18" t="str">
        <v>Todas las Facultades</v>
      </c>
      <c r="P18" t="str">
        <v>Actual</v>
      </c>
      <c r="Q18" t="str">
        <v>Sí</v>
      </c>
      <c r="R18" t="str">
        <v>Cargado</v>
      </c>
      <c r="S18" t="str">
        <v>Enero</v>
      </c>
    </row>
    <row r="19" xml:space="preserve">
      <c r="C19" t="str">
        <v>Cálculo Vectorial</v>
      </c>
      <c r="D19" t="str">
        <f>IF(H19="Disciplinar","No aplica","")</f>
        <v>No aplica</v>
      </c>
      <c r="E19" t="str">
        <f>PROPER(IF(B19="",E18,B19))</f>
        <v>Ingeniería Industrial</v>
      </c>
      <c r="F19" t="str">
        <f>PROPER(IF(A19="",F18,A19))</f>
        <v>Virtual</v>
      </c>
      <c r="G19" t="str" xml:space="preserve">
        <f xml:space="preserve">IF(
   COUNTIFS($M:$M,$M19,$E:$E,$E19,$F:$F,$F19)=COUNTIFS($M:$M,$M19,$E:$E,$E19,$F:$F,$F19,$R:$R,"Cargado"),
   "Cargado",
   IF(
      COUNTIFS($M:$M,$M19,$E:$E,$E19,$F:$F,$F19)=COUNTIFS($M:$M,$M19,$E:$E,$E19,$F:$F,$F19,$R:$R,"No empezado"),
      "No empezado",
      IF(
         COUNTIFS($M:$M,$M19,$E:$E,$E19,$F:$F,$F19)=COUNTIFS($M:$M,$M19,$E:$E,$E19,$F:$F,$F19,$R:$R,"Virtualizado"),
         "Virtualizado",
         "En proceso"
      )
   )
)</f>
        <v>Cargado</v>
      </c>
      <c r="H19" t="str">
        <v>Disciplinar</v>
      </c>
      <c r="I19" t="str">
        <v>Reingeniería</v>
      </c>
      <c r="M19">
        <v>4</v>
      </c>
      <c r="N19" t="str">
        <v>Pregrado</v>
      </c>
      <c r="O19" t="str">
        <v>Ingeniería</v>
      </c>
      <c r="P19" t="str">
        <v>Actual</v>
      </c>
      <c r="Q19" t="str">
        <v>Sí</v>
      </c>
      <c r="R19" t="str">
        <v>Cargado</v>
      </c>
      <c r="S19" t="str">
        <v>Enero</v>
      </c>
    </row>
    <row r="20" xml:space="preserve">
      <c r="C20" t="str">
        <v>Física, Electricidad y Magnetismo</v>
      </c>
      <c r="D20" t="str">
        <f>IF(H20="Disciplinar","No aplica","")</f>
        <v>No aplica</v>
      </c>
      <c r="E20" t="str">
        <f>PROPER(IF(B20="",E19,B20))</f>
        <v>Ingeniería Industrial</v>
      </c>
      <c r="F20" t="str">
        <f>PROPER(IF(A20="",F19,A20))</f>
        <v>Virtual</v>
      </c>
      <c r="G20" t="str" xml:space="preserve">
        <f xml:space="preserve">IF(
   COUNTIFS($M:$M,$M20,$E:$E,$E20,$F:$F,$F20)=COUNTIFS($M:$M,$M20,$E:$E,$E20,$F:$F,$F20,$R:$R,"Cargado"),
   "Cargado",
   IF(
      COUNTIFS($M:$M,$M20,$E:$E,$E20,$F:$F,$F20)=COUNTIFS($M:$M,$M20,$E:$E,$E20,$F:$F,$F20,$R:$R,"No empezado"),
      "No empezado",
      IF(
         COUNTIFS($M:$M,$M20,$E:$E,$E20,$F:$F,$F20)=COUNTIFS($M:$M,$M20,$E:$E,$E20,$F:$F,$F20,$R:$R,"Virtualizado"),
         "Virtualizado",
         "En proceso"
      )
   )
)</f>
        <v>Cargado</v>
      </c>
      <c r="H20" t="str">
        <v>Disciplinar</v>
      </c>
      <c r="I20" t="str">
        <v>Reingeniería</v>
      </c>
      <c r="M20">
        <v>4</v>
      </c>
      <c r="N20" t="str">
        <v>Pregrado</v>
      </c>
      <c r="O20" t="str">
        <v>Ingeniería</v>
      </c>
      <c r="P20" t="str">
        <v>Actual</v>
      </c>
      <c r="Q20" t="str">
        <v>Sí</v>
      </c>
      <c r="R20" t="str">
        <v>Cargado</v>
      </c>
      <c r="S20" t="str">
        <v>Enero</v>
      </c>
    </row>
    <row r="21" xml:space="preserve">
      <c r="C21" t="str">
        <v>Mecánica de Materiales</v>
      </c>
      <c r="D21" t="str">
        <f>IF(H21="Disciplinar","No aplica","")</f>
        <v>No aplica</v>
      </c>
      <c r="E21" t="str">
        <f>PROPER(IF(B21="",E20,B21))</f>
        <v>Ingeniería Industrial</v>
      </c>
      <c r="F21" t="str">
        <f>PROPER(IF(A21="",F20,A21))</f>
        <v>Virtual</v>
      </c>
      <c r="G21" t="str" xml:space="preserve">
        <f xml:space="preserve">IF(
   COUNTIFS($M:$M,$M21,$E:$E,$E21,$F:$F,$F21)=COUNTIFS($M:$M,$M21,$E:$E,$E21,$F:$F,$F21,$R:$R,"Cargado"),
   "Cargado",
   IF(
      COUNTIFS($M:$M,$M21,$E:$E,$E21,$F:$F,$F21)=COUNTIFS($M:$M,$M21,$E:$E,$E21,$F:$F,$F21,$R:$R,"No empezado"),
      "No empezado",
      IF(
         COUNTIFS($M:$M,$M21,$E:$E,$E21,$F:$F,$F21)=COUNTIFS($M:$M,$M21,$E:$E,$E21,$F:$F,$F21,$R:$R,"Virtualizado"),
         "Virtualizado",
         "En proceso"
      )
   )
)</f>
        <v>Cargado</v>
      </c>
      <c r="H21" t="str">
        <v>Disciplinar</v>
      </c>
      <c r="I21" t="str">
        <v>Reingeniería</v>
      </c>
      <c r="M21">
        <v>4</v>
      </c>
      <c r="N21" t="str">
        <v>Pregrado</v>
      </c>
      <c r="O21" t="str">
        <v>Ingeniería</v>
      </c>
      <c r="P21" t="str">
        <v>Actual</v>
      </c>
      <c r="Q21" t="str">
        <v>Sí</v>
      </c>
      <c r="R21" t="str">
        <v>Cargado</v>
      </c>
      <c r="S21" t="str">
        <v>Marzo</v>
      </c>
    </row>
    <row r="22" xml:space="preserve">
      <c r="C22" t="str">
        <v>Materiales de Ingeniería</v>
      </c>
      <c r="D22" t="str">
        <f>IF(H22="Disciplinar","No aplica","")</f>
        <v>No aplica</v>
      </c>
      <c r="E22" t="str">
        <f>PROPER(IF(B22="",E21,B22))</f>
        <v>Ingeniería Industrial</v>
      </c>
      <c r="F22" t="str">
        <f>PROPER(IF(A22="",F21,A22))</f>
        <v>Virtual</v>
      </c>
      <c r="G22" t="str" xml:space="preserve">
        <f xml:space="preserve">IF(
   COUNTIFS($M:$M,$M22,$E:$E,$E22,$F:$F,$F22)=COUNTIFS($M:$M,$M22,$E:$E,$E22,$F:$F,$F22,$R:$R,"Cargado"),
   "Cargado",
   IF(
      COUNTIFS($M:$M,$M22,$E:$E,$E22,$F:$F,$F22)=COUNTIFS($M:$M,$M22,$E:$E,$E22,$F:$F,$F22,$R:$R,"No empezado"),
      "No empezado",
      IF(
         COUNTIFS($M:$M,$M22,$E:$E,$E22,$F:$F,$F22)=COUNTIFS($M:$M,$M22,$E:$E,$E22,$F:$F,$F22,$R:$R,"Virtualizado"),
         "Virtualizado",
         "En proceso"
      )
   )
)</f>
        <v>Cargado</v>
      </c>
      <c r="H22" t="str">
        <v>Disciplinar</v>
      </c>
      <c r="I22" t="str">
        <v>Reingeniería</v>
      </c>
      <c r="M22">
        <v>4</v>
      </c>
      <c r="N22" t="str">
        <v>Pregrado</v>
      </c>
      <c r="O22" t="str">
        <v>Ingeniería</v>
      </c>
      <c r="P22" t="str">
        <v>Actual</v>
      </c>
      <c r="Q22" t="str">
        <v>Sí</v>
      </c>
      <c r="R22" t="str">
        <v>Cargado</v>
      </c>
      <c r="S22" t="str">
        <v>Marzo</v>
      </c>
    </row>
    <row r="23" xml:space="preserve">
      <c r="C23" t="str">
        <v>Fundamentos de Economía</v>
      </c>
      <c r="D23" t="str">
        <f>IF(H23="Disciplinar","No aplica","")</f>
        <v>No aplica</v>
      </c>
      <c r="E23" t="str">
        <f>PROPER(IF(B23="",E22,B23))</f>
        <v>Ingeniería Industrial</v>
      </c>
      <c r="F23" t="str">
        <f>PROPER(IF(A23="",F22,A23))</f>
        <v>Virtual</v>
      </c>
      <c r="G23" t="str" xml:space="preserve">
        <f xml:space="preserve">IF(
   COUNTIFS($M:$M,$M23,$E:$E,$E23,$F:$F,$F23)=COUNTIFS($M:$M,$M23,$E:$E,$E23,$F:$F,$F23,$R:$R,"Cargado"),
   "Cargado",
   IF(
      COUNTIFS($M:$M,$M23,$E:$E,$E23,$F:$F,$F23)=COUNTIFS($M:$M,$M23,$E:$E,$E23,$F:$F,$F23,$R:$R,"No empezado"),
      "No empezado",
      IF(
         COUNTIFS($M:$M,$M23,$E:$E,$E23,$F:$F,$F23)=COUNTIFS($M:$M,$M23,$E:$E,$E23,$F:$F,$F23,$R:$R,"Virtualizado"),
         "Virtualizado",
         "En proceso"
      )
   )
)</f>
        <v>Cargado</v>
      </c>
      <c r="H23" t="str">
        <v>Disciplinar</v>
      </c>
      <c r="I23" t="str">
        <v>Reingeniería</v>
      </c>
      <c r="M23">
        <v>4</v>
      </c>
      <c r="N23" t="str">
        <v>Pregrado</v>
      </c>
      <c r="O23" t="str">
        <v>Ingeniería</v>
      </c>
      <c r="P23" t="str">
        <v>Actual</v>
      </c>
      <c r="Q23" t="str">
        <v>Sí</v>
      </c>
      <c r="R23" t="str">
        <v>Cargado</v>
      </c>
      <c r="S23" t="str">
        <v>Enero</v>
      </c>
    </row>
    <row r="24" xml:space="preserve">
      <c r="C24" t="str">
        <v>Ecuaciones Diferenciales</v>
      </c>
      <c r="D24" t="str">
        <f>IF(H24="Disciplinar","No aplica","")</f>
        <v>No aplica</v>
      </c>
      <c r="E24" t="str">
        <f>PROPER(IF(B24="",E23,B24))</f>
        <v>Ingeniería Industrial</v>
      </c>
      <c r="F24" t="str">
        <f>PROPER(IF(A24="",F23,A24))</f>
        <v>Virtual</v>
      </c>
      <c r="G24" t="str" xml:space="preserve">
        <f xml:space="preserve">IF(
   COUNTIFS($M:$M,$M24,$E:$E,$E24,$F:$F,$F24)=COUNTIFS($M:$M,$M24,$E:$E,$E24,$F:$F,$F24,$R:$R,"Cargado"),
   "Cargado",
   IF(
      COUNTIFS($M:$M,$M24,$E:$E,$E24,$F:$F,$F24)=COUNTIFS($M:$M,$M24,$E:$E,$E24,$F:$F,$F24,$R:$R,"No empezado"),
      "No empezado",
      IF(
         COUNTIFS($M:$M,$M24,$E:$E,$E24,$F:$F,$F24)=COUNTIFS($M:$M,$M24,$E:$E,$E24,$F:$F,$F24,$R:$R,"Virtualizado"),
         "Virtualizado",
         "En proceso"
      )
   )
)</f>
        <v>En proceso</v>
      </c>
      <c r="H24" t="str">
        <v>Disciplinar</v>
      </c>
      <c r="I24" t="str">
        <v>Reingeniería</v>
      </c>
      <c r="M24">
        <v>5</v>
      </c>
      <c r="N24" t="str">
        <v>Pregrado</v>
      </c>
      <c r="O24" t="str">
        <v>Ingeniería</v>
      </c>
      <c r="P24" t="str">
        <v>Ambas</v>
      </c>
      <c r="Q24" t="str">
        <v>No</v>
      </c>
      <c r="R24" t="str">
        <v>Cargado</v>
      </c>
      <c r="S24" t="str">
        <v>Marzo</v>
      </c>
    </row>
    <row r="25" xml:space="preserve">
      <c r="C25" t="str">
        <v>Procesos de Fabricación</v>
      </c>
      <c r="D25" t="str">
        <f>IF(H25="Disciplinar","No aplica","")</f>
        <v>No aplica</v>
      </c>
      <c r="E25" t="str">
        <f>PROPER(IF(B25="",E24,B25))</f>
        <v>Ingeniería Industrial</v>
      </c>
      <c r="F25" t="str">
        <f>PROPER(IF(A25="",F24,A25))</f>
        <v>Virtual</v>
      </c>
      <c r="G25" t="str" xml:space="preserve">
        <f xml:space="preserve">IF(
   COUNTIFS($M:$M,$M25,$E:$E,$E25,$F:$F,$F25)=COUNTIFS($M:$M,$M25,$E:$E,$E25,$F:$F,$F25,$R:$R,"Cargado"),
   "Cargado",
   IF(
      COUNTIFS($M:$M,$M25,$E:$E,$E25,$F:$F,$F25)=COUNTIFS($M:$M,$M25,$E:$E,$E25,$F:$F,$F25,$R:$R,"No empezado"),
      "No empezado",
      IF(
         COUNTIFS($M:$M,$M25,$E:$E,$E25,$F:$F,$F25)=COUNTIFS($M:$M,$M25,$E:$E,$E25,$F:$F,$F25,$R:$R,"Virtualizado"),
         "Virtualizado",
         "En proceso"
      )
   )
)</f>
        <v>En proceso</v>
      </c>
      <c r="H25" t="str">
        <v>Disciplinar</v>
      </c>
      <c r="I25" t="str">
        <v>Reingeniería</v>
      </c>
      <c r="M25">
        <v>5</v>
      </c>
      <c r="N25" t="str">
        <v>Pregrado</v>
      </c>
      <c r="O25" t="str">
        <v>Ingeniería</v>
      </c>
      <c r="P25" t="str">
        <v>Actual</v>
      </c>
      <c r="Q25" t="str">
        <v>No</v>
      </c>
      <c r="R25" t="str">
        <v>Cargado</v>
      </c>
      <c r="S25" t="str">
        <v>Marzo</v>
      </c>
    </row>
    <row r="26" xml:space="preserve">
      <c r="C26" t="str">
        <v>Termodinámica</v>
      </c>
      <c r="D26" t="str">
        <f>IF(H26="Disciplinar","No aplica","")</f>
        <v>No aplica</v>
      </c>
      <c r="E26" t="str">
        <f>PROPER(IF(B26="",E25,B26))</f>
        <v>Ingeniería Industrial</v>
      </c>
      <c r="F26" t="str">
        <f>PROPER(IF(A26="",F25,A26))</f>
        <v>Virtual</v>
      </c>
      <c r="G26" t="str" xml:space="preserve">
        <f xml:space="preserve">IF(
   COUNTIFS($M:$M,$M26,$E:$E,$E26,$F:$F,$F26)=COUNTIFS($M:$M,$M26,$E:$E,$E26,$F:$F,$F26,$R:$R,"Cargado"),
   "Cargado",
   IF(
      COUNTIFS($M:$M,$M26,$E:$E,$E26,$F:$F,$F26)=COUNTIFS($M:$M,$M26,$E:$E,$E26,$F:$F,$F26,$R:$R,"No empezado"),
      "No empezado",
      IF(
         COUNTIFS($M:$M,$M26,$E:$E,$E26,$F:$F,$F26)=COUNTIFS($M:$M,$M26,$E:$E,$E26,$F:$F,$F26,$R:$R,"Virtualizado"),
         "Virtualizado",
         "En proceso"
      )
   )
)</f>
        <v>En proceso</v>
      </c>
      <c r="H26" t="str">
        <v>Disciplinar</v>
      </c>
      <c r="I26" t="str">
        <v>Reingeniería</v>
      </c>
      <c r="M26">
        <v>5</v>
      </c>
      <c r="N26" t="str">
        <v>Pregrado</v>
      </c>
      <c r="O26" t="str">
        <v>Ingeniería</v>
      </c>
      <c r="P26" t="str">
        <v>Actual</v>
      </c>
      <c r="Q26" t="str">
        <v>No</v>
      </c>
      <c r="R26" t="str">
        <v>Cargado</v>
      </c>
      <c r="S26" t="str">
        <v>Marzo</v>
      </c>
    </row>
    <row r="27" xml:space="preserve">
      <c r="C27" t="str">
        <v>Ingeniería Económica</v>
      </c>
      <c r="D27" t="str">
        <f>IF(H27="Disciplinar","No aplica","")</f>
        <v>No aplica</v>
      </c>
      <c r="E27" t="str">
        <f>PROPER(IF(B27="",E26,B27))</f>
        <v>Ingeniería Industrial</v>
      </c>
      <c r="F27" t="str">
        <f>PROPER(IF(A27="",F26,A27))</f>
        <v>Virtual</v>
      </c>
      <c r="G27" t="str" xml:space="preserve">
        <f xml:space="preserve">IF(
   COUNTIFS($M:$M,$M27,$E:$E,$E27,$F:$F,$F27)=COUNTIFS($M:$M,$M27,$E:$E,$E27,$F:$F,$F27,$R:$R,"Cargado"),
   "Cargado",
   IF(
      COUNTIFS($M:$M,$M27,$E:$E,$E27,$F:$F,$F27)=COUNTIFS($M:$M,$M27,$E:$E,$E27,$F:$F,$F27,$R:$R,"No empezado"),
      "No empezado",
      IF(
         COUNTIFS($M:$M,$M27,$E:$E,$E27,$F:$F,$F27)=COUNTIFS($M:$M,$M27,$E:$E,$E27,$F:$F,$F27,$R:$R,"Virtualizado"),
         "Virtualizado",
         "En proceso"
      )
   )
)</f>
        <v>En proceso</v>
      </c>
      <c r="H27" t="str">
        <v>Disciplinar</v>
      </c>
      <c r="I27" t="str">
        <v>Reingeniería</v>
      </c>
      <c r="M27">
        <v>5</v>
      </c>
      <c r="N27" t="str">
        <v>Pregrado</v>
      </c>
      <c r="O27" t="str">
        <v>Ingeniería</v>
      </c>
      <c r="P27" t="str">
        <v>Actual</v>
      </c>
      <c r="Q27" t="str">
        <v>Sí</v>
      </c>
      <c r="R27" t="str">
        <v>Cargado</v>
      </c>
      <c r="S27" t="str">
        <v>Marzo</v>
      </c>
    </row>
    <row r="28" xml:space="preserve">
      <c r="C28" t="str">
        <v>Estadística Descriptiva</v>
      </c>
      <c r="D28" t="str">
        <f>IF(H28="Disciplinar","No aplica","")</f>
        <v>No aplica</v>
      </c>
      <c r="E28" t="str">
        <f>PROPER(IF(B28="",E27,B28))</f>
        <v>Ingeniería Industrial</v>
      </c>
      <c r="F28" t="str">
        <f>PROPER(IF(A28="",F27,A28))</f>
        <v>Virtual</v>
      </c>
      <c r="G28" t="str" xml:space="preserve">
        <f xml:space="preserve">IF(
   COUNTIFS($M:$M,$M28,$E:$E,$E28,$F:$F,$F28)=COUNTIFS($M:$M,$M28,$E:$E,$E28,$F:$F,$F28,$R:$R,"Cargado"),
   "Cargado",
   IF(
      COUNTIFS($M:$M,$M28,$E:$E,$E28,$F:$F,$F28)=COUNTIFS($M:$M,$M28,$E:$E,$E28,$F:$F,$F28,$R:$R,"No empezado"),
      "No empezado",
      IF(
         COUNTIFS($M:$M,$M28,$E:$E,$E28,$F:$F,$F28)=COUNTIFS($M:$M,$M28,$E:$E,$E28,$F:$F,$F28,$R:$R,"Virtualizado"),
         "Virtualizado",
         "En proceso"
      )
   )
)</f>
        <v>En proceso</v>
      </c>
      <c r="H28" t="str">
        <v>Disciplinar</v>
      </c>
      <c r="I28" t="str">
        <v>Reingeniería</v>
      </c>
      <c r="M28">
        <v>5</v>
      </c>
      <c r="N28" t="str">
        <v>Pregrado</v>
      </c>
      <c r="O28" t="str">
        <v>Todas las Facultades</v>
      </c>
      <c r="P28" t="str">
        <v>Actual</v>
      </c>
      <c r="Q28" t="str">
        <v>Sí</v>
      </c>
      <c r="R28" t="str">
        <v>Producido</v>
      </c>
      <c r="S28" t="str">
        <v>Marzo</v>
      </c>
    </row>
    <row r="29" xml:space="preserve">
      <c r="C29" t="str">
        <v>Electiva Profundización I</v>
      </c>
      <c r="D29" t="str">
        <v>Manejo de materiales</v>
      </c>
      <c r="E29" t="str">
        <f>PROPER(IF(B29="",E28,B29))</f>
        <v>Ingeniería Industrial</v>
      </c>
      <c r="F29" t="str">
        <f>PROPER(IF(A29="",F28,A29))</f>
        <v>Virtual</v>
      </c>
      <c r="G29" t="str" xml:space="preserve">
        <f xml:space="preserve">IF(
   COUNTIFS($M:$M,$M29,$E:$E,$E29,$F:$F,$F29)=COUNTIFS($M:$M,$M29,$E:$E,$E29,$F:$F,$F29,$R:$R,"Cargado"),
   "Cargado",
   IF(
      COUNTIFS($M:$M,$M29,$E:$E,$E29,$F:$F,$F29)=COUNTIFS($M:$M,$M29,$E:$E,$E29,$F:$F,$F29,$R:$R,"No empezado"),
      "No empezado",
      IF(
         COUNTIFS($M:$M,$M29,$E:$E,$E29,$F:$F,$F29)=COUNTIFS($M:$M,$M29,$E:$E,$E29,$F:$F,$F29,$R:$R,"Virtualizado"),
         "Virtualizado",
         "En proceso"
      )
   )
)</f>
        <v>En proceso</v>
      </c>
      <c r="H29" t="str">
        <v>Electiva</v>
      </c>
      <c r="I29" t="str">
        <v>Reingeniería</v>
      </c>
      <c r="M29">
        <v>5</v>
      </c>
      <c r="N29" t="str">
        <v>Pregrado</v>
      </c>
      <c r="O29" t="str">
        <v>Ingeniería</v>
      </c>
      <c r="P29" t="str">
        <v>Actual</v>
      </c>
      <c r="Q29" t="str">
        <v>Duplicado</v>
      </c>
      <c r="R29" t="str">
        <v>Cargado</v>
      </c>
      <c r="S29" t="str">
        <v>Marzo</v>
      </c>
    </row>
    <row r="30" xml:space="preserve">
      <c r="C30" t="str">
        <v>Proyecto Integrador II</v>
      </c>
      <c r="D30" t="str">
        <f>IF(H30="Disciplinar","No aplica","")</f>
        <v>No aplica</v>
      </c>
      <c r="E30" t="str">
        <f>PROPER(IF(B30="",E29,B30))</f>
        <v>Ingeniería Industrial</v>
      </c>
      <c r="F30" t="str">
        <f>PROPER(IF(A30="",F29,A30))</f>
        <v>Virtual</v>
      </c>
      <c r="G30" t="str" xml:space="preserve">
        <f xml:space="preserve">IF(
   COUNTIFS($M:$M,$M30,$E:$E,$E30,$F:$F,$F30)=COUNTIFS($M:$M,$M30,$E:$E,$E30,$F:$F,$F30,$R:$R,"Cargado"),
   "Cargado",
   IF(
      COUNTIFS($M:$M,$M30,$E:$E,$E30,$F:$F,$F30)=COUNTIFS($M:$M,$M30,$E:$E,$E30,$F:$F,$F30,$R:$R,"No empezado"),
      "No empezado",
      IF(
         COUNTIFS($M:$M,$M30,$E:$E,$E30,$F:$F,$F30)=COUNTIFS($M:$M,$M30,$E:$E,$E30,$F:$F,$F30,$R:$R,"Virtualizado"),
         "Virtualizado",
         "En proceso"
      )
   )
)</f>
        <v>En proceso</v>
      </c>
      <c r="H30" t="str">
        <v>Disciplinar</v>
      </c>
      <c r="I30" t="str">
        <v>Reingeniería</v>
      </c>
      <c r="M30">
        <v>5</v>
      </c>
      <c r="N30" t="str">
        <v>Pregrado</v>
      </c>
      <c r="O30" t="str">
        <v>Ingeniería</v>
      </c>
      <c r="P30" t="str">
        <v>Actual</v>
      </c>
      <c r="Q30" t="str">
        <v>No</v>
      </c>
      <c r="R30" t="str">
        <v>Cargado</v>
      </c>
      <c r="S30" t="str">
        <v>Marzo</v>
      </c>
    </row>
    <row r="31" xml:space="preserve">
      <c r="C31" t="str">
        <v>ESTADÍSTICA APLICADA</v>
      </c>
      <c r="D31" t="str">
        <f>IF(H31="Disciplinar","No aplica","")</f>
        <v>No aplica</v>
      </c>
      <c r="E31" t="str">
        <f>PROPER(IF(B31="",E30,B31))</f>
        <v>Ingeniería Industrial</v>
      </c>
      <c r="F31" t="str">
        <f>PROPER(IF(A31="",F30,A31))</f>
        <v>Virtual</v>
      </c>
      <c r="G31" t="str" xml:space="preserve">
        <f xml:space="preserve">IF(
   COUNTIFS($M:$M,$M31,$E:$E,$E31,$F:$F,$F31)=COUNTIFS($M:$M,$M31,$E:$E,$E31,$F:$F,$F31,$R:$R,"Cargado"),
   "Cargado",
   IF(
      COUNTIFS($M:$M,$M31,$E:$E,$E31,$F:$F,$F31)=COUNTIFS($M:$M,$M31,$E:$E,$E31,$F:$F,$F31,$R:$R,"No empezado"),
      "No empezado",
      IF(
         COUNTIFS($M:$M,$M31,$E:$E,$E31,$F:$F,$F31)=COUNTIFS($M:$M,$M31,$E:$E,$E31,$F:$F,$F31,$R:$R,"Virtualizado"),
         "Virtualizado",
         "En proceso"
      )
   )
)</f>
        <v>En proceso</v>
      </c>
      <c r="H31" t="str">
        <v>Disciplinar</v>
      </c>
      <c r="I31" t="str">
        <v>Reingeniería</v>
      </c>
      <c r="M31">
        <v>5</v>
      </c>
      <c r="N31" t="str">
        <v>Pregrado</v>
      </c>
      <c r="O31" t="str">
        <v>Ingeniería</v>
      </c>
      <c r="P31" t="str">
        <v>Nueva</v>
      </c>
      <c r="Q31" t="str">
        <v>Sí</v>
      </c>
      <c r="R31" t="str">
        <v>Cargado</v>
      </c>
      <c r="S31" t="str">
        <v>Marzo</v>
      </c>
    </row>
    <row r="32" xml:space="preserve">
      <c r="C32" t="str">
        <v>CREACIÓN DE EMPRESAS</v>
      </c>
      <c r="D32" t="str">
        <f>IF(H32="Disciplinar","No aplica","")</f>
        <v>No aplica</v>
      </c>
      <c r="E32" t="str">
        <f>PROPER(IF(B32="",E31,B32))</f>
        <v>Ingeniería Industrial</v>
      </c>
      <c r="F32" t="str">
        <f>PROPER(IF(A32="",F31,A32))</f>
        <v>Virtual</v>
      </c>
      <c r="G32" t="str" xml:space="preserve">
        <f xml:space="preserve">IF(
   COUNTIFS($M:$M,$M32,$E:$E,$E32,$F:$F,$F32)=COUNTIFS($M:$M,$M32,$E:$E,$E32,$F:$F,$F32,$R:$R,"Cargado"),
   "Cargado",
   IF(
      COUNTIFS($M:$M,$M32,$E:$E,$E32,$F:$F,$F32)=COUNTIFS($M:$M,$M32,$E:$E,$E32,$F:$F,$F32,$R:$R,"No empezado"),
      "No empezado",
      IF(
         COUNTIFS($M:$M,$M32,$E:$E,$E32,$F:$F,$F32)=COUNTIFS($M:$M,$M32,$E:$E,$E32,$F:$F,$F32,$R:$R,"Virtualizado"),
         "Virtualizado",
         "En proceso"
      )
   )
)</f>
        <v>En proceso</v>
      </c>
      <c r="H32" t="str">
        <v>Disciplinar</v>
      </c>
      <c r="I32" t="str">
        <v>Reingeniería</v>
      </c>
      <c r="M32">
        <v>5</v>
      </c>
      <c r="N32" t="str">
        <v>Pregrado</v>
      </c>
      <c r="O32" t="str">
        <v>Todas las Facultades</v>
      </c>
      <c r="P32" t="str">
        <v>Nueva</v>
      </c>
      <c r="Q32" t="str">
        <v>Sí</v>
      </c>
      <c r="R32" t="str">
        <v>Producido</v>
      </c>
      <c r="S32" t="str">
        <v>Marzo</v>
      </c>
    </row>
    <row r="33" xml:space="preserve">
      <c r="C33" t="str">
        <v>Electiva Aplicada</v>
      </c>
      <c r="E33" t="str">
        <f>PROPER(IF(B33="",E30,B33))</f>
        <v>Ingeniería Industrial</v>
      </c>
      <c r="F33" t="str">
        <f>PROPER(IF(A33="",F30,A33))</f>
        <v>Virtual</v>
      </c>
      <c r="G33" t="str" xml:space="preserve">
        <f xml:space="preserve">IF(
   COUNTIFS($M:$M,$M33,$E:$E,$E33,$F:$F,$F33)=COUNTIFS($M:$M,$M33,$E:$E,$E33,$F:$F,$F33,$R:$R,"Cargado"),
   "Cargado",
   IF(
      COUNTIFS($M:$M,$M33,$E:$E,$E33,$F:$F,$F33)=COUNTIFS($M:$M,$M33,$E:$E,$E33,$F:$F,$F33,$R:$R,"No empezado"),
      "No empezado",
      IF(
         COUNTIFS($M:$M,$M33,$E:$E,$E33,$F:$F,$F33)=COUNTIFS($M:$M,$M33,$E:$E,$E33,$F:$F,$F33,$R:$R,"Virtualizado"),
         "Virtualizado",
         "En proceso"
      )
   )
)</f>
        <v>En proceso</v>
      </c>
      <c r="H33" t="str">
        <v>Electiva</v>
      </c>
      <c r="I33" t="str">
        <v>Reingeniería</v>
      </c>
      <c r="M33">
        <v>6</v>
      </c>
      <c r="N33" t="str">
        <v>Pregrado</v>
      </c>
      <c r="O33" t="str">
        <v>Ingeniería</v>
      </c>
      <c r="P33" t="str">
        <v>Actual</v>
      </c>
      <c r="Q33" t="str">
        <v>No</v>
      </c>
      <c r="R33" t="str">
        <v>Cargado</v>
      </c>
      <c r="S33" t="str">
        <v>Marzo</v>
      </c>
    </row>
    <row r="34" xml:space="preserve">
      <c r="C34" t="str">
        <v>Fundamentos de Contabilidad</v>
      </c>
      <c r="D34" t="str">
        <f>IF(H34="Disciplinar","No aplica","")</f>
        <v>No aplica</v>
      </c>
      <c r="E34" t="str">
        <f>PROPER(IF(B34="",E33,B34))</f>
        <v>Ingeniería Industrial</v>
      </c>
      <c r="F34" t="str">
        <f>PROPER(IF(A34="",F33,A34))</f>
        <v>Virtual</v>
      </c>
      <c r="G34" t="str" xml:space="preserve">
        <f xml:space="preserve">IF(
   COUNTIFS($M:$M,$M34,$E:$E,$E34,$F:$F,$F34)=COUNTIFS($M:$M,$M34,$E:$E,$E34,$F:$F,$F34,$R:$R,"Cargado"),
   "Cargado",
   IF(
      COUNTIFS($M:$M,$M34,$E:$E,$E34,$F:$F,$F34)=COUNTIFS($M:$M,$M34,$E:$E,$E34,$F:$F,$F34,$R:$R,"No empezado"),
      "No empezado",
      IF(
         COUNTIFS($M:$M,$M34,$E:$E,$E34,$F:$F,$F34)=COUNTIFS($M:$M,$M34,$E:$E,$E34,$F:$F,$F34,$R:$R,"Virtualizado"),
         "Virtualizado",
         "En proceso"
      )
   )
)</f>
        <v>En proceso</v>
      </c>
      <c r="H34" t="str">
        <v>Disciplinar</v>
      </c>
      <c r="I34" t="str">
        <v>Reingeniería</v>
      </c>
      <c r="M34">
        <v>6</v>
      </c>
      <c r="N34" t="str">
        <v>Pregrado</v>
      </c>
      <c r="O34" t="str">
        <v>Ingeniería</v>
      </c>
      <c r="P34" t="str">
        <v>Actual</v>
      </c>
      <c r="Q34" t="str">
        <v>Sí</v>
      </c>
      <c r="R34" t="str">
        <v>Cargado</v>
      </c>
      <c r="S34" t="str">
        <v>Marzo</v>
      </c>
    </row>
    <row r="35" xml:space="preserve">
      <c r="C35" t="str">
        <v>Estadística Inferencial</v>
      </c>
      <c r="D35" t="str">
        <f>IF(H35="Disciplinar","No aplica","")</f>
        <v>No aplica</v>
      </c>
      <c r="E35" t="str">
        <f>PROPER(IF(B35="",E34,B35))</f>
        <v>Ingeniería Industrial</v>
      </c>
      <c r="F35" t="str">
        <f>PROPER(IF(A35="",F34,A35))</f>
        <v>Virtual</v>
      </c>
      <c r="G35" t="str" xml:space="preserve">
        <f xml:space="preserve">IF(
   COUNTIFS($M:$M,$M35,$E:$E,$E35,$F:$F,$F35)=COUNTIFS($M:$M,$M35,$E:$E,$E35,$F:$F,$F35,$R:$R,"Cargado"),
   "Cargado",
   IF(
      COUNTIFS($M:$M,$M35,$E:$E,$E35,$F:$F,$F35)=COUNTIFS($M:$M,$M35,$E:$E,$E35,$F:$F,$F35,$R:$R,"No empezado"),
      "No empezado",
      IF(
         COUNTIFS($M:$M,$M35,$E:$E,$E35,$F:$F,$F35)=COUNTIFS($M:$M,$M35,$E:$E,$E35,$F:$F,$F35,$R:$R,"Virtualizado"),
         "Virtualizado",
         "En proceso"
      )
   )
)</f>
        <v>En proceso</v>
      </c>
      <c r="H35" t="str">
        <v>Disciplinar</v>
      </c>
      <c r="I35" t="str">
        <v>Reingeniería</v>
      </c>
      <c r="M35">
        <v>6</v>
      </c>
      <c r="N35" t="str">
        <v>Pregrado</v>
      </c>
      <c r="O35" t="str">
        <v>Ingeniería</v>
      </c>
      <c r="P35" t="str">
        <v>Actual</v>
      </c>
      <c r="Q35" t="str">
        <v>Sí</v>
      </c>
      <c r="R35" t="str">
        <v>Cargado</v>
      </c>
      <c r="S35" t="str">
        <v>Marzo</v>
      </c>
    </row>
    <row r="36" xml:space="preserve">
      <c r="C36" t="str">
        <v>Diseño de Experimientos</v>
      </c>
      <c r="D36" t="str">
        <f>IF(H36="Disciplinar","No aplica","")</f>
        <v>No aplica</v>
      </c>
      <c r="E36" t="str">
        <f>PROPER(IF(B36="",E35,B36))</f>
        <v>Ingeniería Industrial</v>
      </c>
      <c r="F36" t="str">
        <f>PROPER(IF(A36="",F35,A36))</f>
        <v>Virtual</v>
      </c>
      <c r="G36" t="str" xml:space="preserve">
        <f xml:space="preserve">IF(
   COUNTIFS($M:$M,$M36,$E:$E,$E36,$F:$F,$F36)=COUNTIFS($M:$M,$M36,$E:$E,$E36,$F:$F,$F36,$R:$R,"Cargado"),
   "Cargado",
   IF(
      COUNTIFS($M:$M,$M36,$E:$E,$E36,$F:$F,$F36)=COUNTIFS($M:$M,$M36,$E:$E,$E36,$F:$F,$F36,$R:$R,"No empezado"),
      "No empezado",
      IF(
         COUNTIFS($M:$M,$M36,$E:$E,$E36,$F:$F,$F36)=COUNTIFS($M:$M,$M36,$E:$E,$E36,$F:$F,$F36,$R:$R,"Virtualizado"),
         "Virtualizado",
         "En proceso"
      )
   )
)</f>
        <v>En proceso</v>
      </c>
      <c r="H36" t="str">
        <v>Disciplinar</v>
      </c>
      <c r="I36" t="str">
        <v>Reingeniería</v>
      </c>
      <c r="M36">
        <v>6</v>
      </c>
      <c r="N36" t="str">
        <v>Pregrado</v>
      </c>
      <c r="O36" t="str">
        <v>Ingeniería</v>
      </c>
      <c r="P36" t="str">
        <v>Actual</v>
      </c>
      <c r="Q36" t="str">
        <v>No</v>
      </c>
      <c r="R36" t="str">
        <v>Cargado</v>
      </c>
      <c r="S36" t="str">
        <v>Marzo</v>
      </c>
    </row>
    <row r="37" xml:space="preserve">
      <c r="C37" t="str">
        <v>Investigación de Operaciones I</v>
      </c>
      <c r="D37" t="str">
        <f>IF(H37="Disciplinar","No aplica","")</f>
        <v>No aplica</v>
      </c>
      <c r="E37" t="str">
        <f>PROPER(IF(B37="",E36,B37))</f>
        <v>Ingeniería Industrial</v>
      </c>
      <c r="F37" t="str">
        <f>PROPER(IF(A37="",F36,A37))</f>
        <v>Virtual</v>
      </c>
      <c r="G37" t="str" xml:space="preserve">
        <f xml:space="preserve">IF(
   COUNTIFS($M:$M,$M37,$E:$E,$E37,$F:$F,$F37)=COUNTIFS($M:$M,$M37,$E:$E,$E37,$F:$F,$F37,$R:$R,"Cargado"),
   "Cargado",
   IF(
      COUNTIFS($M:$M,$M37,$E:$E,$E37,$F:$F,$F37)=COUNTIFS($M:$M,$M37,$E:$E,$E37,$F:$F,$F37,$R:$R,"No empezado"),
      "No empezado",
      IF(
         COUNTIFS($M:$M,$M37,$E:$E,$E37,$F:$F,$F37)=COUNTIFS($M:$M,$M37,$E:$E,$E37,$F:$F,$F37,$R:$R,"Virtualizado"),
         "Virtualizado",
         "En proceso"
      )
   )
)</f>
        <v>En proceso</v>
      </c>
      <c r="H37" t="str">
        <v>Disciplinar</v>
      </c>
      <c r="I37" t="str">
        <v>Reingeniería</v>
      </c>
      <c r="M37">
        <v>6</v>
      </c>
      <c r="N37" t="str">
        <v>Pregrado</v>
      </c>
      <c r="O37" t="str">
        <v>Ingeniería</v>
      </c>
      <c r="P37" t="str">
        <v>Actual</v>
      </c>
      <c r="Q37" t="str">
        <v>Sí</v>
      </c>
      <c r="R37" t="str">
        <v>Cargado</v>
      </c>
      <c r="S37" t="str">
        <v>Marzo</v>
      </c>
    </row>
    <row r="38" xml:space="preserve">
      <c r="C38" t="str">
        <v>Fundamentos de Administración</v>
      </c>
      <c r="D38" t="str">
        <f>IF(H38="Disciplinar","No aplica","")</f>
        <v>No aplica</v>
      </c>
      <c r="E38" t="str">
        <f>PROPER(IF(B38="",E37,B38))</f>
        <v>Ingeniería Industrial</v>
      </c>
      <c r="F38" t="str">
        <f>PROPER(IF(A38="",F37,A38))</f>
        <v>Virtual</v>
      </c>
      <c r="G38" t="str" xml:space="preserve">
        <f xml:space="preserve">IF(
   COUNTIFS($M:$M,$M38,$E:$E,$E38,$F:$F,$F38)=COUNTIFS($M:$M,$M38,$E:$E,$E38,$F:$F,$F38,$R:$R,"Cargado"),
   "Cargado",
   IF(
      COUNTIFS($M:$M,$M38,$E:$E,$E38,$F:$F,$F38)=COUNTIFS($M:$M,$M38,$E:$E,$E38,$F:$F,$F38,$R:$R,"No empezado"),
      "No empezado",
      IF(
         COUNTIFS($M:$M,$M38,$E:$E,$E38,$F:$F,$F38)=COUNTIFS($M:$M,$M38,$E:$E,$E38,$F:$F,$F38,$R:$R,"Virtualizado"),
         "Virtualizado",
         "En proceso"
      )
   )
)</f>
        <v>En proceso</v>
      </c>
      <c r="H38" t="str">
        <v>Disciplinar</v>
      </c>
      <c r="I38" t="str">
        <v>Reingeniería</v>
      </c>
      <c r="M38">
        <v>6</v>
      </c>
      <c r="N38" t="str">
        <v>Pregrado</v>
      </c>
      <c r="O38" t="str">
        <v>Todas las Facultades</v>
      </c>
      <c r="P38" t="str">
        <v>Actual</v>
      </c>
      <c r="Q38" t="str">
        <v>Duplicado</v>
      </c>
      <c r="R38" t="str">
        <v>Producido</v>
      </c>
      <c r="S38" t="str">
        <v>Marzo</v>
      </c>
    </row>
    <row r="39" xml:space="preserve">
      <c r="C39" t="str">
        <v>GESTIÓN DE LA CALIDAD</v>
      </c>
      <c r="D39" t="str">
        <f>IF(H39="Disciplinar","No aplica","")</f>
        <v>No aplica</v>
      </c>
      <c r="E39" t="str">
        <f>PROPER(IF(B39="",E38,B39))</f>
        <v>Ingeniería Industrial</v>
      </c>
      <c r="F39" t="str">
        <f>PROPER(IF(A39="",F38,A39))</f>
        <v>Virtual</v>
      </c>
      <c r="G39" t="str" xml:space="preserve">
        <f xml:space="preserve">IF(
   COUNTIFS($M:$M,$M39,$E:$E,$E39,$F:$F,$F39)=COUNTIFS($M:$M,$M39,$E:$E,$E39,$F:$F,$F39,$R:$R,"Cargado"),
   "Cargado",
   IF(
      COUNTIFS($M:$M,$M39,$E:$E,$E39,$F:$F,$F39)=COUNTIFS($M:$M,$M39,$E:$E,$E39,$F:$F,$F39,$R:$R,"No empezado"),
      "No empezado",
      IF(
         COUNTIFS($M:$M,$M39,$E:$E,$E39,$F:$F,$F39)=COUNTIFS($M:$M,$M39,$E:$E,$E39,$F:$F,$F39,$R:$R,"Virtualizado"),
         "Virtualizado",
         "En proceso"
      )
   )
)</f>
        <v>En proceso</v>
      </c>
      <c r="H39" t="str">
        <v>Disciplinar</v>
      </c>
      <c r="I39" t="str">
        <v>Reingeniería</v>
      </c>
      <c r="M39">
        <v>6</v>
      </c>
      <c r="N39" t="str">
        <v>Pregrado</v>
      </c>
      <c r="O39" t="str">
        <v>Ingeniería</v>
      </c>
      <c r="P39" t="str">
        <v>Nueva</v>
      </c>
      <c r="Q39" t="str">
        <v>Duplicado</v>
      </c>
      <c r="R39" t="str">
        <v>Cargado</v>
      </c>
      <c r="S39" t="str">
        <v>Enero</v>
      </c>
    </row>
    <row r="40" xml:space="preserve">
      <c r="C40" t="str">
        <v>Control de Calidad</v>
      </c>
      <c r="D40" t="str">
        <f>IF(H40="Disciplinar","No aplica","")</f>
        <v>No aplica</v>
      </c>
      <c r="E40" t="str">
        <f>PROPER(IF(B40="",E38,B40))</f>
        <v>Ingeniería Industrial</v>
      </c>
      <c r="F40" t="str">
        <f>PROPER(IF(A40="",F38,A40))</f>
        <v>Virtual</v>
      </c>
      <c r="G40" t="str" xml:space="preserve">
        <f xml:space="preserve">IF(
   COUNTIFS($M:$M,$M40,$E:$E,$E40,$F:$F,$F40)=COUNTIFS($M:$M,$M40,$E:$E,$E40,$F:$F,$F40,$R:$R,"Cargado"),
   "Cargado",
   IF(
      COUNTIFS($M:$M,$M40,$E:$E,$E40,$F:$F,$F40)=COUNTIFS($M:$M,$M40,$E:$E,$E40,$F:$F,$F40,$R:$R,"No empezado"),
      "No empezado",
      IF(
         COUNTIFS($M:$M,$M40,$E:$E,$E40,$F:$F,$F40)=COUNTIFS($M:$M,$M40,$E:$E,$E40,$F:$F,$F40,$R:$R,"Virtualizado"),
         "Virtualizado",
         "En proceso"
      )
   )
)</f>
        <v>En proceso</v>
      </c>
      <c r="H40" t="str">
        <v>Disciplinar</v>
      </c>
      <c r="I40" t="str">
        <v>Reingeniería</v>
      </c>
      <c r="M40">
        <v>7</v>
      </c>
      <c r="N40" t="str">
        <v>Pregrado</v>
      </c>
      <c r="O40" t="str">
        <v>Ingeniería</v>
      </c>
      <c r="P40" t="str">
        <v>Ambas</v>
      </c>
      <c r="Q40" t="str">
        <v>Sí</v>
      </c>
      <c r="R40" t="str">
        <v>Producido</v>
      </c>
      <c r="S40" t="str">
        <v>Marzo</v>
      </c>
    </row>
    <row r="41" xml:space="preserve">
      <c r="C41" t="str">
        <v>Ingeniería de Métodos</v>
      </c>
      <c r="D41" t="str">
        <f>IF(H41="Disciplinar","No aplica","")</f>
        <v>No aplica</v>
      </c>
      <c r="E41" t="str">
        <f>PROPER(IF(B41="",E40,B41))</f>
        <v>Ingeniería Industrial</v>
      </c>
      <c r="F41" t="str">
        <f>PROPER(IF(A41="",F40,A41))</f>
        <v>Virtual</v>
      </c>
      <c r="G41" t="str" xml:space="preserve">
        <f xml:space="preserve">IF(
   COUNTIFS($M:$M,$M41,$E:$E,$E41,$F:$F,$F41)=COUNTIFS($M:$M,$M41,$E:$E,$E41,$F:$F,$F41,$R:$R,"Cargado"),
   "Cargado",
   IF(
      COUNTIFS($M:$M,$M41,$E:$E,$E41,$F:$F,$F41)=COUNTIFS($M:$M,$M41,$E:$E,$E41,$F:$F,$F41,$R:$R,"No empezado"),
      "No empezado",
      IF(
         COUNTIFS($M:$M,$M41,$E:$E,$E41,$F:$F,$F41)=COUNTIFS($M:$M,$M41,$E:$E,$E41,$F:$F,$F41,$R:$R,"Virtualizado"),
         "Virtualizado",
         "En proceso"
      )
   )
)</f>
        <v>En proceso</v>
      </c>
      <c r="H41" t="str">
        <v>Disciplinar</v>
      </c>
      <c r="I41" t="str">
        <v>Reingeniería</v>
      </c>
      <c r="M41">
        <v>7</v>
      </c>
      <c r="N41" t="str">
        <v>Pregrado</v>
      </c>
      <c r="O41" t="str">
        <v>Ingeniería</v>
      </c>
      <c r="P41" t="str">
        <v>Actual</v>
      </c>
      <c r="Q41" t="str">
        <v>No</v>
      </c>
      <c r="R41" t="str">
        <v>Cargado</v>
      </c>
      <c r="S41" t="str">
        <v>Marzo</v>
      </c>
    </row>
    <row r="42" xml:space="preserve">
      <c r="C42" t="str">
        <v>Investigación de Operaciones II</v>
      </c>
      <c r="D42" t="str">
        <f>IF(H42="Disciplinar","No aplica","")</f>
        <v>No aplica</v>
      </c>
      <c r="E42" t="str">
        <f>PROPER(IF(B42="",E41,B42))</f>
        <v>Ingeniería Industrial</v>
      </c>
      <c r="F42" t="str">
        <f>PROPER(IF(A42="",F41,A42))</f>
        <v>Virtual</v>
      </c>
      <c r="G42" t="str" xml:space="preserve">
        <f xml:space="preserve">IF(
   COUNTIFS($M:$M,$M42,$E:$E,$E42,$F:$F,$F42)=COUNTIFS($M:$M,$M42,$E:$E,$E42,$F:$F,$F42,$R:$R,"Cargado"),
   "Cargado",
   IF(
      COUNTIFS($M:$M,$M42,$E:$E,$E42,$F:$F,$F42)=COUNTIFS($M:$M,$M42,$E:$E,$E42,$F:$F,$F42,$R:$R,"No empezado"),
      "No empezado",
      IF(
         COUNTIFS($M:$M,$M42,$E:$E,$E42,$F:$F,$F42)=COUNTIFS($M:$M,$M42,$E:$E,$E42,$F:$F,$F42,$R:$R,"Virtualizado"),
         "Virtualizado",
         "En proceso"
      )
   )
)</f>
        <v>En proceso</v>
      </c>
      <c r="H42" t="str">
        <v>Disciplinar</v>
      </c>
      <c r="I42" t="str">
        <v>Reingeniería</v>
      </c>
      <c r="M42">
        <v>7</v>
      </c>
      <c r="N42" t="str">
        <v>Pregrado</v>
      </c>
      <c r="O42" t="str">
        <v>Ingeniería</v>
      </c>
      <c r="P42" t="str">
        <v>Actual</v>
      </c>
      <c r="Q42" t="str">
        <v>Sí</v>
      </c>
      <c r="R42" t="str">
        <v>Producido</v>
      </c>
      <c r="S42" t="str">
        <v>Marzo</v>
      </c>
    </row>
    <row r="43" xml:space="preserve">
      <c r="C43" t="str">
        <v>Aseguramiento de la Calidad</v>
      </c>
      <c r="D43" t="str">
        <f>IF(H43="Disciplinar","No aplica","")</f>
        <v>No aplica</v>
      </c>
      <c r="E43" t="str">
        <f>PROPER(IF(B43="",E42,B43))</f>
        <v>Ingeniería Industrial</v>
      </c>
      <c r="F43" t="str">
        <f>PROPER(IF(A43="",F42,A43))</f>
        <v>Virtual</v>
      </c>
      <c r="G43" t="str" xml:space="preserve">
        <f xml:space="preserve">IF(
   COUNTIFS($M:$M,$M43,$E:$E,$E43,$F:$F,$F43)=COUNTIFS($M:$M,$M43,$E:$E,$E43,$F:$F,$F43,$R:$R,"Cargado"),
   "Cargado",
   IF(
      COUNTIFS($M:$M,$M43,$E:$E,$E43,$F:$F,$F43)=COUNTIFS($M:$M,$M43,$E:$E,$E43,$F:$F,$F43,$R:$R,"No empezado"),
      "No empezado",
      IF(
         COUNTIFS($M:$M,$M43,$E:$E,$E43,$F:$F,$F43)=COUNTIFS($M:$M,$M43,$E:$E,$E43,$F:$F,$F43,$R:$R,"Virtualizado"),
         "Virtualizado",
         "En proceso"
      )
   )
)</f>
        <v>En proceso</v>
      </c>
      <c r="H43" t="str">
        <v>Disciplinar</v>
      </c>
      <c r="I43" t="str">
        <v>Reingeniería</v>
      </c>
      <c r="M43">
        <v>7</v>
      </c>
      <c r="N43" t="str">
        <v>Pregrado</v>
      </c>
      <c r="O43" t="str">
        <v>Ingeniería</v>
      </c>
      <c r="P43" t="str">
        <v>Actual</v>
      </c>
      <c r="Q43" t="str">
        <v>Sí</v>
      </c>
      <c r="R43" t="str">
        <v>Producido</v>
      </c>
      <c r="S43" t="str">
        <v>Marzo</v>
      </c>
    </row>
    <row r="44" xml:space="preserve">
      <c r="C44" t="str">
        <v>Administración de Talento Humano</v>
      </c>
      <c r="D44" t="str">
        <f>IF(H44="Disciplinar","No aplica","")</f>
        <v>No aplica</v>
      </c>
      <c r="E44" t="str">
        <f>PROPER(IF(B44="",E43,B44))</f>
        <v>Ingeniería Industrial</v>
      </c>
      <c r="F44" t="str">
        <f>PROPER(IF(A44="",F43,A44))</f>
        <v>Virtual</v>
      </c>
      <c r="G44" t="str" xml:space="preserve">
        <f xml:space="preserve">IF(
   COUNTIFS($M:$M,$M44,$E:$E,$E44,$F:$F,$F44)=COUNTIFS($M:$M,$M44,$E:$E,$E44,$F:$F,$F44,$R:$R,"Cargado"),
   "Cargado",
   IF(
      COUNTIFS($M:$M,$M44,$E:$E,$E44,$F:$F,$F44)=COUNTIFS($M:$M,$M44,$E:$E,$E44,$F:$F,$F44,$R:$R,"No empezado"),
      "No empezado",
      IF(
         COUNTIFS($M:$M,$M44,$E:$E,$E44,$F:$F,$F44)=COUNTIFS($M:$M,$M44,$E:$E,$E44,$F:$F,$F44,$R:$R,"Virtualizado"),
         "Virtualizado",
         "En proceso"
      )
   )
)</f>
        <v>En proceso</v>
      </c>
      <c r="H44" t="str">
        <v>Disciplinar</v>
      </c>
      <c r="I44" t="str">
        <v>Reingeniería</v>
      </c>
      <c r="M44">
        <v>7</v>
      </c>
      <c r="N44" t="str">
        <v>Pregrado</v>
      </c>
      <c r="O44" t="str">
        <v>Ingeniería</v>
      </c>
      <c r="P44" t="str">
        <v>Actual</v>
      </c>
      <c r="Q44" t="str">
        <v>Sí</v>
      </c>
      <c r="R44" t="str">
        <v>Cargado</v>
      </c>
      <c r="S44" t="str">
        <v>Marzo</v>
      </c>
    </row>
    <row r="45" xml:space="preserve">
      <c r="C45" t="str">
        <v>Proyecto Integrador III</v>
      </c>
      <c r="D45" t="str">
        <f>IF(H45="Disciplinar","No aplica","")</f>
        <v>No aplica</v>
      </c>
      <c r="E45" t="str">
        <f>PROPER(IF(B45="",E44,B45))</f>
        <v>Ingeniería Industrial</v>
      </c>
      <c r="F45" t="str">
        <f>PROPER(IF(A45="",F44,A45))</f>
        <v>Virtual</v>
      </c>
      <c r="G45" t="str" xml:space="preserve">
        <f xml:space="preserve">IF(
   COUNTIFS($M:$M,$M45,$E:$E,$E45,$F:$F,$F45)=COUNTIFS($M:$M,$M45,$E:$E,$E45,$F:$F,$F45,$R:$R,"Cargado"),
   "Cargado",
   IF(
      COUNTIFS($M:$M,$M45,$E:$E,$E45,$F:$F,$F45)=COUNTIFS($M:$M,$M45,$E:$E,$E45,$F:$F,$F45,$R:$R,"No empezado"),
      "No empezado",
      IF(
         COUNTIFS($M:$M,$M45,$E:$E,$E45,$F:$F,$F45)=COUNTIFS($M:$M,$M45,$E:$E,$E45,$F:$F,$F45,$R:$R,"Virtualizado"),
         "Virtualizado",
         "En proceso"
      )
   )
)</f>
        <v>En proceso</v>
      </c>
      <c r="H45" t="str">
        <v>Disciplinar</v>
      </c>
      <c r="I45" t="str">
        <v>Reingeniería</v>
      </c>
      <c r="M45">
        <v>7</v>
      </c>
      <c r="N45" t="str">
        <v>Pregrado</v>
      </c>
      <c r="O45" t="str">
        <v>Ingeniería</v>
      </c>
      <c r="P45" t="str">
        <v>Actual</v>
      </c>
      <c r="Q45" t="str">
        <v>Sí</v>
      </c>
      <c r="R45" t="str">
        <v>Cargado</v>
      </c>
      <c r="S45" t="str">
        <v>Enero</v>
      </c>
    </row>
    <row r="46" xml:space="preserve">
      <c r="C46" t="str">
        <v>SST</v>
      </c>
      <c r="D46" t="str">
        <f>IF(H46="Disciplinar","No aplica","")</f>
        <v>No aplica</v>
      </c>
      <c r="E46" t="str">
        <f>PROPER(IF(B46="",E45,B46))</f>
        <v>Ingeniería Industrial</v>
      </c>
      <c r="F46" t="str">
        <f>PROPER(IF(A46="",F45,A46))</f>
        <v>Virtual</v>
      </c>
      <c r="G46" t="str" xml:space="preserve">
        <f xml:space="preserve">IF(
   COUNTIFS($M:$M,$M46,$E:$E,$E46,$F:$F,$F46)=COUNTIFS($M:$M,$M46,$E:$E,$E46,$F:$F,$F46,$R:$R,"Cargado"),
   "Cargado",
   IF(
      COUNTIFS($M:$M,$M46,$E:$E,$E46,$F:$F,$F46)=COUNTIFS($M:$M,$M46,$E:$E,$E46,$F:$F,$F46,$R:$R,"No empezado"),
      "No empezado",
      IF(
         COUNTIFS($M:$M,$M46,$E:$E,$E46,$F:$F,$F46)=COUNTIFS($M:$M,$M46,$E:$E,$E46,$F:$F,$F46,$R:$R,"Virtualizado"),
         "Virtualizado",
         "En proceso"
      )
   )
)</f>
        <v>En proceso</v>
      </c>
      <c r="H46" t="str">
        <v>Disciplinar</v>
      </c>
      <c r="I46" t="str">
        <v>Reingeniería</v>
      </c>
      <c r="M46">
        <v>7</v>
      </c>
      <c r="N46" t="str">
        <v>Pregrado</v>
      </c>
      <c r="O46" t="str">
        <v>Ingeniería</v>
      </c>
      <c r="P46" t="str">
        <v>Nueva</v>
      </c>
      <c r="Q46" t="str">
        <v>Duplicado</v>
      </c>
      <c r="R46" t="str">
        <v>Producido</v>
      </c>
      <c r="S46" t="str">
        <v>Marzo</v>
      </c>
    </row>
    <row r="47" xml:space="preserve">
      <c r="C47" t="str">
        <v>Ingeniería de Costos</v>
      </c>
      <c r="D47" t="str">
        <f>IF(H47="Disciplinar","No aplica","")</f>
        <v>No aplica</v>
      </c>
      <c r="E47" t="str">
        <f>PROPER(IF(B47="",E45,B47))</f>
        <v>Ingeniería Industrial</v>
      </c>
      <c r="F47" t="str">
        <f>PROPER(IF(A47="",F45,A47))</f>
        <v>Virtual</v>
      </c>
      <c r="G47" t="str" xml:space="preserve">
        <f xml:space="preserve">IF(
   COUNTIFS($M:$M,$M47,$E:$E,$E47,$F:$F,$F47)=COUNTIFS($M:$M,$M47,$E:$E,$E47,$F:$F,$F47,$R:$R,"Cargado"),
   "Cargado",
   IF(
      COUNTIFS($M:$M,$M47,$E:$E,$E47,$F:$F,$F47)=COUNTIFS($M:$M,$M47,$E:$E,$E47,$F:$F,$F47,$R:$R,"No empezado"),
      "No empezado",
      IF(
         COUNTIFS($M:$M,$M47,$E:$E,$E47,$F:$F,$F47)=COUNTIFS($M:$M,$M47,$E:$E,$E47,$F:$F,$F47,$R:$R,"Virtualizado"),
         "Virtualizado",
         "En proceso"
      )
   )
)</f>
        <v>En proceso</v>
      </c>
      <c r="H47" t="str">
        <v>Disciplinar</v>
      </c>
      <c r="I47" t="str">
        <v>Reingeniería</v>
      </c>
      <c r="M47">
        <v>8</v>
      </c>
      <c r="N47" t="str">
        <v>Pregrado</v>
      </c>
      <c r="O47" t="str">
        <v>Ingeniería</v>
      </c>
      <c r="P47" t="str">
        <v>Actual</v>
      </c>
      <c r="Q47" t="str">
        <v>No</v>
      </c>
      <c r="R47" t="str">
        <v>Cargado</v>
      </c>
      <c r="S47" t="str">
        <v>Marzo</v>
      </c>
    </row>
    <row r="48" xml:space="preserve">
      <c r="C48" t="str">
        <v>Gestión de Procesos I</v>
      </c>
      <c r="D48" t="str">
        <f>IF(H48="Disciplinar","No aplica","")</f>
        <v>No aplica</v>
      </c>
      <c r="E48" t="str">
        <f>PROPER(IF(B48="",E47,B48))</f>
        <v>Ingeniería Industrial</v>
      </c>
      <c r="F48" t="str">
        <f>PROPER(IF(A48="",F47,A48))</f>
        <v>Virtual</v>
      </c>
      <c r="G48" t="str" xml:space="preserve">
        <f xml:space="preserve">IF(
   COUNTIFS($M:$M,$M48,$E:$E,$E48,$F:$F,$F48)=COUNTIFS($M:$M,$M48,$E:$E,$E48,$F:$F,$F48,$R:$R,"Cargado"),
   "Cargado",
   IF(
      COUNTIFS($M:$M,$M48,$E:$E,$E48,$F:$F,$F48)=COUNTIFS($M:$M,$M48,$E:$E,$E48,$F:$F,$F48,$R:$R,"No empezado"),
      "No empezado",
      IF(
         COUNTIFS($M:$M,$M48,$E:$E,$E48,$F:$F,$F48)=COUNTIFS($M:$M,$M48,$E:$E,$E48,$F:$F,$F48,$R:$R,"Virtualizado"),
         "Virtualizado",
         "En proceso"
      )
   )
)</f>
        <v>En proceso</v>
      </c>
      <c r="H48" t="str">
        <v>Disciplinar</v>
      </c>
      <c r="I48" t="str">
        <v>Reingeniería</v>
      </c>
      <c r="M48">
        <v>8</v>
      </c>
      <c r="N48" t="str">
        <v>Pregrado</v>
      </c>
      <c r="O48" t="str">
        <v>Ingeniería</v>
      </c>
      <c r="P48" t="str">
        <v>Actual</v>
      </c>
      <c r="Q48" t="str">
        <v>No</v>
      </c>
      <c r="R48" t="str">
        <v>Producido</v>
      </c>
      <c r="S48" t="str">
        <v>Marzo</v>
      </c>
    </row>
    <row r="49" xml:space="preserve">
      <c r="C49" t="str">
        <v>Simulación y Modelaje de Procesos</v>
      </c>
      <c r="D49" t="str">
        <f>IF(H49="Disciplinar","No aplica","")</f>
        <v>No aplica</v>
      </c>
      <c r="E49" t="str">
        <f>PROPER(IF(B49="",E48,B49))</f>
        <v>Ingeniería Industrial</v>
      </c>
      <c r="F49" t="str">
        <f>PROPER(IF(A49="",F48,A49))</f>
        <v>Virtual</v>
      </c>
      <c r="G49" t="str" xml:space="preserve">
        <f xml:space="preserve">IF(
   COUNTIFS($M:$M,$M49,$E:$E,$E49,$F:$F,$F49)=COUNTIFS($M:$M,$M49,$E:$E,$E49,$F:$F,$F49,$R:$R,"Cargado"),
   "Cargado",
   IF(
      COUNTIFS($M:$M,$M49,$E:$E,$E49,$F:$F,$F49)=COUNTIFS($M:$M,$M49,$E:$E,$E49,$F:$F,$F49,$R:$R,"No empezado"),
      "No empezado",
      IF(
         COUNTIFS($M:$M,$M49,$E:$E,$E49,$F:$F,$F49)=COUNTIFS($M:$M,$M49,$E:$E,$E49,$F:$F,$F49,$R:$R,"Virtualizado"),
         "Virtualizado",
         "En proceso"
      )
   )
)</f>
        <v>En proceso</v>
      </c>
      <c r="H49" t="str">
        <v>Disciplinar</v>
      </c>
      <c r="I49" t="str">
        <v>Reingeniería</v>
      </c>
      <c r="M49">
        <v>8</v>
      </c>
      <c r="N49" t="str">
        <v>Pregrado</v>
      </c>
      <c r="O49" t="str">
        <v>Ingeniería</v>
      </c>
      <c r="P49" t="str">
        <v>Actual</v>
      </c>
      <c r="Q49" t="str">
        <v>No</v>
      </c>
      <c r="R49" t="str">
        <v>Producido</v>
      </c>
      <c r="S49" t="str">
        <v>Marzo</v>
      </c>
    </row>
    <row r="50" xml:space="preserve">
      <c r="C50" t="str">
        <v>SYSO</v>
      </c>
      <c r="D50" t="str">
        <f>IF(H50="Disciplinar","No aplica","")</f>
        <v>No aplica</v>
      </c>
      <c r="E50" t="str">
        <f>PROPER(IF(B50="",E49,B50))</f>
        <v>Ingeniería Industrial</v>
      </c>
      <c r="F50" t="str">
        <f>PROPER(IF(A50="",F49,A50))</f>
        <v>Virtual</v>
      </c>
      <c r="G50" t="str" xml:space="preserve">
        <f xml:space="preserve">IF(
   COUNTIFS($M:$M,$M50,$E:$E,$E50,$F:$F,$F50)=COUNTIFS($M:$M,$M50,$E:$E,$E50,$F:$F,$F50,$R:$R,"Cargado"),
   "Cargado",
   IF(
      COUNTIFS($M:$M,$M50,$E:$E,$E50,$F:$F,$F50)=COUNTIFS($M:$M,$M50,$E:$E,$E50,$F:$F,$F50,$R:$R,"No empezado"),
      "No empezado",
      IF(
         COUNTIFS($M:$M,$M50,$E:$E,$E50,$F:$F,$F50)=COUNTIFS($M:$M,$M50,$E:$E,$E50,$F:$F,$F50,$R:$R,"Virtualizado"),
         "Virtualizado",
         "En proceso"
      )
   )
)</f>
        <v>En proceso</v>
      </c>
      <c r="H50" t="str">
        <v>Disciplinar</v>
      </c>
      <c r="I50" t="str">
        <v>Reingeniería</v>
      </c>
      <c r="M50">
        <v>8</v>
      </c>
      <c r="N50" t="str">
        <v>Pregrado</v>
      </c>
      <c r="O50" t="str">
        <v>Ingeniería</v>
      </c>
      <c r="P50" t="str">
        <v>Actual</v>
      </c>
      <c r="Q50" t="str">
        <v>No</v>
      </c>
      <c r="R50" t="str">
        <v>Cargado</v>
      </c>
      <c r="S50" t="str">
        <v>Marzo</v>
      </c>
    </row>
    <row r="51" xml:space="preserve">
      <c r="C51" t="str">
        <v>Fundamentos de Mercadeo</v>
      </c>
      <c r="D51" t="str">
        <f>IF(H51="Disciplinar","No aplica","")</f>
        <v>No aplica</v>
      </c>
      <c r="E51" t="str">
        <f>PROPER(IF(B51="",E50,B51))</f>
        <v>Ingeniería Industrial</v>
      </c>
      <c r="F51" t="str">
        <f>PROPER(IF(A51="",F50,A51))</f>
        <v>Virtual</v>
      </c>
      <c r="G51" t="str" xml:space="preserve">
        <f xml:space="preserve">IF(
   COUNTIFS($M:$M,$M51,$E:$E,$E51,$F:$F,$F51)=COUNTIFS($M:$M,$M51,$E:$E,$E51,$F:$F,$F51,$R:$R,"Cargado"),
   "Cargado",
   IF(
      COUNTIFS($M:$M,$M51,$E:$E,$E51,$F:$F,$F51)=COUNTIFS($M:$M,$M51,$E:$E,$E51,$F:$F,$F51,$R:$R,"No empezado"),
      "No empezado",
      IF(
         COUNTIFS($M:$M,$M51,$E:$E,$E51,$F:$F,$F51)=COUNTIFS($M:$M,$M51,$E:$E,$E51,$F:$F,$F51,$R:$R,"Virtualizado"),
         "Virtualizado",
         "En proceso"
      )
   )
)</f>
        <v>En proceso</v>
      </c>
      <c r="H51" t="str">
        <v>Disciplinar</v>
      </c>
      <c r="I51" t="str">
        <v>Reingeniería</v>
      </c>
      <c r="M51">
        <v>8</v>
      </c>
      <c r="N51" t="str">
        <v>Pregrado</v>
      </c>
      <c r="O51" t="str">
        <v>Ingeniería</v>
      </c>
      <c r="P51" t="str">
        <v>Actual</v>
      </c>
      <c r="Q51" t="str">
        <v>No</v>
      </c>
      <c r="R51" t="str">
        <v>Producido</v>
      </c>
      <c r="S51" t="str">
        <v>Marzo</v>
      </c>
    </row>
    <row r="52" xml:space="preserve">
      <c r="C52" t="str">
        <v>Electiva Profundización II</v>
      </c>
      <c r="D52" t="str">
        <v>Gestión de Aprovisionamiento</v>
      </c>
      <c r="E52" t="str">
        <f>PROPER(IF(B52="",E51,B52))</f>
        <v>Ingeniería Industrial</v>
      </c>
      <c r="F52" t="str">
        <f>PROPER(IF(A52="",F51,A52))</f>
        <v>Virtual</v>
      </c>
      <c r="G52" t="str" xml:space="preserve">
        <f xml:space="preserve">IF(
   COUNTIFS($M:$M,$M52,$E:$E,$E52,$F:$F,$F52)=COUNTIFS($M:$M,$M52,$E:$E,$E52,$F:$F,$F52,$R:$R,"Cargado"),
   "Cargado",
   IF(
      COUNTIFS($M:$M,$M52,$E:$E,$E52,$F:$F,$F52)=COUNTIFS($M:$M,$M52,$E:$E,$E52,$F:$F,$F52,$R:$R,"No empezado"),
      "No empezado",
      IF(
         COUNTIFS($M:$M,$M52,$E:$E,$E52,$F:$F,$F52)=COUNTIFS($M:$M,$M52,$E:$E,$E52,$F:$F,$F52,$R:$R,"Virtualizado"),
         "Virtualizado",
         "En proceso"
      )
   )
)</f>
        <v>En proceso</v>
      </c>
      <c r="H52" t="str">
        <v>Electiva</v>
      </c>
      <c r="I52" t="str">
        <v>Reingeniería</v>
      </c>
      <c r="M52">
        <v>8</v>
      </c>
      <c r="N52" t="str">
        <v>Pregrado</v>
      </c>
      <c r="O52" t="str">
        <v>Ingeniería</v>
      </c>
      <c r="P52" t="str">
        <v>Actual</v>
      </c>
      <c r="Q52" t="str">
        <v>No</v>
      </c>
      <c r="R52" t="str">
        <v>Producido</v>
      </c>
      <c r="S52" t="str">
        <v>Marzo</v>
      </c>
    </row>
    <row r="53" xml:space="preserve">
      <c r="C53" t="str">
        <v>DISEÑO Y DISTRIBUCIÓN DE PLANTAS</v>
      </c>
      <c r="D53" t="str">
        <f>IF(H53="Disciplinar","No aplica","")</f>
        <v>No aplica</v>
      </c>
      <c r="E53" t="str">
        <f>PROPER(IF(B53="",E52,B53))</f>
        <v>Ingeniería Industrial</v>
      </c>
      <c r="F53" t="str">
        <f>PROPER(IF(A53="",F52,A53))</f>
        <v>Virtual</v>
      </c>
      <c r="G53" t="str" xml:space="preserve">
        <f xml:space="preserve">IF(
   COUNTIFS($M:$M,$M53,$E:$E,$E53,$F:$F,$F53)=COUNTIFS($M:$M,$M53,$E:$E,$E53,$F:$F,$F53,$R:$R,"Cargado"),
   "Cargado",
   IF(
      COUNTIFS($M:$M,$M53,$E:$E,$E53,$F:$F,$F53)=COUNTIFS($M:$M,$M53,$E:$E,$E53,$F:$F,$F53,$R:$R,"No empezado"),
      "No empezado",
      IF(
         COUNTIFS($M:$M,$M53,$E:$E,$E53,$F:$F,$F53)=COUNTIFS($M:$M,$M53,$E:$E,$E53,$F:$F,$F53,$R:$R,"Virtualizado"),
         "Virtualizado",
         "En proceso"
      )
   )
)</f>
        <v>En proceso</v>
      </c>
      <c r="H53" t="str">
        <v>Disciplinar</v>
      </c>
      <c r="I53" t="str">
        <v>Reingeniería</v>
      </c>
      <c r="M53">
        <v>8</v>
      </c>
      <c r="N53" t="str">
        <v>Pregrado</v>
      </c>
      <c r="O53" t="str">
        <v>Ingeniería</v>
      </c>
      <c r="P53" t="str">
        <v>Nueva</v>
      </c>
      <c r="Q53" t="str">
        <v>No</v>
      </c>
      <c r="R53" t="str">
        <v>No empezado</v>
      </c>
      <c r="S53" t="str">
        <v>Enero</v>
      </c>
    </row>
    <row r="54" xml:space="preserve">
      <c r="C54" t="str">
        <v>LOGÍSTICA DE DISTRIBUCIÓN</v>
      </c>
      <c r="D54" t="str">
        <f>IF(H54="Disciplinar","No aplica","")</f>
        <v>No aplica</v>
      </c>
      <c r="E54" t="str">
        <f>PROPER(IF(B54="",E53,B54))</f>
        <v>Ingeniería Industrial</v>
      </c>
      <c r="F54" t="str">
        <f>PROPER(IF(A54="",F53,A54))</f>
        <v>Virtual</v>
      </c>
      <c r="G54" t="str" xml:space="preserve">
        <f xml:space="preserve">IF(
   COUNTIFS($M:$M,$M54,$E:$E,$E54,$F:$F,$F54)=COUNTIFS($M:$M,$M54,$E:$E,$E54,$F:$F,$F54,$R:$R,"Cargado"),
   "Cargado",
   IF(
      COUNTIFS($M:$M,$M54,$E:$E,$E54,$F:$F,$F54)=COUNTIFS($M:$M,$M54,$E:$E,$E54,$F:$F,$F54,$R:$R,"No empezado"),
      "No empezado",
      IF(
         COUNTIFS($M:$M,$M54,$E:$E,$E54,$F:$F,$F54)=COUNTIFS($M:$M,$M54,$E:$E,$E54,$F:$F,$F54,$R:$R,"Virtualizado"),
         "Virtualizado",
         "En proceso"
      )
   )
)</f>
        <v>En proceso</v>
      </c>
      <c r="H54" t="str">
        <v>Disciplinar</v>
      </c>
      <c r="I54" t="str">
        <v>Reingeniería</v>
      </c>
      <c r="M54">
        <v>8</v>
      </c>
      <c r="N54" t="str">
        <v>Pregrado</v>
      </c>
      <c r="O54" t="str">
        <v>Ingeniería</v>
      </c>
      <c r="P54" t="str">
        <v>Nueva</v>
      </c>
      <c r="Q54" t="str">
        <v>No</v>
      </c>
      <c r="R54" t="str">
        <v>Producido</v>
      </c>
      <c r="S54" t="str">
        <v>Marzo</v>
      </c>
    </row>
    <row r="55" xml:space="preserve">
      <c r="C55" t="str">
        <v xml:space="preserve">PROYECTO EMPRESARIAL </v>
      </c>
      <c r="D55" t="str">
        <f>IF(H55="Disciplinar","No aplica","")</f>
        <v>No aplica</v>
      </c>
      <c r="E55" t="str">
        <f>PROPER(IF(B55="",E54,B55))</f>
        <v>Ingeniería Industrial</v>
      </c>
      <c r="F55" t="str">
        <f>PROPER(IF(A55="",F54,A55))</f>
        <v>Virtual</v>
      </c>
      <c r="G55" t="str" xml:space="preserve">
        <f xml:space="preserve">IF(
   COUNTIFS($M:$M,$M55,$E:$E,$E55,$F:$F,$F55)=COUNTIFS($M:$M,$M55,$E:$E,$E55,$F:$F,$F55,$R:$R,"Cargado"),
   "Cargado",
   IF(
      COUNTIFS($M:$M,$M55,$E:$E,$E55,$F:$F,$F55)=COUNTIFS($M:$M,$M55,$E:$E,$E55,$F:$F,$F55,$R:$R,"No empezado"),
      "No empezado",
      IF(
         COUNTIFS($M:$M,$M55,$E:$E,$E55,$F:$F,$F55)=COUNTIFS($M:$M,$M55,$E:$E,$E55,$F:$F,$F55,$R:$R,"Virtualizado"),
         "Virtualizado",
         "En proceso"
      )
   )
)</f>
        <v>En proceso</v>
      </c>
      <c r="H55" t="str">
        <v>Disciplinar</v>
      </c>
      <c r="I55" t="str">
        <v>Reingeniería</v>
      </c>
      <c r="M55">
        <v>8</v>
      </c>
      <c r="N55" t="str">
        <v>Pregrado</v>
      </c>
      <c r="O55" t="str">
        <v>Ciencias Economicas, Administrativas Y Contables</v>
      </c>
      <c r="P55" t="str">
        <v>Nueva</v>
      </c>
      <c r="Q55" t="str">
        <v>Sí</v>
      </c>
      <c r="R55" t="str">
        <v>Producido</v>
      </c>
      <c r="S55" t="str">
        <v>Marzo</v>
      </c>
    </row>
    <row r="56" xml:space="preserve">
      <c r="C56" t="str">
        <v>PROJECT MANAGEMENT</v>
      </c>
      <c r="D56" t="str">
        <f>IF(H56="Disciplinar","No aplica","")</f>
        <v>No aplica</v>
      </c>
      <c r="E56" t="str">
        <f>PROPER(IF(B56="",E55,B56))</f>
        <v>Ingeniería Industrial</v>
      </c>
      <c r="F56" t="str">
        <f>PROPER(IF(A56="",F55,A56))</f>
        <v>Virtual</v>
      </c>
      <c r="G56" t="str" xml:space="preserve">
        <f xml:space="preserve">IF(
   COUNTIFS($M:$M,$M56,$E:$E,$E56,$F:$F,$F56)=COUNTIFS($M:$M,$M56,$E:$E,$E56,$F:$F,$F56,$R:$R,"Cargado"),
   "Cargado",
   IF(
      COUNTIFS($M:$M,$M56,$E:$E,$E56,$F:$F,$F56)=COUNTIFS($M:$M,$M56,$E:$E,$E56,$F:$F,$F56,$R:$R,"No empezado"),
      "No empezado",
      IF(
         COUNTIFS($M:$M,$M56,$E:$E,$E56,$F:$F,$F56)=COUNTIFS($M:$M,$M56,$E:$E,$E56,$F:$F,$F56,$R:$R,"Virtualizado"),
         "Virtualizado",
         "En proceso"
      )
   )
)</f>
        <v>En proceso</v>
      </c>
      <c r="H56" t="str">
        <v>Disciplinar</v>
      </c>
      <c r="I56" t="str">
        <v>Reingeniería</v>
      </c>
      <c r="M56">
        <v>8</v>
      </c>
      <c r="N56" t="str">
        <v>Pregrado</v>
      </c>
      <c r="O56" t="str">
        <v>Ingeniería</v>
      </c>
      <c r="P56" t="str">
        <v>Nueva</v>
      </c>
      <c r="Q56" t="str">
        <v>No</v>
      </c>
      <c r="R56" t="str">
        <v>No empezado</v>
      </c>
    </row>
    <row r="57" xml:space="preserve">
      <c r="C57" t="str">
        <v>SIMULACIÓN DE OPERACIONES</v>
      </c>
      <c r="D57" t="str">
        <f>IF(H57="Disciplinar","No aplica","")</f>
        <v>No aplica</v>
      </c>
      <c r="E57" t="str">
        <f>PROPER(IF(B57="",E56,B57))</f>
        <v>Ingeniería Industrial</v>
      </c>
      <c r="F57" t="str">
        <f>PROPER(IF(A57="",F56,A57))</f>
        <v>Virtual</v>
      </c>
      <c r="G57" t="str" xml:space="preserve">
        <f xml:space="preserve">IF(
   COUNTIFS($M:$M,$M57,$E:$E,$E57,$F:$F,$F57)=COUNTIFS($M:$M,$M57,$E:$E,$E57,$F:$F,$F57,$R:$R,"Cargado"),
   "Cargado",
   IF(
      COUNTIFS($M:$M,$M57,$E:$E,$E57,$F:$F,$F57)=COUNTIFS($M:$M,$M57,$E:$E,$E57,$F:$F,$F57,$R:$R,"No empezado"),
      "No empezado",
      IF(
         COUNTIFS($M:$M,$M57,$E:$E,$E57,$F:$F,$F57)=COUNTIFS($M:$M,$M57,$E:$E,$E57,$F:$F,$F57,$R:$R,"Virtualizado"),
         "Virtualizado",
         "En proceso"
      )
   )
)</f>
        <v>En proceso</v>
      </c>
      <c r="H57" t="str">
        <v>Disciplinar</v>
      </c>
      <c r="I57" t="str">
        <v>Reingeniería</v>
      </c>
      <c r="M57">
        <v>8</v>
      </c>
      <c r="N57" t="str">
        <v>Pregrado</v>
      </c>
      <c r="O57" t="str">
        <v>Ingeniería</v>
      </c>
      <c r="P57" t="str">
        <v>Nueva</v>
      </c>
      <c r="Q57" t="str">
        <v>No</v>
      </c>
      <c r="R57" t="str">
        <v>No empezado</v>
      </c>
    </row>
    <row r="58" xml:space="preserve">
      <c r="C58" t="str">
        <v>ÉTICA Y RESPONSABILIDAD SOCIAL</v>
      </c>
      <c r="D58" t="str">
        <f>IF(H58="Disciplinar","No aplica","")</f>
        <v>No aplica</v>
      </c>
      <c r="E58" t="str">
        <f>PROPER(IF(B58="",E57,B58))</f>
        <v>Ingeniería Industrial</v>
      </c>
      <c r="F58" t="str">
        <f>PROPER(IF(A58="",F57,A58))</f>
        <v>Virtual</v>
      </c>
      <c r="G58" t="str" xml:space="preserve">
        <f xml:space="preserve">IF(
   COUNTIFS($M:$M,$M58,$E:$E,$E58,$F:$F,$F58)=COUNTIFS($M:$M,$M58,$E:$E,$E58,$F:$F,$F58,$R:$R,"Cargado"),
   "Cargado",
   IF(
      COUNTIFS($M:$M,$M58,$E:$E,$E58,$F:$F,$F58)=COUNTIFS($M:$M,$M58,$E:$E,$E58,$F:$F,$F58,$R:$R,"No empezado"),
      "No empezado",
      IF(
         COUNTIFS($M:$M,$M58,$E:$E,$E58,$F:$F,$F58)=COUNTIFS($M:$M,$M58,$E:$E,$E58,$F:$F,$F58,$R:$R,"Virtualizado"),
         "Virtualizado",
         "En proceso"
      )
   )
)</f>
        <v>En proceso</v>
      </c>
      <c r="H58" t="str">
        <v>Disciplinar</v>
      </c>
      <c r="I58" t="str">
        <v>Reingeniería</v>
      </c>
      <c r="M58">
        <v>8</v>
      </c>
      <c r="N58" t="str">
        <v>Pregrado</v>
      </c>
      <c r="O58" t="str">
        <v>Ingeniería</v>
      </c>
      <c r="P58" t="str">
        <v>Nueva</v>
      </c>
      <c r="Q58" t="str">
        <v>No</v>
      </c>
      <c r="R58" t="str">
        <v>No empezado</v>
      </c>
    </row>
    <row r="59" xml:space="preserve">
      <c r="C59" t="str">
        <v>DISEÑO Y DISTRIBUCIÓN DE PLANTAS</v>
      </c>
      <c r="D59" t="str">
        <f>IF(H59="Disciplinar","No aplica","")</f>
        <v>No aplica</v>
      </c>
      <c r="E59" t="str">
        <f>PROPER(IF(B59="",E58,B59))</f>
        <v>Ingeniería Industrial</v>
      </c>
      <c r="F59" t="str">
        <f>PROPER(IF(A59="",F58,A59))</f>
        <v>Virtual</v>
      </c>
      <c r="G59" t="str" xml:space="preserve">
        <f xml:space="preserve">IF(
   COUNTIFS($M:$M,$M59,$E:$E,$E59,$F:$F,$F59)=COUNTIFS($M:$M,$M59,$E:$E,$E59,$F:$F,$F59,$R:$R,"Cargado"),
   "Cargado",
   IF(
      COUNTIFS($M:$M,$M59,$E:$E,$E59,$F:$F,$F59)=COUNTIFS($M:$M,$M59,$E:$E,$E59,$F:$F,$F59,$R:$R,"No empezado"),
      "No empezado",
      IF(
         COUNTIFS($M:$M,$M59,$E:$E,$E59,$F:$F,$F59)=COUNTIFS($M:$M,$M59,$E:$E,$E59,$F:$F,$F59,$R:$R,"Virtualizado"),
         "Virtualizado",
         "En proceso"
      )
   )
)</f>
        <v>En proceso</v>
      </c>
      <c r="H59" t="str">
        <v>Disciplinar</v>
      </c>
      <c r="I59" t="str">
        <v>Reingeniería</v>
      </c>
      <c r="M59">
        <v>8</v>
      </c>
      <c r="N59" t="str">
        <v>Pregrado</v>
      </c>
      <c r="O59" t="str">
        <v>Ingeniería</v>
      </c>
      <c r="P59" t="str">
        <v>Nueva</v>
      </c>
      <c r="Q59" t="str">
        <v>No</v>
      </c>
      <c r="R59" t="str">
        <v>No empezado</v>
      </c>
    </row>
    <row r="60" xml:space="preserve">
      <c r="C60" t="str">
        <v>GESTIÓN AMBIENTAL Y DESARROLLO SOSTENIBLE</v>
      </c>
      <c r="D60" t="str">
        <f>IF(H60="Disciplinar","No aplica","")</f>
        <v>No aplica</v>
      </c>
      <c r="E60" t="str">
        <f>PROPER(IF(B60="",E59,B60))</f>
        <v>Ingeniería Industrial</v>
      </c>
      <c r="F60" t="str">
        <f>PROPER(IF(A60="",F59,A60))</f>
        <v>Virtual</v>
      </c>
      <c r="G60" t="str" xml:space="preserve">
        <f xml:space="preserve">IF(
   COUNTIFS($M:$M,$M60,$E:$E,$E60,$F:$F,$F60)=COUNTIFS($M:$M,$M60,$E:$E,$E60,$F:$F,$F60,$R:$R,"Cargado"),
   "Cargado",
   IF(
      COUNTIFS($M:$M,$M60,$E:$E,$E60,$F:$F,$F60)=COUNTIFS($M:$M,$M60,$E:$E,$E60,$F:$F,$F60,$R:$R,"No empezado"),
      "No empezado",
      IF(
         COUNTIFS($M:$M,$M60,$E:$E,$E60,$F:$F,$F60)=COUNTIFS($M:$M,$M60,$E:$E,$E60,$F:$F,$F60,$R:$R,"Virtualizado"),
         "Virtualizado",
         "En proceso"
      )
   )
)</f>
        <v>En proceso</v>
      </c>
      <c r="H60" t="str">
        <v>Disciplinar</v>
      </c>
      <c r="I60" t="str">
        <v>Reingeniería</v>
      </c>
      <c r="M60">
        <v>8</v>
      </c>
      <c r="N60" t="str">
        <v>Pregrado</v>
      </c>
      <c r="O60" t="str">
        <v>Ingeniería</v>
      </c>
      <c r="P60" t="str">
        <v>Nueva</v>
      </c>
      <c r="Q60" t="str">
        <v>No</v>
      </c>
      <c r="R60" t="str">
        <v>No empezado</v>
      </c>
    </row>
    <row r="61" xml:space="preserve">
      <c r="C61" t="str">
        <v>Gestión de Procesos II</v>
      </c>
      <c r="D61" t="str">
        <f>IF(H61="Disciplinar","No aplica","")</f>
        <v>No aplica</v>
      </c>
      <c r="E61" t="str">
        <f>PROPER(IF(B61="",E52,B61))</f>
        <v>Ingeniería Industrial</v>
      </c>
      <c r="F61" t="str">
        <f>PROPER(IF(A61="",F52,A61))</f>
        <v>Virtual</v>
      </c>
      <c r="G61" t="str" xml:space="preserve">
        <f xml:space="preserve">IF(
   COUNTIFS($M:$M,$M61,$E:$E,$E61,$F:$F,$F61)=COUNTIFS($M:$M,$M61,$E:$E,$E61,$F:$F,$F61,$R:$R,"Cargado"),
   "Cargado",
   IF(
      COUNTIFS($M:$M,$M61,$E:$E,$E61,$F:$F,$F61)=COUNTIFS($M:$M,$M61,$E:$E,$E61,$F:$F,$F61,$R:$R,"No empezado"),
      "No empezado",
      IF(
         COUNTIFS($M:$M,$M61,$E:$E,$E61,$F:$F,$F61)=COUNTIFS($M:$M,$M61,$E:$E,$E61,$F:$F,$F61,$R:$R,"Virtualizado"),
         "Virtualizado",
         "En proceso"
      )
   )
)</f>
        <v>En proceso</v>
      </c>
      <c r="H61" t="str">
        <v>Disciplinar</v>
      </c>
      <c r="I61" t="str">
        <v>Reingeniería</v>
      </c>
      <c r="M61">
        <v>9</v>
      </c>
      <c r="N61" t="str">
        <v>Pregrado</v>
      </c>
      <c r="O61" t="str">
        <v>Ingeniería</v>
      </c>
      <c r="P61" t="str">
        <v>Actual</v>
      </c>
      <c r="Q61" t="str">
        <v>No</v>
      </c>
      <c r="R61" t="str">
        <v>Producido</v>
      </c>
      <c r="S61" t="str">
        <v>Marzo</v>
      </c>
    </row>
    <row r="62" xml:space="preserve">
      <c r="C62" t="str">
        <v>Gestión Ambiental</v>
      </c>
      <c r="D62" t="str">
        <f>IF(H62="Disciplinar","No aplica","")</f>
        <v>No aplica</v>
      </c>
      <c r="E62" t="str">
        <f>PROPER(IF(B62="",E61,B62))</f>
        <v>Ingeniería Industrial</v>
      </c>
      <c r="F62" t="str">
        <f>PROPER(IF(A62="",F61,A62))</f>
        <v>Virtual</v>
      </c>
      <c r="G62" t="str" xml:space="preserve">
        <f xml:space="preserve">IF(
   COUNTIFS($M:$M,$M62,$E:$E,$E62,$F:$F,$F62)=COUNTIFS($M:$M,$M62,$E:$E,$E62,$F:$F,$F62,$R:$R,"Cargado"),
   "Cargado",
   IF(
      COUNTIFS($M:$M,$M62,$E:$E,$E62,$F:$F,$F62)=COUNTIFS($M:$M,$M62,$E:$E,$E62,$F:$F,$F62,$R:$R,"No empezado"),
      "No empezado",
      IF(
         COUNTIFS($M:$M,$M62,$E:$E,$E62,$F:$F,$F62)=COUNTIFS($M:$M,$M62,$E:$E,$E62,$F:$F,$F62,$R:$R,"Virtualizado"),
         "Virtualizado",
         "En proceso"
      )
   )
)</f>
        <v>En proceso</v>
      </c>
      <c r="H62" t="str">
        <v>Disciplinar</v>
      </c>
      <c r="I62" t="str">
        <v>Reingeniería</v>
      </c>
      <c r="M62">
        <v>9</v>
      </c>
      <c r="N62" t="str">
        <v>Pregrado</v>
      </c>
      <c r="O62" t="str">
        <v>Ingeniería</v>
      </c>
      <c r="P62" t="str">
        <v>Actual</v>
      </c>
      <c r="Q62" t="str">
        <v>No</v>
      </c>
      <c r="R62" t="str">
        <v>Producido</v>
      </c>
      <c r="S62" t="str">
        <v>Marzo</v>
      </c>
    </row>
    <row r="63" xml:space="preserve">
      <c r="C63" t="str">
        <v>Finanzas</v>
      </c>
      <c r="D63" t="str">
        <f>IF(H63="Disciplinar","No aplica","")</f>
        <v>No aplica</v>
      </c>
      <c r="E63" t="str">
        <f>PROPER(IF(B63="",E62,B63))</f>
        <v>Ingeniería Industrial</v>
      </c>
      <c r="F63" t="str">
        <f>PROPER(IF(A63="",F62,A63))</f>
        <v>Virtual</v>
      </c>
      <c r="G63" t="str" xml:space="preserve">
        <f xml:space="preserve">IF(
   COUNTIFS($M:$M,$M63,$E:$E,$E63,$F:$F,$F63)=COUNTIFS($M:$M,$M63,$E:$E,$E63,$F:$F,$F63,$R:$R,"Cargado"),
   "Cargado",
   IF(
      COUNTIFS($M:$M,$M63,$E:$E,$E63,$F:$F,$F63)=COUNTIFS($M:$M,$M63,$E:$E,$E63,$F:$F,$F63,$R:$R,"No empezado"),
      "No empezado",
      IF(
         COUNTIFS($M:$M,$M63,$E:$E,$E63,$F:$F,$F63)=COUNTIFS($M:$M,$M63,$E:$E,$E63,$F:$F,$F63,$R:$R,"Virtualizado"),
         "Virtualizado",
         "En proceso"
      )
   )
)</f>
        <v>En proceso</v>
      </c>
      <c r="H63" t="str">
        <v>Disciplinar</v>
      </c>
      <c r="I63" t="str">
        <v>Reingeniería</v>
      </c>
      <c r="M63">
        <v>9</v>
      </c>
      <c r="N63" t="str">
        <v>Pregrado</v>
      </c>
      <c r="O63" t="str">
        <v>Ingeniería</v>
      </c>
      <c r="P63" t="str">
        <v>Actual</v>
      </c>
      <c r="Q63" t="str">
        <v>No</v>
      </c>
      <c r="R63" t="str">
        <v>Producido</v>
      </c>
      <c r="S63" t="str">
        <v>Marzo</v>
      </c>
    </row>
    <row r="64" xml:space="preserve">
      <c r="C64" t="str">
        <v>Espíritu Emprendedor</v>
      </c>
      <c r="D64" t="str">
        <f>IF(H64="Disciplinar","No aplica","")</f>
        <v>No aplica</v>
      </c>
      <c r="E64" t="str">
        <f>PROPER(IF(B64="",E63,B64))</f>
        <v>Ingeniería Industrial</v>
      </c>
      <c r="F64" t="str">
        <f>PROPER(IF(A64="",F63,A64))</f>
        <v>Virtual</v>
      </c>
      <c r="G64" t="str" xml:space="preserve">
        <f xml:space="preserve">IF(
   COUNTIFS($M:$M,$M64,$E:$E,$E64,$F:$F,$F64)=COUNTIFS($M:$M,$M64,$E:$E,$E64,$F:$F,$F64,$R:$R,"Cargado"),
   "Cargado",
   IF(
      COUNTIFS($M:$M,$M64,$E:$E,$E64,$F:$F,$F64)=COUNTIFS($M:$M,$M64,$E:$E,$E64,$F:$F,$F64,$R:$R,"No empezado"),
      "No empezado",
      IF(
         COUNTIFS($M:$M,$M64,$E:$E,$E64,$F:$F,$F64)=COUNTIFS($M:$M,$M64,$E:$E,$E64,$F:$F,$F64,$R:$R,"Virtualizado"),
         "Virtualizado",
         "En proceso"
      )
   )
)</f>
        <v>En proceso</v>
      </c>
      <c r="H64" t="str">
        <v>Disciplinar</v>
      </c>
      <c r="I64" t="str">
        <v>Reingeniería</v>
      </c>
      <c r="M64">
        <v>9</v>
      </c>
      <c r="N64" t="str">
        <v>Pregrado</v>
      </c>
      <c r="O64" t="str">
        <v>Ingeniería</v>
      </c>
      <c r="P64" t="str">
        <v>Actual</v>
      </c>
      <c r="Q64" t="str">
        <v>Sí</v>
      </c>
      <c r="R64" t="str">
        <v>Cargado</v>
      </c>
      <c r="S64" t="str">
        <v>Enero</v>
      </c>
    </row>
    <row r="65" xml:space="preserve">
      <c r="C65" t="str">
        <v>Electiva de Profundización III</v>
      </c>
      <c r="D65" t="str">
        <v>Cargas y Contenedores</v>
      </c>
      <c r="E65" t="str">
        <f>PROPER(IF(B65="",E64,B65))</f>
        <v>Ingeniería Industrial</v>
      </c>
      <c r="F65" t="str">
        <f>PROPER(IF(A65="",F64,A65))</f>
        <v>Virtual</v>
      </c>
      <c r="G65" t="str" xml:space="preserve">
        <f xml:space="preserve">IF(
   COUNTIFS($M:$M,$M65,$E:$E,$E65,$F:$F,$F65)=COUNTIFS($M:$M,$M65,$E:$E,$E65,$F:$F,$F65,$R:$R,"Cargado"),
   "Cargado",
   IF(
      COUNTIFS($M:$M,$M65,$E:$E,$E65,$F:$F,$F65)=COUNTIFS($M:$M,$M65,$E:$E,$E65,$F:$F,$F65,$R:$R,"No empezado"),
      "No empezado",
      IF(
         COUNTIFS($M:$M,$M65,$E:$E,$E65,$F:$F,$F65)=COUNTIFS($M:$M,$M65,$E:$E,$E65,$F:$F,$F65,$R:$R,"Virtualizado"),
         "Virtualizado",
         "En proceso"
      )
   )
)</f>
        <v>En proceso</v>
      </c>
      <c r="H65" t="str">
        <v>Electiva</v>
      </c>
      <c r="I65" t="str">
        <v>Reingeniería</v>
      </c>
      <c r="M65">
        <v>9</v>
      </c>
      <c r="N65" t="str">
        <v>Pregrado</v>
      </c>
      <c r="O65" t="str">
        <v>Ingeniería</v>
      </c>
      <c r="P65" t="str">
        <v>Ambas</v>
      </c>
      <c r="Q65" t="str">
        <v>No</v>
      </c>
      <c r="R65" t="str">
        <v>Producido</v>
      </c>
      <c r="S65" t="str">
        <v>Marzo</v>
      </c>
    </row>
    <row r="66" xml:space="preserve">
      <c r="C66" t="str">
        <v>Trabajo de Investigación I</v>
      </c>
      <c r="D66" t="str">
        <f>IF(H66="Disciplinar","No aplica","")</f>
        <v>No aplica</v>
      </c>
      <c r="E66" t="str">
        <f>PROPER(IF(B66="",E65,B66))</f>
        <v>Ingeniería Industrial</v>
      </c>
      <c r="F66" t="str">
        <f>PROPER(IF(A66="",F65,A66))</f>
        <v>Virtual</v>
      </c>
      <c r="G66" t="str" xml:space="preserve">
        <f xml:space="preserve">IF(
   COUNTIFS($M:$M,$M66,$E:$E,$E66,$F:$F,$F66)=COUNTIFS($M:$M,$M66,$E:$E,$E66,$F:$F,$F66,$R:$R,"Cargado"),
   "Cargado",
   IF(
      COUNTIFS($M:$M,$M66,$E:$E,$E66,$F:$F,$F66)=COUNTIFS($M:$M,$M66,$E:$E,$E66,$F:$F,$F66,$R:$R,"No empezado"),
      "No empezado",
      IF(
         COUNTIFS($M:$M,$M66,$E:$E,$E66,$F:$F,$F66)=COUNTIFS($M:$M,$M66,$E:$E,$E66,$F:$F,$F66,$R:$R,"Virtualizado"),
         "Virtualizado",
         "En proceso"
      )
   )
)</f>
        <v>En proceso</v>
      </c>
      <c r="H66" t="str">
        <v>Disciplinar</v>
      </c>
      <c r="I66" t="str">
        <v>Reingeniería</v>
      </c>
      <c r="M66">
        <v>9</v>
      </c>
      <c r="N66" t="str">
        <v>Pregrado</v>
      </c>
      <c r="O66" t="str">
        <v>Ingeniería</v>
      </c>
      <c r="P66" t="str">
        <v>Actual</v>
      </c>
      <c r="Q66" t="str">
        <v>Sí</v>
      </c>
      <c r="R66" t="str">
        <v>Producido</v>
      </c>
      <c r="S66" t="str">
        <v>Marzo</v>
      </c>
    </row>
    <row r="67" xml:space="preserve">
      <c r="C67" t="str">
        <v>PROYECTO EMPRENDEDOR</v>
      </c>
      <c r="D67" t="str">
        <f>IF(H67="Disciplinar","No aplica","")</f>
        <v>No aplica</v>
      </c>
      <c r="E67" t="str">
        <f>PROPER(IF(B67="",E66,B67))</f>
        <v>Ingeniería Industrial</v>
      </c>
      <c r="F67" t="str">
        <f>PROPER(IF(A67="",F66,A67))</f>
        <v>Virtual</v>
      </c>
      <c r="G67" t="str" xml:space="preserve">
        <f xml:space="preserve">IF(
   COUNTIFS($M:$M,$M67,$E:$E,$E67,$F:$F,$F67)=COUNTIFS($M:$M,$M67,$E:$E,$E67,$F:$F,$F67,$R:$R,"Cargado"),
   "Cargado",
   IF(
      COUNTIFS($M:$M,$M67,$E:$E,$E67,$F:$F,$F67)=COUNTIFS($M:$M,$M67,$E:$E,$E67,$F:$F,$F67,$R:$R,"No empezado"),
      "No empezado",
      IF(
         COUNTIFS($M:$M,$M67,$E:$E,$E67,$F:$F,$F67)=COUNTIFS($M:$M,$M67,$E:$E,$E67,$F:$F,$F67,$R:$R,"Virtualizado"),
         "Virtualizado",
         "En proceso"
      )
   )
)</f>
        <v>En proceso</v>
      </c>
      <c r="H67" t="str">
        <v>Disciplinar</v>
      </c>
      <c r="I67" t="str">
        <v>Reingeniería</v>
      </c>
      <c r="M67">
        <v>9</v>
      </c>
      <c r="N67" t="str">
        <v>Pregrado</v>
      </c>
      <c r="O67" t="str">
        <v>Ingeniería</v>
      </c>
      <c r="P67" t="str">
        <v>Nueva</v>
      </c>
      <c r="Q67" t="str">
        <v>No</v>
      </c>
      <c r="R67" t="str">
        <v>Producido</v>
      </c>
      <c r="S67" t="str">
        <v>Marzo</v>
      </c>
    </row>
    <row r="68" xml:space="preserve">
      <c r="C68" t="str">
        <v>ELECTIVA DE PROFUNDIZACIÓN IV</v>
      </c>
      <c r="D68" t="str">
        <v>LOGISTICA INTERNACIONAL</v>
      </c>
      <c r="E68" t="str">
        <f>PROPER(IF(B68="",E67,B68))</f>
        <v>Ingeniería Industrial</v>
      </c>
      <c r="F68" t="str">
        <f>PROPER(IF(A68="",F67,A68))</f>
        <v>Virtual</v>
      </c>
      <c r="G68" t="str" xml:space="preserve">
        <f xml:space="preserve">IF(
   COUNTIFS($M:$M,$M68,$E:$E,$E68,$F:$F,$F68)=COUNTIFS($M:$M,$M68,$E:$E,$E68,$F:$F,$F68,$R:$R,"Cargado"),
   "Cargado",
   IF(
      COUNTIFS($M:$M,$M68,$E:$E,$E68,$F:$F,$F68)=COUNTIFS($M:$M,$M68,$E:$E,$E68,$F:$F,$F68,$R:$R,"No empezado"),
      "No empezado",
      IF(
         COUNTIFS($M:$M,$M68,$E:$E,$E68,$F:$F,$F68)=COUNTIFS($M:$M,$M68,$E:$E,$E68,$F:$F,$F68,$R:$R,"Virtualizado"),
         "Virtualizado",
         "En proceso"
      )
   )
)</f>
        <v>En proceso</v>
      </c>
      <c r="H68" t="str">
        <v>Electiva</v>
      </c>
      <c r="I68" t="str">
        <v>Reingeniería</v>
      </c>
      <c r="M68">
        <v>9</v>
      </c>
      <c r="N68" t="str">
        <v>Pregrado</v>
      </c>
      <c r="O68" t="str">
        <v>Ingeniería</v>
      </c>
      <c r="P68" t="str">
        <v>Nueva</v>
      </c>
      <c r="Q68" t="str">
        <v>No</v>
      </c>
      <c r="R68" t="str">
        <v>Producido</v>
      </c>
      <c r="S68" t="str">
        <v>Marzo</v>
      </c>
    </row>
    <row r="69" xml:space="preserve">
      <c r="C69" t="str">
        <v>PRACTICA EMPRESARIAL</v>
      </c>
      <c r="D69" t="str">
        <f>IF(H69="Disciplinar","No aplica","")</f>
        <v>No aplica</v>
      </c>
      <c r="E69" t="str">
        <f>PROPER(IF(B69="",E68,B69))</f>
        <v>Ingeniería Industrial</v>
      </c>
      <c r="F69" t="str">
        <f>PROPER(IF(A69="",F68,A69))</f>
        <v>Virtual</v>
      </c>
      <c r="G69" t="str" xml:space="preserve">
        <f xml:space="preserve">IF(
   COUNTIFS($M:$M,$M69,$E:$E,$E69,$F:$F,$F69)=COUNTIFS($M:$M,$M69,$E:$E,$E69,$F:$F,$F69,$R:$R,"Cargado"),
   "Cargado",
   IF(
      COUNTIFS($M:$M,$M69,$E:$E,$E69,$F:$F,$F69)=COUNTIFS($M:$M,$M69,$E:$E,$E69,$F:$F,$F69,$R:$R,"No empezado"),
      "No empezado",
      IF(
         COUNTIFS($M:$M,$M69,$E:$E,$E69,$F:$F,$F69)=COUNTIFS($M:$M,$M69,$E:$E,$E69,$F:$F,$F69,$R:$R,"Virtualizado"),
         "Virtualizado",
         "En proceso"
      )
   )
)</f>
        <v>En proceso</v>
      </c>
      <c r="H69" t="str">
        <v>Disciplinar</v>
      </c>
      <c r="I69" t="str">
        <v>Reingeniería</v>
      </c>
      <c r="M69">
        <v>9</v>
      </c>
      <c r="N69" t="str">
        <v>Pregrado</v>
      </c>
      <c r="O69" t="str">
        <v>Ingeniería</v>
      </c>
      <c r="P69" t="str">
        <v>Nueva</v>
      </c>
      <c r="Q69" t="str">
        <v>Duplicado</v>
      </c>
      <c r="R69" t="str">
        <v>Producido</v>
      </c>
      <c r="S69" t="str">
        <v>Marzo</v>
      </c>
    </row>
    <row r="70" xml:space="preserve">
      <c r="C70" t="str">
        <v>Diseño de Sistemas Productivos</v>
      </c>
      <c r="D70" t="str">
        <f>IF(H70="Disciplinar","No aplica","")</f>
        <v>No aplica</v>
      </c>
      <c r="E70" t="str">
        <f>PROPER(IF(B70="",E66,B70))</f>
        <v>Ingeniería Industrial</v>
      </c>
      <c r="F70" t="str">
        <f>PROPER(IF(A70="",F66,A70))</f>
        <v>Virtual</v>
      </c>
      <c r="G70" t="str" xml:space="preserve">
        <f xml:space="preserve">IF(
   COUNTIFS($M:$M,$M70,$E:$E,$E70,$F:$F,$F70)=COUNTIFS($M:$M,$M70,$E:$E,$E70,$F:$F,$F70,$R:$R,"Cargado"),
   "Cargado",
   IF(
      COUNTIFS($M:$M,$M70,$E:$E,$E70,$F:$F,$F70)=COUNTIFS($M:$M,$M70,$E:$E,$E70,$F:$F,$F70,$R:$R,"No empezado"),
      "No empezado",
      IF(
         COUNTIFS($M:$M,$M70,$E:$E,$E70,$F:$F,$F70)=COUNTIFS($M:$M,$M70,$E:$E,$E70,$F:$F,$F70,$R:$R,"Virtualizado"),
         "Virtualizado",
         "En proceso"
      )
   )
)</f>
        <v>En proceso</v>
      </c>
      <c r="H70" t="str">
        <v>Disciplinar</v>
      </c>
      <c r="I70" t="str">
        <v>Reingeniería</v>
      </c>
      <c r="M70">
        <v>10</v>
      </c>
      <c r="N70" t="str">
        <v>Pregrado</v>
      </c>
      <c r="O70" t="str">
        <v>Ingeniería</v>
      </c>
      <c r="P70" t="str">
        <v>Actual</v>
      </c>
      <c r="Q70" t="str">
        <v>No</v>
      </c>
      <c r="R70" t="str">
        <v>Cargado</v>
      </c>
      <c r="S70" t="str">
        <v>Enero</v>
      </c>
    </row>
    <row r="71" xml:space="preserve">
      <c r="C71" t="str">
        <v>Logística y Transporte</v>
      </c>
      <c r="D71" t="str">
        <f>IF(H71="Disciplinar","No aplica","")</f>
        <v>No aplica</v>
      </c>
      <c r="E71" t="str">
        <f>PROPER(IF(B71="",E70,B71))</f>
        <v>Ingeniería Industrial</v>
      </c>
      <c r="F71" t="str">
        <f>PROPER(IF(A71="",F70,A71))</f>
        <v>Virtual</v>
      </c>
      <c r="G71" t="str" xml:space="preserve">
        <f xml:space="preserve">IF(
   COUNTIFS($M:$M,$M71,$E:$E,$E71,$F:$F,$F71)=COUNTIFS($M:$M,$M71,$E:$E,$E71,$F:$F,$F71,$R:$R,"Cargado"),
   "Cargado",
   IF(
      COUNTIFS($M:$M,$M71,$E:$E,$E71,$F:$F,$F71)=COUNTIFS($M:$M,$M71,$E:$E,$E71,$F:$F,$F71,$R:$R,"No empezado"),
      "No empezado",
      IF(
         COUNTIFS($M:$M,$M71,$E:$E,$E71,$F:$F,$F71)=COUNTIFS($M:$M,$M71,$E:$E,$E71,$F:$F,$F71,$R:$R,"Virtualizado"),
         "Virtualizado",
         "En proceso"
      )
   )
)</f>
        <v>En proceso</v>
      </c>
      <c r="H71" t="str">
        <v>Disciplinar</v>
      </c>
      <c r="I71" t="str">
        <v>Reingeniería</v>
      </c>
      <c r="M71">
        <v>10</v>
      </c>
      <c r="N71" t="str">
        <v>Pregrado</v>
      </c>
      <c r="O71" t="str">
        <v>Ingeniería</v>
      </c>
      <c r="P71" t="str">
        <v>Actual</v>
      </c>
      <c r="Q71" t="str">
        <v>Sí</v>
      </c>
      <c r="R71" t="str">
        <v>Producido</v>
      </c>
      <c r="S71" t="str">
        <v>Marzo</v>
      </c>
    </row>
    <row r="72" xml:space="preserve">
      <c r="C72" t="str">
        <v>Integración de Sistemas</v>
      </c>
      <c r="D72" t="str">
        <f>IF(H72="Disciplinar","No aplica","")</f>
        <v>No aplica</v>
      </c>
      <c r="E72" t="str">
        <f>PROPER(IF(B72="",E71,B72))</f>
        <v>Ingeniería Industrial</v>
      </c>
      <c r="F72" t="str">
        <f>PROPER(IF(A72="",F71,A72))</f>
        <v>Virtual</v>
      </c>
      <c r="G72" t="str" xml:space="preserve">
        <f xml:space="preserve">IF(
   COUNTIFS($M:$M,$M72,$E:$E,$E72,$F:$F,$F72)=COUNTIFS($M:$M,$M72,$E:$E,$E72,$F:$F,$F72,$R:$R,"Cargado"),
   "Cargado",
   IF(
      COUNTIFS($M:$M,$M72,$E:$E,$E72,$F:$F,$F72)=COUNTIFS($M:$M,$M72,$E:$E,$E72,$F:$F,$F72,$R:$R,"No empezado"),
      "No empezado",
      IF(
         COUNTIFS($M:$M,$M72,$E:$E,$E72,$F:$F,$F72)=COUNTIFS($M:$M,$M72,$E:$E,$E72,$F:$F,$F72,$R:$R,"Virtualizado"),
         "Virtualizado",
         "En proceso"
      )
   )
)</f>
        <v>En proceso</v>
      </c>
      <c r="H72" t="str">
        <v>Disciplinar</v>
      </c>
      <c r="I72" t="str">
        <v>Reingeniería</v>
      </c>
      <c r="M72">
        <v>10</v>
      </c>
      <c r="N72" t="str">
        <v>Pregrado</v>
      </c>
      <c r="O72" t="str">
        <v>Ingeniería</v>
      </c>
      <c r="P72" t="str">
        <v>Actual</v>
      </c>
      <c r="Q72" t="str">
        <v>No</v>
      </c>
      <c r="R72" t="str">
        <v>Producido</v>
      </c>
      <c r="S72" t="str">
        <v>Marzo</v>
      </c>
    </row>
    <row r="73" xml:space="preserve">
      <c r="C73" t="str">
        <v>Ética Profesional y RSE</v>
      </c>
      <c r="D73" t="str">
        <f>IF(H73="Disciplinar","No aplica","")</f>
        <v>No aplica</v>
      </c>
      <c r="E73" t="str">
        <f>PROPER(IF(B73="",E72,B73))</f>
        <v>Ingeniería Industrial</v>
      </c>
      <c r="F73" t="str">
        <f>PROPER(IF(A73="",F72,A73))</f>
        <v>Virtual</v>
      </c>
      <c r="G73" t="str" xml:space="preserve">
        <f xml:space="preserve">IF(
   COUNTIFS($M:$M,$M73,$E:$E,$E73,$F:$F,$F73)=COUNTIFS($M:$M,$M73,$E:$E,$E73,$F:$F,$F73,$R:$R,"Cargado"),
   "Cargado",
   IF(
      COUNTIFS($M:$M,$M73,$E:$E,$E73,$F:$F,$F73)=COUNTIFS($M:$M,$M73,$E:$E,$E73,$F:$F,$F73,$R:$R,"No empezado"),
      "No empezado",
      IF(
         COUNTIFS($M:$M,$M73,$E:$E,$E73,$F:$F,$F73)=COUNTIFS($M:$M,$M73,$E:$E,$E73,$F:$F,$F73,$R:$R,"Virtualizado"),
         "Virtualizado",
         "En proceso"
      )
   )
)</f>
        <v>En proceso</v>
      </c>
      <c r="H73" t="str">
        <v>Disciplinar</v>
      </c>
      <c r="I73" t="str">
        <v>Reingeniería</v>
      </c>
      <c r="M73">
        <v>10</v>
      </c>
      <c r="N73" t="str">
        <v>Pregrado</v>
      </c>
      <c r="O73" t="str">
        <v>Ingeniería</v>
      </c>
      <c r="P73" t="str">
        <v>Actual</v>
      </c>
      <c r="Q73" t="str">
        <v>Sí</v>
      </c>
      <c r="R73" t="str">
        <v>Aprobado DI</v>
      </c>
      <c r="S73" t="str">
        <v>Marzo</v>
      </c>
    </row>
    <row r="74" xml:space="preserve">
      <c r="C74" t="str">
        <v>Plan de Negocios</v>
      </c>
      <c r="D74" t="str">
        <f>IF(H74="Disciplinar","No aplica","")</f>
        <v>No aplica</v>
      </c>
      <c r="E74" t="str">
        <f>PROPER(IF(B74="",E73,B74))</f>
        <v>Ingeniería Industrial</v>
      </c>
      <c r="F74" t="str">
        <f>PROPER(IF(A74="",F73,A74))</f>
        <v>Virtual</v>
      </c>
      <c r="G74" t="str" xml:space="preserve">
        <f xml:space="preserve">IF(
   COUNTIFS($M:$M,$M74,$E:$E,$E74,$F:$F,$F74)=COUNTIFS($M:$M,$M74,$E:$E,$E74,$F:$F,$F74,$R:$R,"Cargado"),
   "Cargado",
   IF(
      COUNTIFS($M:$M,$M74,$E:$E,$E74,$F:$F,$F74)=COUNTIFS($M:$M,$M74,$E:$E,$E74,$F:$F,$F74,$R:$R,"No empezado"),
      "No empezado",
      IF(
         COUNTIFS($M:$M,$M74,$E:$E,$E74,$F:$F,$F74)=COUNTIFS($M:$M,$M74,$E:$E,$E74,$F:$F,$F74,$R:$R,"Virtualizado"),
         "Virtualizado",
         "En proceso"
      )
   )
)</f>
        <v>En proceso</v>
      </c>
      <c r="H74" t="str">
        <v>Disciplinar</v>
      </c>
      <c r="I74" t="str">
        <v>Reingeniería</v>
      </c>
      <c r="M74">
        <v>10</v>
      </c>
      <c r="N74" t="str">
        <v>Pregrado</v>
      </c>
      <c r="O74" t="str">
        <v>Ingeniería</v>
      </c>
      <c r="P74" t="str">
        <v>Actual</v>
      </c>
      <c r="Q74" t="str">
        <v>No</v>
      </c>
      <c r="R74" t="str">
        <v>Cargado</v>
      </c>
      <c r="S74" t="str">
        <v>Enero</v>
      </c>
    </row>
    <row r="75" xml:space="preserve">
      <c r="C75" t="str">
        <v>ÉTICA Y RESPONSABILIDAD EMPRESARIAL</v>
      </c>
      <c r="D75" t="str">
        <f>IF(H75="Disciplinar","No aplica","")</f>
        <v>No aplica</v>
      </c>
      <c r="E75" t="str">
        <f>PROPER(IF(B75="",E74,B75))</f>
        <v>Ingeniería Industrial</v>
      </c>
      <c r="F75" t="str">
        <f>PROPER(IF(A75="",F74,A75))</f>
        <v>Virtual</v>
      </c>
      <c r="G75" t="str" xml:space="preserve">
        <f xml:space="preserve">IF(
   COUNTIFS($M:$M,$M75,$E:$E,$E75,$F:$F,$F75)=COUNTIFS($M:$M,$M75,$E:$E,$E75,$F:$F,$F75,$R:$R,"Cargado"),
   "Cargado",
   IF(
      COUNTIFS($M:$M,$M75,$E:$E,$E75,$F:$F,$F75)=COUNTIFS($M:$M,$M75,$E:$E,$E75,$F:$F,$F75,$R:$R,"No empezado"),
      "No empezado",
      IF(
         COUNTIFS($M:$M,$M75,$E:$E,$E75,$F:$F,$F75)=COUNTIFS($M:$M,$M75,$E:$E,$E75,$F:$F,$F75,$R:$R,"Virtualizado"),
         "Virtualizado",
         "En proceso"
      )
   )
)</f>
        <v>En proceso</v>
      </c>
      <c r="H75" t="str">
        <v>Disciplinar</v>
      </c>
      <c r="I75" t="str">
        <v>Reingeniería</v>
      </c>
      <c r="M75">
        <v>10</v>
      </c>
      <c r="N75" t="str">
        <v>Pregrado</v>
      </c>
      <c r="O75" t="str">
        <v>Todas las Facultades</v>
      </c>
      <c r="P75" t="str">
        <v>Actual</v>
      </c>
      <c r="Q75" t="str">
        <v>Sí</v>
      </c>
      <c r="R75" t="str">
        <v>Cargado</v>
      </c>
      <c r="S75" t="str">
        <v>Enero</v>
      </c>
    </row>
    <row r="76" xml:space="preserve">
      <c r="C76" t="str">
        <v>Trabajo de Investigación II</v>
      </c>
      <c r="D76" t="str">
        <f>IF(H76="Disciplinar","No aplica","")</f>
        <v>No aplica</v>
      </c>
      <c r="E76" t="str">
        <f>PROPER(IF(B76="",E74,B76))</f>
        <v>Ingeniería Industrial</v>
      </c>
      <c r="F76" t="str">
        <f>PROPER(IF(A76="",F74,A76))</f>
        <v>Virtual</v>
      </c>
      <c r="G76" t="str" xml:space="preserve">
        <f xml:space="preserve">IF(
   COUNTIFS($M:$M,$M76,$E:$E,$E76,$F:$F,$F76)=COUNTIFS($M:$M,$M76,$E:$E,$E76,$F:$F,$F76,$R:$R,"Cargado"),
   "Cargado",
   IF(
      COUNTIFS($M:$M,$M76,$E:$E,$E76,$F:$F,$F76)=COUNTIFS($M:$M,$M76,$E:$E,$E76,$F:$F,$F76,$R:$R,"No empezado"),
      "No empezado",
      IF(
         COUNTIFS($M:$M,$M76,$E:$E,$E76,$F:$F,$F76)=COUNTIFS($M:$M,$M76,$E:$E,$E76,$F:$F,$F76,$R:$R,"Virtualizado"),
         "Virtualizado",
         "En proceso"
      )
   )
)</f>
        <v>En proceso</v>
      </c>
      <c r="H76" t="str">
        <v>Disciplinar</v>
      </c>
      <c r="I76" t="str">
        <v>Reingeniería</v>
      </c>
      <c r="M76">
        <v>10</v>
      </c>
      <c r="N76" t="str">
        <v>Pregrado</v>
      </c>
      <c r="O76" t="str">
        <v>Ingeniería</v>
      </c>
      <c r="P76" t="str">
        <v>Actual</v>
      </c>
      <c r="Q76" t="str">
        <v>Sí</v>
      </c>
      <c r="R76" t="str">
        <v>Producido</v>
      </c>
      <c r="S76" t="str">
        <v>Marzo</v>
      </c>
    </row>
    <row r="77" xml:space="preserve">
      <c r="A77" t="str">
        <v>Virtual</v>
      </c>
      <c r="B77" t="str">
        <v>Contaduría</v>
      </c>
      <c r="C77" t="str">
        <v>Constitución y Democracia</v>
      </c>
      <c r="D77" t="str">
        <f>IF(H77="Disciplinar","No aplica","")</f>
        <v>No aplica</v>
      </c>
      <c r="E77" t="str">
        <f>PROPER(IF(B77="",E76,B77))</f>
        <v>Contaduría</v>
      </c>
      <c r="F77" t="str">
        <f>PROPER(IF(A77="",F76,A77))</f>
        <v>Virtual</v>
      </c>
      <c r="G77" t="str" xml:space="preserve">
        <f xml:space="preserve">IF(
   COUNTIFS($M:$M,$M77,$E:$E,$E77,$F:$F,$F77)=COUNTIFS($M:$M,$M77,$E:$E,$E77,$F:$F,$F77,$R:$R,"Cargado"),
   "Cargado",
   IF(
      COUNTIFS($M:$M,$M77,$E:$E,$E77,$F:$F,$F77)=COUNTIFS($M:$M,$M77,$E:$E,$E77,$F:$F,$F77,$R:$R,"No empezado"),
      "No empezado",
      IF(
         COUNTIFS($M:$M,$M77,$E:$E,$E77,$F:$F,$F77)=COUNTIFS($M:$M,$M77,$E:$E,$E77,$F:$F,$F77,$R:$R,"Virtualizado"),
         "Virtualizado",
         "En proceso"
      )
   )
)</f>
        <v>Cargado</v>
      </c>
      <c r="H77" t="str">
        <v>Disciplinar</v>
      </c>
      <c r="I77" t="str">
        <v>Reingeniería</v>
      </c>
      <c r="M77">
        <v>1</v>
      </c>
      <c r="N77" t="str">
        <v>Pregrado</v>
      </c>
      <c r="P77" t="str">
        <v>Actual</v>
      </c>
      <c r="Q77" t="str">
        <v>Sí</v>
      </c>
      <c r="R77" t="str">
        <v>Cargado</v>
      </c>
    </row>
    <row r="78" xml:space="preserve">
      <c r="C78" t="str">
        <v>Competencias matemáticas</v>
      </c>
      <c r="D78" t="str">
        <f>IF(H78="Disciplinar","No aplica","")</f>
        <v>No aplica</v>
      </c>
      <c r="E78" t="str">
        <f>PROPER(IF(B78="",E77,B78))</f>
        <v>Contaduría</v>
      </c>
      <c r="F78" t="str">
        <f>PROPER(IF(A78="",F77,A78))</f>
        <v>Virtual</v>
      </c>
      <c r="G78" t="str" xml:space="preserve">
        <f xml:space="preserve">IF(
   COUNTIFS($M:$M,$M78,$E:$E,$E78,$F:$F,$F78)=COUNTIFS($M:$M,$M78,$E:$E,$E78,$F:$F,$F78,$R:$R,"Cargado"),
   "Cargado",
   IF(
      COUNTIFS($M:$M,$M78,$E:$E,$E78,$F:$F,$F78)=COUNTIFS($M:$M,$M78,$E:$E,$E78,$F:$F,$F78,$R:$R,"No empezado"),
      "No empezado",
      IF(
         COUNTIFS($M:$M,$M78,$E:$E,$E78,$F:$F,$F78)=COUNTIFS($M:$M,$M78,$E:$E,$E78,$F:$F,$F78,$R:$R,"Virtualizado"),
         "Virtualizado",
         "En proceso"
      )
   )
)</f>
        <v>Cargado</v>
      </c>
      <c r="H78" t="str">
        <v>Disciplinar</v>
      </c>
      <c r="I78" t="str">
        <v>Reingeniería</v>
      </c>
      <c r="M78">
        <v>1</v>
      </c>
      <c r="N78" t="str">
        <v>Pregrado</v>
      </c>
      <c r="P78" t="str">
        <v>Actual</v>
      </c>
      <c r="Q78" t="str">
        <v>Sí</v>
      </c>
      <c r="R78" t="str">
        <v>Cargado</v>
      </c>
    </row>
    <row r="79" xml:space="preserve">
      <c r="C79" t="str">
        <v>Informática Básica</v>
      </c>
      <c r="D79" t="str">
        <f>IF(H79="Disciplinar","No aplica","")</f>
        <v>No aplica</v>
      </c>
      <c r="E79" t="str">
        <f>PROPER(IF(B79="",E78,B79))</f>
        <v>Contaduría</v>
      </c>
      <c r="F79" t="str">
        <f>PROPER(IF(A79="",F78,A79))</f>
        <v>Virtual</v>
      </c>
      <c r="G79" t="str" xml:space="preserve">
        <f xml:space="preserve">IF(
   COUNTIFS($M:$M,$M79,$E:$E,$E79,$F:$F,$F79)=COUNTIFS($M:$M,$M79,$E:$E,$E79,$F:$F,$F79,$R:$R,"Cargado"),
   "Cargado",
   IF(
      COUNTIFS($M:$M,$M79,$E:$E,$E79,$F:$F,$F79)=COUNTIFS($M:$M,$M79,$E:$E,$E79,$F:$F,$F79,$R:$R,"No empezado"),
      "No empezado",
      IF(
         COUNTIFS($M:$M,$M79,$E:$E,$E79,$F:$F,$F79)=COUNTIFS($M:$M,$M79,$E:$E,$E79,$F:$F,$F79,$R:$R,"Virtualizado"),
         "Virtualizado",
         "En proceso"
      )
   )
)</f>
        <v>Cargado</v>
      </c>
      <c r="H79" t="str">
        <v>Disciplinar</v>
      </c>
      <c r="I79" t="str">
        <v>Reingeniería</v>
      </c>
      <c r="M79">
        <v>1</v>
      </c>
      <c r="N79" t="str">
        <v>Pregrado</v>
      </c>
      <c r="P79" t="str">
        <v>Actual</v>
      </c>
      <c r="Q79" t="str">
        <v>Sí</v>
      </c>
      <c r="R79" t="str">
        <v>Cargado</v>
      </c>
    </row>
    <row r="80" xml:space="preserve">
      <c r="C80" t="str">
        <v>Registro de Operaciones Contables I</v>
      </c>
      <c r="D80" t="str">
        <f>IF(H80="Disciplinar","No aplica","")</f>
        <v>No aplica</v>
      </c>
      <c r="E80" t="str">
        <f>PROPER(IF(B80="",E79,B80))</f>
        <v>Contaduría</v>
      </c>
      <c r="F80" t="str">
        <f>PROPER(IF(A80="",F79,A80))</f>
        <v>Virtual</v>
      </c>
      <c r="G80" t="str" xml:space="preserve">
        <f xml:space="preserve">IF(
   COUNTIFS($M:$M,$M80,$E:$E,$E80,$F:$F,$F80)=COUNTIFS($M:$M,$M80,$E:$E,$E80,$F:$F,$F80,$R:$R,"Cargado"),
   "Cargado",
   IF(
      COUNTIFS($M:$M,$M80,$E:$E,$E80,$F:$F,$F80)=COUNTIFS($M:$M,$M80,$E:$E,$E80,$F:$F,$F80,$R:$R,"No empezado"),
      "No empezado",
      IF(
         COUNTIFS($M:$M,$M80,$E:$E,$E80,$F:$F,$F80)=COUNTIFS($M:$M,$M80,$E:$E,$E80,$F:$F,$F80,$R:$R,"Virtualizado"),
         "Virtualizado",
         "En proceso"
      )
   )
)</f>
        <v>Cargado</v>
      </c>
      <c r="H80" t="str">
        <v>Disciplinar</v>
      </c>
      <c r="I80" t="str">
        <v>Reingeniería</v>
      </c>
      <c r="M80">
        <v>1</v>
      </c>
      <c r="N80" t="str">
        <v>Pregrado</v>
      </c>
      <c r="P80" t="str">
        <v>Actual</v>
      </c>
      <c r="Q80" t="str">
        <v>No</v>
      </c>
      <c r="R80" t="str">
        <v>Cargado</v>
      </c>
    </row>
    <row r="81" xml:space="preserve">
      <c r="C81" t="str">
        <v>Cultura Emprendedora</v>
      </c>
      <c r="D81" t="str">
        <f>IF(H81="Disciplinar","No aplica","")</f>
        <v>No aplica</v>
      </c>
      <c r="E81" t="str">
        <f>PROPER(IF(B81="",E80,B81))</f>
        <v>Contaduría</v>
      </c>
      <c r="F81" t="str">
        <f>PROPER(IF(A81="",F80,A81))</f>
        <v>Virtual</v>
      </c>
      <c r="G81" t="str" xml:space="preserve">
        <f xml:space="preserve">IF(
   COUNTIFS($M:$M,$M81,$E:$E,$E81,$F:$F,$F81)=COUNTIFS($M:$M,$M81,$E:$E,$E81,$F:$F,$F81,$R:$R,"Cargado"),
   "Cargado",
   IF(
      COUNTIFS($M:$M,$M81,$E:$E,$E81,$F:$F,$F81)=COUNTIFS($M:$M,$M81,$E:$E,$E81,$F:$F,$F81,$R:$R,"No empezado"),
      "No empezado",
      IF(
         COUNTIFS($M:$M,$M81,$E:$E,$E81,$F:$F,$F81)=COUNTIFS($M:$M,$M81,$E:$E,$E81,$F:$F,$F81,$R:$R,"Virtualizado"),
         "Virtualizado",
         "En proceso"
      )
   )
)</f>
        <v>Cargado</v>
      </c>
      <c r="H81" t="str">
        <v>Disciplinar</v>
      </c>
      <c r="I81" t="str">
        <v>Reingeniería</v>
      </c>
      <c r="M81">
        <v>1</v>
      </c>
      <c r="N81" t="str">
        <v>Pregrado</v>
      </c>
      <c r="P81" t="str">
        <v>Actual</v>
      </c>
      <c r="Q81" t="str">
        <v>Sí</v>
      </c>
      <c r="R81" t="str">
        <v>Cargado</v>
      </c>
    </row>
    <row r="82" xml:space="preserve">
      <c r="C82" t="str">
        <v>Legislación Comercial</v>
      </c>
      <c r="D82" t="str">
        <f>IF(H82="Disciplinar","No aplica","")</f>
        <v>No aplica</v>
      </c>
      <c r="E82" t="str">
        <f>PROPER(IF(B82="",E81,B82))</f>
        <v>Contaduría</v>
      </c>
      <c r="F82" t="str">
        <f>PROPER(IF(A82="",F81,A82))</f>
        <v>Virtual</v>
      </c>
      <c r="G82" t="str" xml:space="preserve">
        <f xml:space="preserve">IF(
   COUNTIFS($M:$M,$M82,$E:$E,$E82,$F:$F,$F82)=COUNTIFS($M:$M,$M82,$E:$E,$E82,$F:$F,$F82,$R:$R,"Cargado"),
   "Cargado",
   IF(
      COUNTIFS($M:$M,$M82,$E:$E,$E82,$F:$F,$F82)=COUNTIFS($M:$M,$M82,$E:$E,$E82,$F:$F,$F82,$R:$R,"No empezado"),
      "No empezado",
      IF(
         COUNTIFS($M:$M,$M82,$E:$E,$E82,$F:$F,$F82)=COUNTIFS($M:$M,$M82,$E:$E,$E82,$F:$F,$F82,$R:$R,"Virtualizado"),
         "Virtualizado",
         "En proceso"
      )
   )
)</f>
        <v>Cargado</v>
      </c>
      <c r="H82" t="str">
        <v>Disciplinar</v>
      </c>
      <c r="I82" t="str">
        <v>Reingeniería</v>
      </c>
      <c r="M82">
        <v>1</v>
      </c>
      <c r="N82" t="str">
        <v>Pregrado</v>
      </c>
      <c r="P82" t="str">
        <v>Actual</v>
      </c>
      <c r="Q82" t="str">
        <v>Sí</v>
      </c>
      <c r="R82" t="str">
        <v>Cargado</v>
      </c>
    </row>
    <row r="83" xml:space="preserve">
      <c r="C83" t="str">
        <v>Metodología de la Investigación</v>
      </c>
      <c r="D83" t="str">
        <f>IF(H83="Disciplinar","No aplica","")</f>
        <v>No aplica</v>
      </c>
      <c r="E83" t="str">
        <f>PROPER(IF(B83="",E82,B83))</f>
        <v>Contaduría</v>
      </c>
      <c r="F83" t="str">
        <f>PROPER(IF(A83="",F82,A83))</f>
        <v>Virtual</v>
      </c>
      <c r="G83" t="str" xml:space="preserve">
        <f xml:space="preserve">IF(
   COUNTIFS($M:$M,$M83,$E:$E,$E83,$F:$F,$F83)=COUNTIFS($M:$M,$M83,$E:$E,$E83,$F:$F,$F83,$R:$R,"Cargado"),
   "Cargado",
   IF(
      COUNTIFS($M:$M,$M83,$E:$E,$E83,$F:$F,$F83)=COUNTIFS($M:$M,$M83,$E:$E,$E83,$F:$F,$F83,$R:$R,"No empezado"),
      "No empezado",
      IF(
         COUNTIFS($M:$M,$M83,$E:$E,$E83,$F:$F,$F83)=COUNTIFS($M:$M,$M83,$E:$E,$E83,$F:$F,$F83,$R:$R,"Virtualizado"),
         "Virtualizado",
         "En proceso"
      )
   )
)</f>
        <v>Cargado</v>
      </c>
      <c r="H83" t="str">
        <v>Disciplinar</v>
      </c>
      <c r="I83" t="str">
        <v>Reingeniería</v>
      </c>
      <c r="M83">
        <v>1</v>
      </c>
      <c r="N83" t="str">
        <v>Pregrado</v>
      </c>
      <c r="P83" t="str">
        <v>Actual</v>
      </c>
      <c r="Q83" t="str">
        <v>Sí</v>
      </c>
      <c r="R83" t="str">
        <v>Cargado</v>
      </c>
    </row>
    <row r="84" xml:space="preserve">
      <c r="C84" t="str">
        <v>Competencias Comunicativas</v>
      </c>
      <c r="D84" t="str">
        <f>IF(H84="Disciplinar","No aplica","")</f>
        <v>No aplica</v>
      </c>
      <c r="E84" t="str">
        <f>PROPER(IF(B84="",E83,B84))</f>
        <v>Contaduría</v>
      </c>
      <c r="F84" t="str">
        <f>PROPER(IF(A84="",F83,A84))</f>
        <v>Virtual</v>
      </c>
      <c r="G84" t="str" xml:space="preserve">
        <f xml:space="preserve">IF(
   COUNTIFS($M:$M,$M84,$E:$E,$E84,$F:$F,$F84)=COUNTIFS($M:$M,$M84,$E:$E,$E84,$F:$F,$F84,$R:$R,"Cargado"),
   "Cargado",
   IF(
      COUNTIFS($M:$M,$M84,$E:$E,$E84,$F:$F,$F84)=COUNTIFS($M:$M,$M84,$E:$E,$E84,$F:$F,$F84,$R:$R,"No empezado"),
      "No empezado",
      IF(
         COUNTIFS($M:$M,$M84,$E:$E,$E84,$F:$F,$F84)=COUNTIFS($M:$M,$M84,$E:$E,$E84,$F:$F,$F84,$R:$R,"Virtualizado"),
         "Virtualizado",
         "En proceso"
      )
   )
)</f>
        <v>Cargado</v>
      </c>
      <c r="H84" t="str">
        <v>Disciplinar</v>
      </c>
      <c r="I84" t="str">
        <v>Reingeniería</v>
      </c>
      <c r="M84">
        <v>1</v>
      </c>
      <c r="N84" t="str">
        <v>Pregrado</v>
      </c>
      <c r="P84" t="str">
        <v>Actual</v>
      </c>
      <c r="Q84" t="str">
        <v>Sí</v>
      </c>
      <c r="R84" t="str">
        <v>Cargado</v>
      </c>
    </row>
    <row r="85" xml:space="preserve">
      <c r="C85" t="str">
        <v>Cálculo diferencial</v>
      </c>
      <c r="D85" t="str">
        <f>IF(H85="Disciplinar","No aplica","")</f>
        <v>No aplica</v>
      </c>
      <c r="E85" t="str">
        <f>PROPER(IF(B85="",E84,B85))</f>
        <v>Contaduría</v>
      </c>
      <c r="F85" t="str">
        <f>PROPER(IF(A85="",F84,A85))</f>
        <v>Virtual</v>
      </c>
      <c r="G85" t="str" xml:space="preserve">
        <f xml:space="preserve">IF(
   COUNTIFS($M:$M,$M85,$E:$E,$E85,$F:$F,$F85)=COUNTIFS($M:$M,$M85,$E:$E,$E85,$F:$F,$F85,$R:$R,"Cargado"),
   "Cargado",
   IF(
      COUNTIFS($M:$M,$M85,$E:$E,$E85,$F:$F,$F85)=COUNTIFS($M:$M,$M85,$E:$E,$E85,$F:$F,$F85,$R:$R,"No empezado"),
      "No empezado",
      IF(
         COUNTIFS($M:$M,$M85,$E:$E,$E85,$F:$F,$F85)=COUNTIFS($M:$M,$M85,$E:$E,$E85,$F:$F,$F85,$R:$R,"Virtualizado"),
         "Virtualizado",
         "En proceso"
      )
   )
)</f>
        <v>Cargado</v>
      </c>
      <c r="H85" t="str">
        <v>Disciplinar</v>
      </c>
      <c r="I85" t="str">
        <v>Reingeniería</v>
      </c>
      <c r="M85">
        <v>2</v>
      </c>
      <c r="N85" t="str">
        <v>Pregrado</v>
      </c>
      <c r="P85" t="str">
        <v>Actual</v>
      </c>
      <c r="Q85" t="str">
        <v>Sí</v>
      </c>
      <c r="R85" t="str">
        <v>Cargado</v>
      </c>
    </row>
    <row r="86" xml:space="preserve">
      <c r="C86" t="str">
        <v>Fundamentos de Administración</v>
      </c>
      <c r="D86" t="str">
        <f>IF(H86="Disciplinar","No aplica","")</f>
        <v>No aplica</v>
      </c>
      <c r="E86" t="str">
        <f>PROPER(IF(B86="",E85,B86))</f>
        <v>Contaduría</v>
      </c>
      <c r="F86" t="str">
        <f>PROPER(IF(A86="",F85,A86))</f>
        <v>Virtual</v>
      </c>
      <c r="G86" t="str" xml:space="preserve">
        <f xml:space="preserve">IF(
   COUNTIFS($M:$M,$M86,$E:$E,$E86,$F:$F,$F86)=COUNTIFS($M:$M,$M86,$E:$E,$E86,$F:$F,$F86,$R:$R,"Cargado"),
   "Cargado",
   IF(
      COUNTIFS($M:$M,$M86,$E:$E,$E86,$F:$F,$F86)=COUNTIFS($M:$M,$M86,$E:$E,$E86,$F:$F,$F86,$R:$R,"No empezado"),
      "No empezado",
      IF(
         COUNTIFS($M:$M,$M86,$E:$E,$E86,$F:$F,$F86)=COUNTIFS($M:$M,$M86,$E:$E,$E86,$F:$F,$F86,$R:$R,"Virtualizado"),
         "Virtualizado",
         "En proceso"
      )
   )
)</f>
        <v>Cargado</v>
      </c>
      <c r="H86" t="str">
        <v>Disciplinar</v>
      </c>
      <c r="I86" t="str">
        <v>Reingeniería</v>
      </c>
      <c r="M86">
        <v>2</v>
      </c>
      <c r="N86" t="str">
        <v>Pregrado</v>
      </c>
      <c r="P86" t="str">
        <v>Actual</v>
      </c>
      <c r="Q86" t="str">
        <v>Sí</v>
      </c>
      <c r="R86" t="str">
        <v>Cargado</v>
      </c>
    </row>
    <row r="87" xml:space="preserve">
      <c r="C87" t="str">
        <v>Electiva de Profundización I</v>
      </c>
      <c r="D87" t="str">
        <v>NIIF PYMES</v>
      </c>
      <c r="E87" t="str">
        <f>PROPER(IF(B87="",E86,B87))</f>
        <v>Contaduría</v>
      </c>
      <c r="F87" t="str">
        <f>PROPER(IF(A87="",F86,A87))</f>
        <v>Virtual</v>
      </c>
      <c r="G87" t="str" xml:space="preserve">
        <f xml:space="preserve">IF(
   COUNTIFS($M:$M,$M87,$E:$E,$E87,$F:$F,$F87)=COUNTIFS($M:$M,$M87,$E:$E,$E87,$F:$F,$F87,$R:$R,"Cargado"),
   "Cargado",
   IF(
      COUNTIFS($M:$M,$M87,$E:$E,$E87,$F:$F,$F87)=COUNTIFS($M:$M,$M87,$E:$E,$E87,$F:$F,$F87,$R:$R,"No empezado"),
      "No empezado",
      IF(
         COUNTIFS($M:$M,$M87,$E:$E,$E87,$F:$F,$F87)=COUNTIFS($M:$M,$M87,$E:$E,$E87,$F:$F,$F87,$R:$R,"Virtualizado"),
         "Virtualizado",
         "En proceso"
      )
   )
)</f>
        <v>Cargado</v>
      </c>
      <c r="H87" t="str">
        <v>Electiva</v>
      </c>
      <c r="I87" t="str">
        <v>Reingeniería</v>
      </c>
      <c r="M87">
        <v>2</v>
      </c>
      <c r="N87" t="str">
        <v>Pregrado</v>
      </c>
      <c r="P87" t="str">
        <v>Actual</v>
      </c>
      <c r="Q87" t="str">
        <v>No</v>
      </c>
      <c r="R87" t="str">
        <v>Cargado</v>
      </c>
    </row>
    <row r="88" xml:space="preserve">
      <c r="C88" t="str">
        <v>Registro de Operaciones Contables II</v>
      </c>
      <c r="D88" t="str">
        <f>IF(H88="Disciplinar","No aplica","")</f>
        <v>No aplica</v>
      </c>
      <c r="E88" t="str">
        <f>PROPER(IF(B88="",E87,B88))</f>
        <v>Contaduría</v>
      </c>
      <c r="F88" t="str">
        <f>PROPER(IF(A88="",F87,A88))</f>
        <v>Virtual</v>
      </c>
      <c r="G88" t="str" xml:space="preserve">
        <f xml:space="preserve">IF(
   COUNTIFS($M:$M,$M88,$E:$E,$E88,$F:$F,$F88)=COUNTIFS($M:$M,$M88,$E:$E,$E88,$F:$F,$F88,$R:$R,"Cargado"),
   "Cargado",
   IF(
      COUNTIFS($M:$M,$M88,$E:$E,$E88,$F:$F,$F88)=COUNTIFS($M:$M,$M88,$E:$E,$E88,$F:$F,$F88,$R:$R,"No empezado"),
      "No empezado",
      IF(
         COUNTIFS($M:$M,$M88,$E:$E,$E88,$F:$F,$F88)=COUNTIFS($M:$M,$M88,$E:$E,$E88,$F:$F,$F88,$R:$R,"Virtualizado"),
         "Virtualizado",
         "En proceso"
      )
   )
)</f>
        <v>Cargado</v>
      </c>
      <c r="H88" t="str">
        <v>Disciplinar</v>
      </c>
      <c r="I88" t="str">
        <v>Reingeniería</v>
      </c>
      <c r="M88">
        <v>2</v>
      </c>
      <c r="N88" t="str">
        <v>Pregrado</v>
      </c>
      <c r="P88" t="str">
        <v>Actual</v>
      </c>
      <c r="Q88" t="str">
        <v>No</v>
      </c>
      <c r="R88" t="str">
        <v>Cargado</v>
      </c>
    </row>
    <row r="89" xml:space="preserve">
      <c r="C89" t="str">
        <v>Legislación Laboral</v>
      </c>
      <c r="D89" t="str">
        <f>IF(H89="Disciplinar","No aplica","")</f>
        <v>No aplica</v>
      </c>
      <c r="E89" t="str">
        <f>PROPER(IF(B89="",E88,B89))</f>
        <v>Contaduría</v>
      </c>
      <c r="F89" t="str">
        <f>PROPER(IF(A89="",F88,A89))</f>
        <v>Virtual</v>
      </c>
      <c r="G89" t="str" xml:space="preserve">
        <f xml:space="preserve">IF(
   COUNTIFS($M:$M,$M89,$E:$E,$E89,$F:$F,$F89)=COUNTIFS($M:$M,$M89,$E:$E,$E89,$F:$F,$F89,$R:$R,"Cargado"),
   "Cargado",
   IF(
      COUNTIFS($M:$M,$M89,$E:$E,$E89,$F:$F,$F89)=COUNTIFS($M:$M,$M89,$E:$E,$E89,$F:$F,$F89,$R:$R,"No empezado"),
      "No empezado",
      IF(
         COUNTIFS($M:$M,$M89,$E:$E,$E89,$F:$F,$F89)=COUNTIFS($M:$M,$M89,$E:$E,$E89,$F:$F,$F89,$R:$R,"Virtualizado"),
         "Virtualizado",
         "En proceso"
      )
   )
)</f>
        <v>Cargado</v>
      </c>
      <c r="H89" t="str">
        <v>Disciplinar</v>
      </c>
      <c r="I89" t="str">
        <v>Reingeniería</v>
      </c>
      <c r="M89">
        <v>2</v>
      </c>
      <c r="N89" t="str">
        <v>Pregrado</v>
      </c>
      <c r="P89" t="str">
        <v>Actual</v>
      </c>
      <c r="Q89" t="str">
        <v>Sí</v>
      </c>
      <c r="R89" t="str">
        <v>Cargado</v>
      </c>
    </row>
    <row r="90" xml:space="preserve">
      <c r="C90" t="str">
        <v>Microeconomía</v>
      </c>
      <c r="D90" t="str">
        <f>IF(H90="Disciplinar","No aplica","")</f>
        <v>No aplica</v>
      </c>
      <c r="E90" t="str">
        <f>PROPER(IF(B90="",E89,B90))</f>
        <v>Contaduría</v>
      </c>
      <c r="F90" t="str">
        <f>PROPER(IF(A90="",F89,A90))</f>
        <v>Virtual</v>
      </c>
      <c r="G90" t="str" xml:space="preserve">
        <f xml:space="preserve">IF(
   COUNTIFS($M:$M,$M90,$E:$E,$E90,$F:$F,$F90)=COUNTIFS($M:$M,$M90,$E:$E,$E90,$F:$F,$F90,$R:$R,"Cargado"),
   "Cargado",
   IF(
      COUNTIFS($M:$M,$M90,$E:$E,$E90,$F:$F,$F90)=COUNTIFS($M:$M,$M90,$E:$E,$E90,$F:$F,$F90,$R:$R,"No empezado"),
      "No empezado",
      IF(
         COUNTIFS($M:$M,$M90,$E:$E,$E90,$F:$F,$F90)=COUNTIFS($M:$M,$M90,$E:$E,$E90,$F:$F,$F90,$R:$R,"Virtualizado"),
         "Virtualizado",
         "En proceso"
      )
   )
)</f>
        <v>Cargado</v>
      </c>
      <c r="H90" t="str">
        <v>Disciplinar</v>
      </c>
      <c r="I90" t="str">
        <v>Reingeniería</v>
      </c>
      <c r="M90">
        <v>2</v>
      </c>
      <c r="N90" t="str">
        <v>Pregrado</v>
      </c>
      <c r="P90" t="str">
        <v>Actual</v>
      </c>
      <c r="Q90" t="str">
        <v>Sí</v>
      </c>
      <c r="R90" t="str">
        <v>Cargado</v>
      </c>
    </row>
    <row r="91" xml:space="preserve">
      <c r="C91" t="str">
        <v>TICS</v>
      </c>
      <c r="D91" t="str">
        <f>IF(H91="Disciplinar","No aplica","")</f>
        <v>No aplica</v>
      </c>
      <c r="E91" t="str">
        <f>PROPER(IF(B91="",E90,B91))</f>
        <v>Contaduría</v>
      </c>
      <c r="F91" t="str">
        <f>PROPER(IF(A91="",F90,A91))</f>
        <v>Virtual</v>
      </c>
      <c r="G91" t="str" xml:space="preserve">
        <f xml:space="preserve">IF(
   COUNTIFS($M:$M,$M91,$E:$E,$E91,$F:$F,$F91)=COUNTIFS($M:$M,$M91,$E:$E,$E91,$F:$F,$F91,$R:$R,"Cargado"),
   "Cargado",
   IF(
      COUNTIFS($M:$M,$M91,$E:$E,$E91,$F:$F,$F91)=COUNTIFS($M:$M,$M91,$E:$E,$E91,$F:$F,$F91,$R:$R,"No empezado"),
      "No empezado",
      IF(
         COUNTIFS($M:$M,$M91,$E:$E,$E91,$F:$F,$F91)=COUNTIFS($M:$M,$M91,$E:$E,$E91,$F:$F,$F91,$R:$R,"Virtualizado"),
         "Virtualizado",
         "En proceso"
      )
   )
)</f>
        <v>Cargado</v>
      </c>
      <c r="H91" t="str">
        <v>Disciplinar</v>
      </c>
      <c r="I91" t="str">
        <v>Reingeniería</v>
      </c>
      <c r="M91">
        <v>2</v>
      </c>
      <c r="N91" t="str">
        <v>Pregrado</v>
      </c>
      <c r="P91" t="str">
        <v>Actual</v>
      </c>
      <c r="Q91" t="str">
        <v>No</v>
      </c>
      <c r="R91" t="str">
        <v>Cargado</v>
      </c>
    </row>
    <row r="92" xml:space="preserve">
      <c r="C92" t="str">
        <v>Estadística Descriptiva</v>
      </c>
      <c r="D92" t="str">
        <f>IF(H92="Disciplinar","No aplica","")</f>
        <v>No aplica</v>
      </c>
      <c r="E92" t="str">
        <f>PROPER(IF(B92="",E91,B92))</f>
        <v>Contaduría</v>
      </c>
      <c r="F92" t="str">
        <f>PROPER(IF(A92="",F91,A92))</f>
        <v>Virtual</v>
      </c>
      <c r="G92" t="str" xml:space="preserve">
        <f xml:space="preserve">IF(
   COUNTIFS($M:$M,$M92,$E:$E,$E92,$F:$F,$F92)=COUNTIFS($M:$M,$M92,$E:$E,$E92,$F:$F,$F92,$R:$R,"Cargado"),
   "Cargado",
   IF(
      COUNTIFS($M:$M,$M92,$E:$E,$E92,$F:$F,$F92)=COUNTIFS($M:$M,$M92,$E:$E,$E92,$F:$F,$F92,$R:$R,"No empezado"),
      "No empezado",
      IF(
         COUNTIFS($M:$M,$M92,$E:$E,$E92,$F:$F,$F92)=COUNTIFS($M:$M,$M92,$E:$E,$E92,$F:$F,$F92,$R:$R,"Virtualizado"),
         "Virtualizado",
         "En proceso"
      )
   )
)</f>
        <v>Cargado</v>
      </c>
      <c r="H92" t="str">
        <v>Disciplinar</v>
      </c>
      <c r="I92" t="str">
        <v>Reingeniería</v>
      </c>
      <c r="M92">
        <v>3</v>
      </c>
      <c r="N92" t="str">
        <v>Pregrado</v>
      </c>
      <c r="P92" t="str">
        <v>Actual</v>
      </c>
      <c r="Q92" t="str">
        <v>Sí</v>
      </c>
      <c r="R92" t="str">
        <v>Cargado</v>
      </c>
    </row>
    <row r="93" xml:space="preserve">
      <c r="C93" t="str">
        <v>Matemática Financiera Pro</v>
      </c>
      <c r="D93" t="str">
        <f>IF(H93="Disciplinar","No aplica","")</f>
        <v>No aplica</v>
      </c>
      <c r="E93" t="str">
        <f>PROPER(IF(B93="",E92,B93))</f>
        <v>Contaduría</v>
      </c>
      <c r="F93" t="str">
        <f>PROPER(IF(A93="",F92,A93))</f>
        <v>Virtual</v>
      </c>
      <c r="G93" t="str" xml:space="preserve">
        <f xml:space="preserve">IF(
   COUNTIFS($M:$M,$M93,$E:$E,$E93,$F:$F,$F93)=COUNTIFS($M:$M,$M93,$E:$E,$E93,$F:$F,$F93,$R:$R,"Cargado"),
   "Cargado",
   IF(
      COUNTIFS($M:$M,$M93,$E:$E,$E93,$F:$F,$F93)=COUNTIFS($M:$M,$M93,$E:$E,$E93,$F:$F,$F93,$R:$R,"No empezado"),
      "No empezado",
      IF(
         COUNTIFS($M:$M,$M93,$E:$E,$E93,$F:$F,$F93)=COUNTIFS($M:$M,$M93,$E:$E,$E93,$F:$F,$F93,$R:$R,"Virtualizado"),
         "Virtualizado",
         "En proceso"
      )
   )
)</f>
        <v>Cargado</v>
      </c>
      <c r="H93" t="str">
        <v>Disciplinar</v>
      </c>
      <c r="I93" t="str">
        <v>Reingeniería</v>
      </c>
      <c r="M93">
        <v>3</v>
      </c>
      <c r="N93" t="str">
        <v>Pregrado</v>
      </c>
      <c r="P93" t="str">
        <v>Actual</v>
      </c>
      <c r="Q93" t="str">
        <v>Sí</v>
      </c>
      <c r="R93" t="str">
        <v>Cargado</v>
      </c>
    </row>
    <row r="94" xml:space="preserve">
      <c r="C94" t="str">
        <v>Electiva de Profundización II</v>
      </c>
      <c r="D94" t="str">
        <v>Exógena</v>
      </c>
      <c r="E94" t="str">
        <f>PROPER(IF(B94="",E93,B94))</f>
        <v>Contaduría</v>
      </c>
      <c r="F94" t="str">
        <f>PROPER(IF(A94="",F93,A94))</f>
        <v>Virtual</v>
      </c>
      <c r="G94" t="str" xml:space="preserve">
        <f xml:space="preserve">IF(
   COUNTIFS($M:$M,$M94,$E:$E,$E94,$F:$F,$F94)=COUNTIFS($M:$M,$M94,$E:$E,$E94,$F:$F,$F94,$R:$R,"Cargado"),
   "Cargado",
   IF(
      COUNTIFS($M:$M,$M94,$E:$E,$E94,$F:$F,$F94)=COUNTIFS($M:$M,$M94,$E:$E,$E94,$F:$F,$F94,$R:$R,"No empezado"),
      "No empezado",
      IF(
         COUNTIFS($M:$M,$M94,$E:$E,$E94,$F:$F,$F94)=COUNTIFS($M:$M,$M94,$E:$E,$E94,$F:$F,$F94,$R:$R,"Virtualizado"),
         "Virtualizado",
         "En proceso"
      )
   )
)</f>
        <v>Cargado</v>
      </c>
      <c r="H94" t="str">
        <v>Electiva</v>
      </c>
      <c r="I94" t="str">
        <v>Reingeniería</v>
      </c>
      <c r="M94">
        <v>3</v>
      </c>
      <c r="N94" t="str">
        <v>Pregrado</v>
      </c>
      <c r="P94" t="str">
        <v>Actual</v>
      </c>
      <c r="Q94" t="str">
        <v>No</v>
      </c>
      <c r="R94" t="str">
        <v>Cargado</v>
      </c>
    </row>
    <row r="95" xml:space="preserve">
      <c r="C95" t="str">
        <v>Registro de Operaciones Contables III</v>
      </c>
      <c r="D95" t="str">
        <f>IF(H95="Disciplinar","No aplica","")</f>
        <v>No aplica</v>
      </c>
      <c r="E95" t="str">
        <f>PROPER(IF(B95="",E94,B95))</f>
        <v>Contaduría</v>
      </c>
      <c r="F95" t="str">
        <f>PROPER(IF(A95="",F94,A95))</f>
        <v>Virtual</v>
      </c>
      <c r="G95" t="str" xml:space="preserve">
        <f xml:space="preserve">IF(
   COUNTIFS($M:$M,$M95,$E:$E,$E95,$F:$F,$F95)=COUNTIFS($M:$M,$M95,$E:$E,$E95,$F:$F,$F95,$R:$R,"Cargado"),
   "Cargado",
   IF(
      COUNTIFS($M:$M,$M95,$E:$E,$E95,$F:$F,$F95)=COUNTIFS($M:$M,$M95,$E:$E,$E95,$F:$F,$F95,$R:$R,"No empezado"),
      "No empezado",
      IF(
         COUNTIFS($M:$M,$M95,$E:$E,$E95,$F:$F,$F95)=COUNTIFS($M:$M,$M95,$E:$E,$E95,$F:$F,$F95,$R:$R,"Virtualizado"),
         "Virtualizado",
         "En proceso"
      )
   )
)</f>
        <v>Cargado</v>
      </c>
      <c r="H95" t="str">
        <v>Disciplinar</v>
      </c>
      <c r="I95" t="str">
        <v>Reingeniería</v>
      </c>
      <c r="M95">
        <v>3</v>
      </c>
      <c r="N95" t="str">
        <v>Pregrado</v>
      </c>
      <c r="P95" t="str">
        <v>Actual</v>
      </c>
      <c r="Q95" t="str">
        <v>No</v>
      </c>
      <c r="R95" t="str">
        <v>Cargado</v>
      </c>
    </row>
    <row r="96" xml:space="preserve">
      <c r="C96" t="str">
        <v>Régimen Aduanero</v>
      </c>
      <c r="D96" t="str">
        <f>IF(H96="Disciplinar","No aplica","")</f>
        <v>No aplica</v>
      </c>
      <c r="E96" t="str">
        <f>PROPER(IF(B96="",E95,B96))</f>
        <v>Contaduría</v>
      </c>
      <c r="F96" t="str">
        <f>PROPER(IF(A96="",F95,A96))</f>
        <v>Virtual</v>
      </c>
      <c r="G96" t="str" xml:space="preserve">
        <f xml:space="preserve">IF(
   COUNTIFS($M:$M,$M96,$E:$E,$E96,$F:$F,$F96)=COUNTIFS($M:$M,$M96,$E:$E,$E96,$F:$F,$F96,$R:$R,"Cargado"),
   "Cargado",
   IF(
      COUNTIFS($M:$M,$M96,$E:$E,$E96,$F:$F,$F96)=COUNTIFS($M:$M,$M96,$E:$E,$E96,$F:$F,$F96,$R:$R,"No empezado"),
      "No empezado",
      IF(
         COUNTIFS($M:$M,$M96,$E:$E,$E96,$F:$F,$F96)=COUNTIFS($M:$M,$M96,$E:$E,$E96,$F:$F,$F96,$R:$R,"Virtualizado"),
         "Virtualizado",
         "En proceso"
      )
   )
)</f>
        <v>Cargado</v>
      </c>
      <c r="H96" t="str">
        <v>Disciplinar</v>
      </c>
      <c r="I96" t="str">
        <v>Reingeniería</v>
      </c>
      <c r="M96">
        <v>3</v>
      </c>
      <c r="N96" t="str">
        <v>Pregrado</v>
      </c>
      <c r="P96" t="str">
        <v>Actual</v>
      </c>
      <c r="Q96" t="str">
        <v>Sí</v>
      </c>
      <c r="R96" t="str">
        <v>Cargado</v>
      </c>
      <c r="S96" t="str">
        <v>Marzo</v>
      </c>
    </row>
    <row r="97" xml:space="preserve">
      <c r="C97" t="str">
        <v>Tributaria I</v>
      </c>
      <c r="D97" t="str">
        <f>IF(H97="Disciplinar","No aplica","")</f>
        <v>No aplica</v>
      </c>
      <c r="E97" t="str">
        <f>PROPER(IF(B97="",E96,B97))</f>
        <v>Contaduría</v>
      </c>
      <c r="F97" t="str">
        <f>PROPER(IF(A97="",F96,A97))</f>
        <v>Virtual</v>
      </c>
      <c r="G97" t="str" xml:space="preserve">
        <f xml:space="preserve">IF(
   COUNTIFS($M:$M,$M97,$E:$E,$E97,$F:$F,$F97)=COUNTIFS($M:$M,$M97,$E:$E,$E97,$F:$F,$F97,$R:$R,"Cargado"),
   "Cargado",
   IF(
      COUNTIFS($M:$M,$M97,$E:$E,$E97,$F:$F,$F97)=COUNTIFS($M:$M,$M97,$E:$E,$E97,$F:$F,$F97,$R:$R,"No empezado"),
      "No empezado",
      IF(
         COUNTIFS($M:$M,$M97,$E:$E,$E97,$F:$F,$F97)=COUNTIFS($M:$M,$M97,$E:$E,$E97,$F:$F,$F97,$R:$R,"Virtualizado"),
         "Virtualizado",
         "En proceso"
      )
   )
)</f>
        <v>Cargado</v>
      </c>
      <c r="H97" t="str">
        <v>Disciplinar</v>
      </c>
      <c r="I97" t="str">
        <v>Reingeniería</v>
      </c>
      <c r="M97">
        <v>3</v>
      </c>
      <c r="N97" t="str">
        <v>Pregrado</v>
      </c>
      <c r="P97" t="str">
        <v>Actual</v>
      </c>
      <c r="Q97" t="str">
        <v>No</v>
      </c>
      <c r="R97" t="str">
        <v>Cargado</v>
      </c>
    </row>
    <row r="98" xml:space="preserve">
      <c r="C98" t="str">
        <v>Contabilidad Internacional I Pro</v>
      </c>
      <c r="D98" t="str">
        <f>IF(H98="Disciplinar","No aplica","")</f>
        <v>No aplica</v>
      </c>
      <c r="E98" t="str">
        <f>PROPER(IF(B98="",E97,B98))</f>
        <v>Contaduría</v>
      </c>
      <c r="F98" t="str">
        <f>PROPER(IF(A98="",F97,A98))</f>
        <v>Virtual</v>
      </c>
      <c r="G98" t="str" xml:space="preserve">
        <f xml:space="preserve">IF(
   COUNTIFS($M:$M,$M98,$E:$E,$E98,$F:$F,$F98)=COUNTIFS($M:$M,$M98,$E:$E,$E98,$F:$F,$F98,$R:$R,"Cargado"),
   "Cargado",
   IF(
      COUNTIFS($M:$M,$M98,$E:$E,$E98,$F:$F,$F98)=COUNTIFS($M:$M,$M98,$E:$E,$E98,$F:$F,$F98,$R:$R,"No empezado"),
      "No empezado",
      IF(
         COUNTIFS($M:$M,$M98,$E:$E,$E98,$F:$F,$F98)=COUNTIFS($M:$M,$M98,$E:$E,$E98,$F:$F,$F98,$R:$R,"Virtualizado"),
         "Virtualizado",
         "En proceso"
      )
   )
)</f>
        <v>Cargado</v>
      </c>
      <c r="H98" t="str">
        <v>Disciplinar</v>
      </c>
      <c r="I98" t="str">
        <v>Reingeniería</v>
      </c>
      <c r="M98">
        <v>4</v>
      </c>
      <c r="N98" t="str">
        <v>Pregrado</v>
      </c>
      <c r="P98" t="str">
        <v>Actual</v>
      </c>
      <c r="Q98" t="str">
        <v>No</v>
      </c>
      <c r="R98" t="str">
        <v>Cargado</v>
      </c>
    </row>
    <row r="99" xml:space="preserve">
      <c r="C99" t="str">
        <v>Estadística Inferencial Pro</v>
      </c>
      <c r="D99" t="str">
        <f>IF(H99="Disciplinar","No aplica","")</f>
        <v>No aplica</v>
      </c>
      <c r="E99" t="str">
        <f>PROPER(IF(B99="",E98,B99))</f>
        <v>Contaduría</v>
      </c>
      <c r="F99" t="str">
        <f>PROPER(IF(A99="",F98,A99))</f>
        <v>Virtual</v>
      </c>
      <c r="G99" t="str" xml:space="preserve">
        <f xml:space="preserve">IF(
   COUNTIFS($M:$M,$M99,$E:$E,$E99,$F:$F,$F99)=COUNTIFS($M:$M,$M99,$E:$E,$E99,$F:$F,$F99,$R:$R,"Cargado"),
   "Cargado",
   IF(
      COUNTIFS($M:$M,$M99,$E:$E,$E99,$F:$F,$F99)=COUNTIFS($M:$M,$M99,$E:$E,$E99,$F:$F,$F99,$R:$R,"No empezado"),
      "No empezado",
      IF(
         COUNTIFS($M:$M,$M99,$E:$E,$E99,$F:$F,$F99)=COUNTIFS($M:$M,$M99,$E:$E,$E99,$F:$F,$F99,$R:$R,"Virtualizado"),
         "Virtualizado",
         "En proceso"
      )
   )
)</f>
        <v>Cargado</v>
      </c>
      <c r="H99" t="str">
        <v>Disciplinar</v>
      </c>
      <c r="I99" t="str">
        <v>Reingeniería</v>
      </c>
      <c r="M99">
        <v>4</v>
      </c>
      <c r="N99" t="str">
        <v>Pregrado</v>
      </c>
      <c r="P99" t="str">
        <v>Actual</v>
      </c>
      <c r="Q99" t="str">
        <v>Sí</v>
      </c>
      <c r="R99" t="str">
        <v>Cargado</v>
      </c>
      <c r="S99" t="str">
        <v>Marzo</v>
      </c>
    </row>
    <row r="100" xml:space="preserve">
      <c r="C100" t="str">
        <v>Registro de Operaciones Contables IV</v>
      </c>
      <c r="D100" t="str">
        <f>IF(H100="Disciplinar","No aplica","")</f>
        <v>No aplica</v>
      </c>
      <c r="E100" t="str">
        <f>PROPER(IF(B100="",E99,B100))</f>
        <v>Contaduría</v>
      </c>
      <c r="F100" t="str">
        <f>PROPER(IF(A100="",F99,A100))</f>
        <v>Virtual</v>
      </c>
      <c r="G100" t="str" xml:space="preserve">
        <f xml:space="preserve">IF(
   COUNTIFS($M:$M,$M100,$E:$E,$E100,$F:$F,$F100)=COUNTIFS($M:$M,$M100,$E:$E,$E100,$F:$F,$F100,$R:$R,"Cargado"),
   "Cargado",
   IF(
      COUNTIFS($M:$M,$M100,$E:$E,$E100,$F:$F,$F100)=COUNTIFS($M:$M,$M100,$E:$E,$E100,$F:$F,$F100,$R:$R,"No empezado"),
      "No empezado",
      IF(
         COUNTIFS($M:$M,$M100,$E:$E,$E100,$F:$F,$F100)=COUNTIFS($M:$M,$M100,$E:$E,$E100,$F:$F,$F100,$R:$R,"Virtualizado"),
         "Virtualizado",
         "En proceso"
      )
   )
)</f>
        <v>Cargado</v>
      </c>
      <c r="H100" t="str">
        <v>Disciplinar</v>
      </c>
      <c r="I100" t="str">
        <v>Reingeniería</v>
      </c>
      <c r="M100">
        <v>4</v>
      </c>
      <c r="N100" t="str">
        <v>Pregrado</v>
      </c>
      <c r="P100" t="str">
        <v>Actual</v>
      </c>
      <c r="Q100" t="str">
        <v>No</v>
      </c>
      <c r="R100" t="str">
        <v>Cargado</v>
      </c>
    </row>
    <row r="101" xml:space="preserve">
      <c r="C101" t="str">
        <v>Software Contable</v>
      </c>
      <c r="D101" t="str">
        <f>IF(H101="Disciplinar","No aplica","")</f>
        <v>No aplica</v>
      </c>
      <c r="E101" t="str">
        <f>PROPER(IF(B101="",E100,B101))</f>
        <v>Contaduría</v>
      </c>
      <c r="F101" t="str">
        <f>PROPER(IF(A101="",F100,A101))</f>
        <v>Virtual</v>
      </c>
      <c r="G101" t="str" xml:space="preserve">
        <f xml:space="preserve">IF(
   COUNTIFS($M:$M,$M101,$E:$E,$E101,$F:$F,$F101)=COUNTIFS($M:$M,$M101,$E:$E,$E101,$F:$F,$F101,$R:$R,"Cargado"),
   "Cargado",
   IF(
      COUNTIFS($M:$M,$M101,$E:$E,$E101,$F:$F,$F101)=COUNTIFS($M:$M,$M101,$E:$E,$E101,$F:$F,$F101,$R:$R,"No empezado"),
      "No empezado",
      IF(
         COUNTIFS($M:$M,$M101,$E:$E,$E101,$F:$F,$F101)=COUNTIFS($M:$M,$M101,$E:$E,$E101,$F:$F,$F101,$R:$R,"Virtualizado"),
         "Virtualizado",
         "En proceso"
      )
   )
)</f>
        <v>Cargado</v>
      </c>
      <c r="H101" t="str">
        <v>Disciplinar</v>
      </c>
      <c r="I101" t="str">
        <v>Reingeniería</v>
      </c>
      <c r="M101">
        <v>4</v>
      </c>
      <c r="N101" t="str">
        <v>Pregrado</v>
      </c>
      <c r="P101" t="str">
        <v>Actual</v>
      </c>
      <c r="Q101" t="str">
        <v>No</v>
      </c>
      <c r="R101" t="str">
        <v>Cargado</v>
      </c>
    </row>
    <row r="102" xml:space="preserve">
      <c r="C102" t="str">
        <v>Practica empresarial</v>
      </c>
      <c r="D102" t="str">
        <f>IF(H102="Disciplinar","No aplica","")</f>
        <v>No aplica</v>
      </c>
      <c r="E102" t="str">
        <f>PROPER(IF(B102="",E101,B102))</f>
        <v>Contaduría</v>
      </c>
      <c r="F102" t="str">
        <f>PROPER(IF(A102="",F101,A102))</f>
        <v>Virtual</v>
      </c>
      <c r="G102" t="str" xml:space="preserve">
        <f xml:space="preserve">IF(
   COUNTIFS($M:$M,$M102,$E:$E,$E102,$F:$F,$F102)=COUNTIFS($M:$M,$M102,$E:$E,$E102,$F:$F,$F102,$R:$R,"Cargado"),
   "Cargado",
   IF(
      COUNTIFS($M:$M,$M102,$E:$E,$E102,$F:$F,$F102)=COUNTIFS($M:$M,$M102,$E:$E,$E102,$F:$F,$F102,$R:$R,"No empezado"),
      "No empezado",
      IF(
         COUNTIFS($M:$M,$M102,$E:$E,$E102,$F:$F,$F102)=COUNTIFS($M:$M,$M102,$E:$E,$E102,$F:$F,$F102,$R:$R,"Virtualizado"),
         "Virtualizado",
         "En proceso"
      )
   )
)</f>
        <v>Cargado</v>
      </c>
      <c r="H102" t="str">
        <v>Disciplinar</v>
      </c>
      <c r="I102" t="str">
        <v>Reingeniería</v>
      </c>
      <c r="M102">
        <v>4</v>
      </c>
      <c r="N102" t="str">
        <v>Pregrado</v>
      </c>
      <c r="P102" t="str">
        <v>Actual</v>
      </c>
      <c r="Q102" t="str">
        <v>Sí</v>
      </c>
      <c r="R102" t="str">
        <v>Cargado</v>
      </c>
      <c r="S102" t="str">
        <v>Marzo</v>
      </c>
    </row>
    <row r="103" xml:space="preserve">
      <c r="C103" t="str">
        <v>Costos I</v>
      </c>
      <c r="D103" t="str">
        <f>IF(H103="Disciplinar","No aplica","")</f>
        <v>No aplica</v>
      </c>
      <c r="E103" t="str">
        <f>PROPER(IF(B103="",E102,B103))</f>
        <v>Contaduría</v>
      </c>
      <c r="F103" t="str">
        <f>PROPER(IF(A103="",F102,A103))</f>
        <v>Virtual</v>
      </c>
      <c r="G103" t="str" xml:space="preserve">
        <f xml:space="preserve">IF(
   COUNTIFS($M:$M,$M103,$E:$E,$E103,$F:$F,$F103)=COUNTIFS($M:$M,$M103,$E:$E,$E103,$F:$F,$F103,$R:$R,"Cargado"),
   "Cargado",
   IF(
      COUNTIFS($M:$M,$M103,$E:$E,$E103,$F:$F,$F103)=COUNTIFS($M:$M,$M103,$E:$E,$E103,$F:$F,$F103,$R:$R,"No empezado"),
      "No empezado",
      IF(
         COUNTIFS($M:$M,$M103,$E:$E,$E103,$F:$F,$F103)=COUNTIFS($M:$M,$M103,$E:$E,$E103,$F:$F,$F103,$R:$R,"Virtualizado"),
         "Virtualizado",
         "En proceso"
      )
   )
)</f>
        <v>Cargado</v>
      </c>
      <c r="H103" t="str">
        <v>Disciplinar</v>
      </c>
      <c r="I103" t="str">
        <v>Reingeniería</v>
      </c>
      <c r="M103">
        <v>4</v>
      </c>
      <c r="N103" t="str">
        <v>Pregrado</v>
      </c>
      <c r="P103" t="str">
        <v>Actual</v>
      </c>
      <c r="Q103" t="str">
        <v>No</v>
      </c>
      <c r="R103" t="str">
        <v>Cargado</v>
      </c>
    </row>
    <row r="104" xml:space="preserve">
      <c r="C104" t="str">
        <v>Contabilidad Internacional II</v>
      </c>
      <c r="D104" t="str">
        <f>IF(H104="Disciplinar","No aplica","")</f>
        <v>No aplica</v>
      </c>
      <c r="E104" t="str">
        <f>PROPER(IF(B104="",E103,B104))</f>
        <v>Contaduría</v>
      </c>
      <c r="F104" t="str">
        <f>PROPER(IF(A104="",F103,A104))</f>
        <v>Virtual</v>
      </c>
      <c r="G104" t="str" xml:space="preserve">
        <f xml:space="preserve">IF(
   COUNTIFS($M:$M,$M104,$E:$E,$E104,$F:$F,$F104)=COUNTIFS($M:$M,$M104,$E:$E,$E104,$F:$F,$F104,$R:$R,"Cargado"),
   "Cargado",
   IF(
      COUNTIFS($M:$M,$M104,$E:$E,$E104,$F:$F,$F104)=COUNTIFS($M:$M,$M104,$E:$E,$E104,$F:$F,$F104,$R:$R,"No empezado"),
      "No empezado",
      IF(
         COUNTIFS($M:$M,$M104,$E:$E,$E104,$F:$F,$F104)=COUNTIFS($M:$M,$M104,$E:$E,$E104,$F:$F,$F104,$R:$R,"Virtualizado"),
         "Virtualizado",
         "En proceso"
      )
   )
)</f>
        <v>Cargado</v>
      </c>
      <c r="H104" t="str">
        <v>Disciplinar</v>
      </c>
      <c r="I104" t="str">
        <v>Reingeniería</v>
      </c>
      <c r="M104">
        <v>5</v>
      </c>
      <c r="N104" t="str">
        <v>Pregrado</v>
      </c>
      <c r="P104" t="str">
        <v>Actual</v>
      </c>
      <c r="Q104" t="str">
        <v>No</v>
      </c>
      <c r="R104" t="str">
        <v>Cargado</v>
      </c>
      <c r="S104" t="str">
        <v>Marzo</v>
      </c>
    </row>
    <row r="105" xml:space="preserve">
      <c r="C105" t="str">
        <v>Creación de empresas</v>
      </c>
      <c r="D105" t="str">
        <f>IF(H105="Disciplinar","No aplica","")</f>
        <v>No aplica</v>
      </c>
      <c r="E105" t="str">
        <f>PROPER(IF(B105="",E104,B105))</f>
        <v>Contaduría</v>
      </c>
      <c r="F105" t="str">
        <f>PROPER(IF(A105="",F104,A105))</f>
        <v>Virtual</v>
      </c>
      <c r="G105" t="str" xml:space="preserve">
        <f xml:space="preserve">IF(
   COUNTIFS($M:$M,$M105,$E:$E,$E105,$F:$F,$F105)=COUNTIFS($M:$M,$M105,$E:$E,$E105,$F:$F,$F105,$R:$R,"Cargado"),
   "Cargado",
   IF(
      COUNTIFS($M:$M,$M105,$E:$E,$E105,$F:$F,$F105)=COUNTIFS($M:$M,$M105,$E:$E,$E105,$F:$F,$F105,$R:$R,"No empezado"),
      "No empezado",
      IF(
         COUNTIFS($M:$M,$M105,$E:$E,$E105,$F:$F,$F105)=COUNTIFS($M:$M,$M105,$E:$E,$E105,$F:$F,$F105,$R:$R,"Virtualizado"),
         "Virtualizado",
         "En proceso"
      )
   )
)</f>
        <v>Cargado</v>
      </c>
      <c r="H105" t="str">
        <v>Disciplinar</v>
      </c>
      <c r="I105" t="str">
        <v>Reingeniería</v>
      </c>
      <c r="M105">
        <v>5</v>
      </c>
      <c r="N105" t="str">
        <v>Pregrado</v>
      </c>
      <c r="P105" t="str">
        <v>Actual</v>
      </c>
      <c r="Q105" t="str">
        <v>Sí</v>
      </c>
      <c r="R105" t="str">
        <v>Cargado</v>
      </c>
      <c r="S105" t="str">
        <v>Marzo</v>
      </c>
    </row>
    <row r="106" xml:space="preserve">
      <c r="C106" t="str">
        <v>Electiva de Profundización III</v>
      </c>
      <c r="D106" t="str">
        <v>CIENCIA TECNOLOGÍA E INNOVACIÓN</v>
      </c>
      <c r="E106" t="str">
        <f>PROPER(IF(B106="",E105,B106))</f>
        <v>Contaduría</v>
      </c>
      <c r="F106" t="str">
        <f>PROPER(IF(A106="",F105,A106))</f>
        <v>Virtual</v>
      </c>
      <c r="G106" t="str" xml:space="preserve">
        <f xml:space="preserve">IF(
   COUNTIFS($M:$M,$M106,$E:$E,$E106,$F:$F,$F106)=COUNTIFS($M:$M,$M106,$E:$E,$E106,$F:$F,$F106,$R:$R,"Cargado"),
   "Cargado",
   IF(
      COUNTIFS($M:$M,$M106,$E:$E,$E106,$F:$F,$F106)=COUNTIFS($M:$M,$M106,$E:$E,$E106,$F:$F,$F106,$R:$R,"No empezado"),
      "No empezado",
      IF(
         COUNTIFS($M:$M,$M106,$E:$E,$E106,$F:$F,$F106)=COUNTIFS($M:$M,$M106,$E:$E,$E106,$F:$F,$F106,$R:$R,"Virtualizado"),
         "Virtualizado",
         "En proceso"
      )
   )
)</f>
        <v>Cargado</v>
      </c>
      <c r="H106" t="str">
        <v>Electiva</v>
      </c>
      <c r="I106" t="str">
        <v>Reingeniería</v>
      </c>
      <c r="M106">
        <v>5</v>
      </c>
      <c r="N106" t="str">
        <v>Pregrado</v>
      </c>
      <c r="P106" t="str">
        <v>Actual</v>
      </c>
      <c r="Q106" t="str">
        <v>No</v>
      </c>
      <c r="R106" t="str">
        <v>Cargado</v>
      </c>
      <c r="S106" t="str">
        <v>Marzo</v>
      </c>
    </row>
    <row r="107" xml:space="preserve">
      <c r="C107" t="str">
        <v>Gestión de Auditoría</v>
      </c>
      <c r="D107" t="str">
        <f>IF(H107="Disciplinar","No aplica","")</f>
        <v>No aplica</v>
      </c>
      <c r="E107" t="str">
        <f>PROPER(IF(B107="",E106,B107))</f>
        <v>Contaduría</v>
      </c>
      <c r="F107" t="str">
        <f>PROPER(IF(A107="",F106,A107))</f>
        <v>Virtual</v>
      </c>
      <c r="G107" t="str" xml:space="preserve">
        <f xml:space="preserve">IF(
   COUNTIFS($M:$M,$M107,$E:$E,$E107,$F:$F,$F107)=COUNTIFS($M:$M,$M107,$E:$E,$E107,$F:$F,$F107,$R:$R,"Cargado"),
   "Cargado",
   IF(
      COUNTIFS($M:$M,$M107,$E:$E,$E107,$F:$F,$F107)=COUNTIFS($M:$M,$M107,$E:$E,$E107,$F:$F,$F107,$R:$R,"No empezado"),
      "No empezado",
      IF(
         COUNTIFS($M:$M,$M107,$E:$E,$E107,$F:$F,$F107)=COUNTIFS($M:$M,$M107,$E:$E,$E107,$F:$F,$F107,$R:$R,"Virtualizado"),
         "Virtualizado",
         "En proceso"
      )
   )
)</f>
        <v>Cargado</v>
      </c>
      <c r="H107" t="str">
        <v>Disciplinar</v>
      </c>
      <c r="I107" t="str">
        <v>Reingeniería</v>
      </c>
      <c r="M107">
        <v>5</v>
      </c>
      <c r="N107" t="str">
        <v>Pregrado</v>
      </c>
      <c r="P107" t="str">
        <v>Actual</v>
      </c>
      <c r="Q107" t="str">
        <v>No</v>
      </c>
      <c r="R107" t="str">
        <v>Cargado</v>
      </c>
      <c r="S107" t="str">
        <v>Marzo</v>
      </c>
    </row>
    <row r="108" xml:space="preserve">
      <c r="C108" t="str">
        <v>Costos II</v>
      </c>
      <c r="D108" t="str">
        <f>IF(H108="Disciplinar","No aplica","")</f>
        <v>No aplica</v>
      </c>
      <c r="E108" t="str">
        <f>PROPER(IF(B108="",E107,B108))</f>
        <v>Contaduría</v>
      </c>
      <c r="F108" t="str">
        <f>PROPER(IF(A108="",F107,A108))</f>
        <v>Virtual</v>
      </c>
      <c r="G108" t="str" xml:space="preserve">
        <f xml:space="preserve">IF(
   COUNTIFS($M:$M,$M108,$E:$E,$E108,$F:$F,$F108)=COUNTIFS($M:$M,$M108,$E:$E,$E108,$F:$F,$F108,$R:$R,"Cargado"),
   "Cargado",
   IF(
      COUNTIFS($M:$M,$M108,$E:$E,$E108,$F:$F,$F108)=COUNTIFS($M:$M,$M108,$E:$E,$E108,$F:$F,$F108,$R:$R,"No empezado"),
      "No empezado",
      IF(
         COUNTIFS($M:$M,$M108,$E:$E,$E108,$F:$F,$F108)=COUNTIFS($M:$M,$M108,$E:$E,$E108,$F:$F,$F108,$R:$R,"Virtualizado"),
         "Virtualizado",
         "En proceso"
      )
   )
)</f>
        <v>Cargado</v>
      </c>
      <c r="H108" t="str">
        <v>Disciplinar</v>
      </c>
      <c r="I108" t="str">
        <v>Reingeniería</v>
      </c>
      <c r="M108">
        <v>5</v>
      </c>
      <c r="N108" t="str">
        <v>Pregrado</v>
      </c>
      <c r="P108" t="str">
        <v>Actual</v>
      </c>
      <c r="Q108" t="str">
        <v>No</v>
      </c>
      <c r="R108" t="str">
        <v>Cargado</v>
      </c>
      <c r="S108" t="str">
        <v>Marzo</v>
      </c>
    </row>
    <row r="109" xml:space="preserve">
      <c r="C109" t="str">
        <v>Tributaria II</v>
      </c>
      <c r="D109" t="str">
        <f>IF(H109="Disciplinar","No aplica","")</f>
        <v>No aplica</v>
      </c>
      <c r="E109" t="str">
        <f>PROPER(IF(B109="",E108,B109))</f>
        <v>Contaduría</v>
      </c>
      <c r="F109" t="str">
        <f>PROPER(IF(A109="",F108,A109))</f>
        <v>Virtual</v>
      </c>
      <c r="G109" t="str" xml:space="preserve">
        <f xml:space="preserve">IF(
   COUNTIFS($M:$M,$M109,$E:$E,$E109,$F:$F,$F109)=COUNTIFS($M:$M,$M109,$E:$E,$E109,$F:$F,$F109,$R:$R,"Cargado"),
   "Cargado",
   IF(
      COUNTIFS($M:$M,$M109,$E:$E,$E109,$F:$F,$F109)=COUNTIFS($M:$M,$M109,$E:$E,$E109,$F:$F,$F109,$R:$R,"No empezado"),
      "No empezado",
      IF(
         COUNTIFS($M:$M,$M109,$E:$E,$E109,$F:$F,$F109)=COUNTIFS($M:$M,$M109,$E:$E,$E109,$F:$F,$F109,$R:$R,"Virtualizado"),
         "Virtualizado",
         "En proceso"
      )
   )
)</f>
        <v>Cargado</v>
      </c>
      <c r="H109" t="str">
        <v>Disciplinar</v>
      </c>
      <c r="I109" t="str">
        <v>Reingeniería</v>
      </c>
      <c r="M109">
        <v>5</v>
      </c>
      <c r="N109" t="str">
        <v>Pregrado</v>
      </c>
      <c r="P109" t="str">
        <v>Actual</v>
      </c>
      <c r="Q109" t="str">
        <v>No</v>
      </c>
      <c r="R109" t="str">
        <v>Cargado</v>
      </c>
      <c r="S109" t="str">
        <v>Marzo</v>
      </c>
    </row>
    <row r="110" xml:space="preserve">
      <c r="C110" t="str">
        <v>Análisis Financiero Pro</v>
      </c>
      <c r="D110" t="str">
        <f>IF(H110="Disciplinar","No aplica","")</f>
        <v>No aplica</v>
      </c>
      <c r="E110" t="str">
        <f>PROPER(IF(B110="",E109,B110))</f>
        <v>Contaduría</v>
      </c>
      <c r="F110" t="str">
        <f>PROPER(IF(A110="",F109,A110))</f>
        <v>Virtual</v>
      </c>
      <c r="G110" t="str" xml:space="preserve">
        <f xml:space="preserve">IF(
   COUNTIFS($M:$M,$M110,$E:$E,$E110,$F:$F,$F110)=COUNTIFS($M:$M,$M110,$E:$E,$E110,$F:$F,$F110,$R:$R,"Cargado"),
   "Cargado",
   IF(
      COUNTIFS($M:$M,$M110,$E:$E,$E110,$F:$F,$F110)=COUNTIFS($M:$M,$M110,$E:$E,$E110,$F:$F,$F110,$R:$R,"No empezado"),
      "No empezado",
      IF(
         COUNTIFS($M:$M,$M110,$E:$E,$E110,$F:$F,$F110)=COUNTIFS($M:$M,$M110,$E:$E,$E110,$F:$F,$F110,$R:$R,"Virtualizado"),
         "Virtualizado",
         "En proceso"
      )
   )
)</f>
        <v>Cargado</v>
      </c>
      <c r="H110" t="str">
        <v>Disciplinar</v>
      </c>
      <c r="I110" t="str">
        <v>Reingeniería</v>
      </c>
      <c r="M110">
        <v>6</v>
      </c>
      <c r="N110" t="str">
        <v>Pregrado</v>
      </c>
      <c r="P110" t="str">
        <v>Actual</v>
      </c>
      <c r="Q110" t="str">
        <v>No</v>
      </c>
      <c r="R110" t="str">
        <v>Cargado</v>
      </c>
      <c r="S110" t="str">
        <v>Marzo</v>
      </c>
    </row>
    <row r="111" xml:space="preserve">
      <c r="C111" t="str">
        <v>Contabilidades Especiales I Pro</v>
      </c>
      <c r="D111" t="str">
        <f>IF(H111="Disciplinar","No aplica","")</f>
        <v>No aplica</v>
      </c>
      <c r="E111" t="str">
        <f>PROPER(IF(B111="",E110,B111))</f>
        <v>Contaduría</v>
      </c>
      <c r="F111" t="str">
        <f>PROPER(IF(A111="",F110,A111))</f>
        <v>Virtual</v>
      </c>
      <c r="G111" t="str" xml:space="preserve">
        <f xml:space="preserve">IF(
   COUNTIFS($M:$M,$M111,$E:$E,$E111,$F:$F,$F111)=COUNTIFS($M:$M,$M111,$E:$E,$E111,$F:$F,$F111,$R:$R,"Cargado"),
   "Cargado",
   IF(
      COUNTIFS($M:$M,$M111,$E:$E,$E111,$F:$F,$F111)=COUNTIFS($M:$M,$M111,$E:$E,$E111,$F:$F,$F111,$R:$R,"No empezado"),
      "No empezado",
      IF(
         COUNTIFS($M:$M,$M111,$E:$E,$E111,$F:$F,$F111)=COUNTIFS($M:$M,$M111,$E:$E,$E111,$F:$F,$F111,$R:$R,"Virtualizado"),
         "Virtualizado",
         "En proceso"
      )
   )
)</f>
        <v>Cargado</v>
      </c>
      <c r="H111" t="str">
        <v>Disciplinar</v>
      </c>
      <c r="I111" t="str">
        <v>Reingeniería</v>
      </c>
      <c r="M111">
        <v>6</v>
      </c>
      <c r="N111" t="str">
        <v>Pregrado</v>
      </c>
      <c r="P111" t="str">
        <v>Actual</v>
      </c>
      <c r="Q111" t="str">
        <v>No</v>
      </c>
      <c r="R111" t="str">
        <v>Cargado</v>
      </c>
      <c r="S111" t="str">
        <v>Marzo</v>
      </c>
    </row>
    <row r="112" xml:space="preserve">
      <c r="C112" t="str">
        <v>Diseños de Investigación Cuantitativa y Cualitativa</v>
      </c>
      <c r="D112" t="str">
        <f>IF(H112="Disciplinar","No aplica","")</f>
        <v>No aplica</v>
      </c>
      <c r="E112" t="str">
        <f>PROPER(IF(B112="",E111,B112))</f>
        <v>Contaduría</v>
      </c>
      <c r="F112" t="str">
        <f>PROPER(IF(A112="",F111,A112))</f>
        <v>Virtual</v>
      </c>
      <c r="G112" t="str" xml:space="preserve">
        <f xml:space="preserve">IF(
   COUNTIFS($M:$M,$M112,$E:$E,$E112,$F:$F,$F112)=COUNTIFS($M:$M,$M112,$E:$E,$E112,$F:$F,$F112,$R:$R,"Cargado"),
   "Cargado",
   IF(
      COUNTIFS($M:$M,$M112,$E:$E,$E112,$F:$F,$F112)=COUNTIFS($M:$M,$M112,$E:$E,$E112,$F:$F,$F112,$R:$R,"No empezado"),
      "No empezado",
      IF(
         COUNTIFS($M:$M,$M112,$E:$E,$E112,$F:$F,$F112)=COUNTIFS($M:$M,$M112,$E:$E,$E112,$F:$F,$F112,$R:$R,"Virtualizado"),
         "Virtualizado",
         "En proceso"
      )
   )
)</f>
        <v>Cargado</v>
      </c>
      <c r="H112" t="str">
        <v>Disciplinar</v>
      </c>
      <c r="I112" t="str">
        <v>Reingeniería</v>
      </c>
      <c r="M112">
        <v>6</v>
      </c>
      <c r="N112" t="str">
        <v>Pregrado</v>
      </c>
      <c r="P112" t="str">
        <v>Actual</v>
      </c>
      <c r="Q112" t="str">
        <v>No</v>
      </c>
      <c r="R112" t="str">
        <v>Cargado</v>
      </c>
      <c r="S112" t="str">
        <v>Marzo</v>
      </c>
    </row>
    <row r="113" xml:space="preserve">
      <c r="C113" t="str">
        <v>Auditoria Internacional I</v>
      </c>
      <c r="D113" t="str">
        <f>IF(H113="Disciplinar","No aplica","")</f>
        <v>No aplica</v>
      </c>
      <c r="E113" t="str">
        <f>PROPER(IF(B113="",E112,B113))</f>
        <v>Contaduría</v>
      </c>
      <c r="F113" t="str">
        <f>PROPER(IF(A113="",F112,A113))</f>
        <v>Virtual</v>
      </c>
      <c r="G113" t="str" xml:space="preserve">
        <f xml:space="preserve">IF(
   COUNTIFS($M:$M,$M113,$E:$E,$E113,$F:$F,$F113)=COUNTIFS($M:$M,$M113,$E:$E,$E113,$F:$F,$F113,$R:$R,"Cargado"),
   "Cargado",
   IF(
      COUNTIFS($M:$M,$M113,$E:$E,$E113,$F:$F,$F113)=COUNTIFS($M:$M,$M113,$E:$E,$E113,$F:$F,$F113,$R:$R,"No empezado"),
      "No empezado",
      IF(
         COUNTIFS($M:$M,$M113,$E:$E,$E113,$F:$F,$F113)=COUNTIFS($M:$M,$M113,$E:$E,$E113,$F:$F,$F113,$R:$R,"Virtualizado"),
         "Virtualizado",
         "En proceso"
      )
   )
)</f>
        <v>Cargado</v>
      </c>
      <c r="H113" t="str">
        <v>Disciplinar</v>
      </c>
      <c r="I113" t="str">
        <v>Reingeniería</v>
      </c>
      <c r="M113">
        <v>6</v>
      </c>
      <c r="N113" t="str">
        <v>Pregrado</v>
      </c>
      <c r="P113" t="str">
        <v>Actual</v>
      </c>
      <c r="Q113" t="str">
        <v>No</v>
      </c>
      <c r="R113" t="str">
        <v>Cargado</v>
      </c>
      <c r="S113" t="str">
        <v>Marzo</v>
      </c>
    </row>
    <row r="114" xml:space="preserve">
      <c r="C114" t="str">
        <v>Planeación Estratégica Pro</v>
      </c>
      <c r="D114" t="str">
        <f>IF(H114="Disciplinar","No aplica","")</f>
        <v>No aplica</v>
      </c>
      <c r="E114" t="str">
        <f>PROPER(IF(B114="",E113,B114))</f>
        <v>Contaduría</v>
      </c>
      <c r="F114" t="str">
        <f>PROPER(IF(A114="",F113,A114))</f>
        <v>Virtual</v>
      </c>
      <c r="G114" t="str" xml:space="preserve">
        <f xml:space="preserve">IF(
   COUNTIFS($M:$M,$M114,$E:$E,$E114,$F:$F,$F114)=COUNTIFS($M:$M,$M114,$E:$E,$E114,$F:$F,$F114,$R:$R,"Cargado"),
   "Cargado",
   IF(
      COUNTIFS($M:$M,$M114,$E:$E,$E114,$F:$F,$F114)=COUNTIFS($M:$M,$M114,$E:$E,$E114,$F:$F,$F114,$R:$R,"No empezado"),
      "No empezado",
      IF(
         COUNTIFS($M:$M,$M114,$E:$E,$E114,$F:$F,$F114)=COUNTIFS($M:$M,$M114,$E:$E,$E114,$F:$F,$F114,$R:$R,"Virtualizado"),
         "Virtualizado",
         "En proceso"
      )
   )
)</f>
        <v>Cargado</v>
      </c>
      <c r="H114" t="str">
        <v>Disciplinar</v>
      </c>
      <c r="I114" t="str">
        <v>Reingeniería</v>
      </c>
      <c r="M114">
        <v>6</v>
      </c>
      <c r="N114" t="str">
        <v>Pregrado</v>
      </c>
      <c r="P114" t="str">
        <v>Actual</v>
      </c>
      <c r="Q114" t="str">
        <v>No</v>
      </c>
      <c r="R114" t="str">
        <v>Cargado</v>
      </c>
      <c r="S114" t="str">
        <v>Marzo</v>
      </c>
    </row>
    <row r="115" xml:space="preserve">
      <c r="C115" t="str">
        <v>Costos III</v>
      </c>
      <c r="D115" t="str">
        <f>IF(H115="Disciplinar","No aplica","")</f>
        <v>No aplica</v>
      </c>
      <c r="E115" t="str">
        <f>PROPER(IF(B115="",E114,B115))</f>
        <v>Contaduría</v>
      </c>
      <c r="F115" t="str">
        <f>PROPER(IF(A115="",F114,A115))</f>
        <v>Virtual</v>
      </c>
      <c r="G115" t="str" xml:space="preserve">
        <f xml:space="preserve">IF(
   COUNTIFS($M:$M,$M115,$E:$E,$E115,$F:$F,$F115)=COUNTIFS($M:$M,$M115,$E:$E,$E115,$F:$F,$F115,$R:$R,"Cargado"),
   "Cargado",
   IF(
      COUNTIFS($M:$M,$M115,$E:$E,$E115,$F:$F,$F115)=COUNTIFS($M:$M,$M115,$E:$E,$E115,$F:$F,$F115,$R:$R,"No empezado"),
      "No empezado",
      IF(
         COUNTIFS($M:$M,$M115,$E:$E,$E115,$F:$F,$F115)=COUNTIFS($M:$M,$M115,$E:$E,$E115,$F:$F,$F115,$R:$R,"Virtualizado"),
         "Virtualizado",
         "En proceso"
      )
   )
)</f>
        <v>Cargado</v>
      </c>
      <c r="H115" t="str">
        <v>Disciplinar</v>
      </c>
      <c r="I115" t="str">
        <v>Reingeniería</v>
      </c>
      <c r="M115">
        <v>6</v>
      </c>
      <c r="N115" t="str">
        <v>Pregrado</v>
      </c>
      <c r="P115" t="str">
        <v>Actual</v>
      </c>
      <c r="Q115" t="str">
        <v>No</v>
      </c>
      <c r="R115" t="str">
        <v>Cargado</v>
      </c>
      <c r="S115" t="str">
        <v>Marzo</v>
      </c>
    </row>
    <row r="116" xml:space="preserve">
      <c r="C116" t="str">
        <v>Tributaria III</v>
      </c>
      <c r="D116" t="str">
        <f>IF(H116="Disciplinar","No aplica","")</f>
        <v>No aplica</v>
      </c>
      <c r="E116" t="str">
        <f>PROPER(IF(B116="",E115,B116))</f>
        <v>Contaduría</v>
      </c>
      <c r="F116" t="str">
        <f>PROPER(IF(A116="",F115,A116))</f>
        <v>Virtual</v>
      </c>
      <c r="G116" t="str" xml:space="preserve">
        <f xml:space="preserve">IF(
   COUNTIFS($M:$M,$M116,$E:$E,$E116,$F:$F,$F116)=COUNTIFS($M:$M,$M116,$E:$E,$E116,$F:$F,$F116,$R:$R,"Cargado"),
   "Cargado",
   IF(
      COUNTIFS($M:$M,$M116,$E:$E,$E116,$F:$F,$F116)=COUNTIFS($M:$M,$M116,$E:$E,$E116,$F:$F,$F116,$R:$R,"No empezado"),
      "No empezado",
      IF(
         COUNTIFS($M:$M,$M116,$E:$E,$E116,$F:$F,$F116)=COUNTIFS($M:$M,$M116,$E:$E,$E116,$F:$F,$F116,$R:$R,"Virtualizado"),
         "Virtualizado",
         "En proceso"
      )
   )
)</f>
        <v>Cargado</v>
      </c>
      <c r="H116" t="str">
        <v>Disciplinar</v>
      </c>
      <c r="I116" t="str">
        <v>Reingeniería</v>
      </c>
      <c r="M116">
        <v>6</v>
      </c>
      <c r="N116" t="str">
        <v>Pregrado</v>
      </c>
      <c r="P116" t="str">
        <v>Actual</v>
      </c>
      <c r="Q116" t="str">
        <v>No</v>
      </c>
      <c r="R116" t="str">
        <v>Cargado</v>
      </c>
      <c r="S116" t="str">
        <v>Marzo</v>
      </c>
    </row>
    <row r="117" xml:space="preserve">
      <c r="C117" t="str">
        <v>Mercadeo</v>
      </c>
      <c r="D117" t="str">
        <f>IF(H117="Disciplinar","No aplica","")</f>
        <v>No aplica</v>
      </c>
      <c r="E117" t="str">
        <f>PROPER(IF(B117="",E116,B117))</f>
        <v>Contaduría</v>
      </c>
      <c r="F117" t="str">
        <f>PROPER(IF(A117="",F116,A117))</f>
        <v>Virtual</v>
      </c>
      <c r="G117" t="str" xml:space="preserve">
        <f xml:space="preserve">IF(
   COUNTIFS($M:$M,$M117,$E:$E,$E117,$F:$F,$F117)=COUNTIFS($M:$M,$M117,$E:$E,$E117,$F:$F,$F117,$R:$R,"Cargado"),
   "Cargado",
   IF(
      COUNTIFS($M:$M,$M117,$E:$E,$E117,$F:$F,$F117)=COUNTIFS($M:$M,$M117,$E:$E,$E117,$F:$F,$F117,$R:$R,"No empezado"),
      "No empezado",
      IF(
         COUNTIFS($M:$M,$M117,$E:$E,$E117,$F:$F,$F117)=COUNTIFS($M:$M,$M117,$E:$E,$E117,$F:$F,$F117,$R:$R,"Virtualizado"),
         "Virtualizado",
         "En proceso"
      )
   )
)</f>
        <v>En proceso</v>
      </c>
      <c r="H117" t="str">
        <v>Disciplinar</v>
      </c>
      <c r="I117" t="str">
        <v>Reingeniería</v>
      </c>
      <c r="M117">
        <v>7</v>
      </c>
      <c r="N117" t="str">
        <v>Pregrado</v>
      </c>
      <c r="P117" t="str">
        <v>Actual</v>
      </c>
      <c r="Q117" t="str">
        <v>No</v>
      </c>
      <c r="R117" t="str">
        <v>Producido</v>
      </c>
      <c r="S117" t="str">
        <v>Marzo</v>
      </c>
    </row>
    <row r="118" xml:space="preserve">
      <c r="C118" t="str">
        <v>Contabilidades Especiales II</v>
      </c>
      <c r="D118" t="str">
        <f>IF(H118="Disciplinar","No aplica","")</f>
        <v>No aplica</v>
      </c>
      <c r="E118" t="str">
        <f>PROPER(IF(B118="",E117,B118))</f>
        <v>Contaduría</v>
      </c>
      <c r="F118" t="str">
        <f>PROPER(IF(A118="",F117,A118))</f>
        <v>Virtual</v>
      </c>
      <c r="G118" t="str" xml:space="preserve">
        <f xml:space="preserve">IF(
   COUNTIFS($M:$M,$M118,$E:$E,$E118,$F:$F,$F118)=COUNTIFS($M:$M,$M118,$E:$E,$E118,$F:$F,$F118,$R:$R,"Cargado"),
   "Cargado",
   IF(
      COUNTIFS($M:$M,$M118,$E:$E,$E118,$F:$F,$F118)=COUNTIFS($M:$M,$M118,$E:$E,$E118,$F:$F,$F118,$R:$R,"No empezado"),
      "No empezado",
      IF(
         COUNTIFS($M:$M,$M118,$E:$E,$E118,$F:$F,$F118)=COUNTIFS($M:$M,$M118,$E:$E,$E118,$F:$F,$F118,$R:$R,"Virtualizado"),
         "Virtualizado",
         "En proceso"
      )
   )
)</f>
        <v>En proceso</v>
      </c>
      <c r="H118" t="str">
        <v>Disciplinar</v>
      </c>
      <c r="I118" t="str">
        <v>Reingeniería</v>
      </c>
      <c r="M118">
        <v>7</v>
      </c>
      <c r="N118" t="str">
        <v>Pregrado</v>
      </c>
      <c r="P118" t="str">
        <v>Actual</v>
      </c>
      <c r="Q118" t="str">
        <v>No</v>
      </c>
      <c r="R118" t="str">
        <v>Cargado</v>
      </c>
    </row>
    <row r="119" xml:space="preserve">
      <c r="C119" t="str">
        <v>Proyecto Empresarial</v>
      </c>
      <c r="D119" t="str">
        <f>IF(H119="Disciplinar","No aplica","")</f>
        <v>No aplica</v>
      </c>
      <c r="E119" t="str">
        <f>PROPER(IF(B119="",E118,B119))</f>
        <v>Contaduría</v>
      </c>
      <c r="F119" t="str">
        <f>PROPER(IF(A119="",F118,A119))</f>
        <v>Virtual</v>
      </c>
      <c r="G119" t="str" xml:space="preserve">
        <f xml:space="preserve">IF(
   COUNTIFS($M:$M,$M119,$E:$E,$E119,$F:$F,$F119)=COUNTIFS($M:$M,$M119,$E:$E,$E119,$F:$F,$F119,$R:$R,"Cargado"),
   "Cargado",
   IF(
      COUNTIFS($M:$M,$M119,$E:$E,$E119,$F:$F,$F119)=COUNTIFS($M:$M,$M119,$E:$E,$E119,$F:$F,$F119,$R:$R,"No empezado"),
      "No empezado",
      IF(
         COUNTIFS($M:$M,$M119,$E:$E,$E119,$F:$F,$F119)=COUNTIFS($M:$M,$M119,$E:$E,$E119,$F:$F,$F119,$R:$R,"Virtualizado"),
         "Virtualizado",
         "En proceso"
      )
   )
)</f>
        <v>En proceso</v>
      </c>
      <c r="H119" t="str">
        <v>Disciplinar</v>
      </c>
      <c r="I119" t="str">
        <v>Reingeniería</v>
      </c>
      <c r="M119">
        <v>7</v>
      </c>
      <c r="N119" t="str">
        <v>Pregrado</v>
      </c>
      <c r="P119" t="str">
        <v>Actual</v>
      </c>
      <c r="Q119" t="str">
        <v>Sí</v>
      </c>
      <c r="R119" t="str">
        <v>Cargado</v>
      </c>
    </row>
    <row r="120" xml:space="preserve">
      <c r="C120" t="str">
        <v>Auditoria Internacional II</v>
      </c>
      <c r="D120" t="str">
        <f>IF(H120="Disciplinar","No aplica","")</f>
        <v>No aplica</v>
      </c>
      <c r="E120" t="str">
        <f>PROPER(IF(B120="",E119,B120))</f>
        <v>Contaduría</v>
      </c>
      <c r="F120" t="str">
        <f>PROPER(IF(A120="",F119,A120))</f>
        <v>Virtual</v>
      </c>
      <c r="G120" t="str" xml:space="preserve">
        <f xml:space="preserve">IF(
   COUNTIFS($M:$M,$M120,$E:$E,$E120,$F:$F,$F120)=COUNTIFS($M:$M,$M120,$E:$E,$E120,$F:$F,$F120,$R:$R,"Cargado"),
   "Cargado",
   IF(
      COUNTIFS($M:$M,$M120,$E:$E,$E120,$F:$F,$F120)=COUNTIFS($M:$M,$M120,$E:$E,$E120,$F:$F,$F120,$R:$R,"No empezado"),
      "No empezado",
      IF(
         COUNTIFS($M:$M,$M120,$E:$E,$E120,$F:$F,$F120)=COUNTIFS($M:$M,$M120,$E:$E,$E120,$F:$F,$F120,$R:$R,"Virtualizado"),
         "Virtualizado",
         "En proceso"
      )
   )
)</f>
        <v>En proceso</v>
      </c>
      <c r="H120" t="str">
        <v>Disciplinar</v>
      </c>
      <c r="I120" t="str">
        <v>Reingeniería</v>
      </c>
      <c r="M120">
        <v>7</v>
      </c>
      <c r="N120" t="str">
        <v>Pregrado</v>
      </c>
      <c r="P120" t="str">
        <v>Actual</v>
      </c>
      <c r="Q120" t="str">
        <v>No</v>
      </c>
      <c r="R120" t="str">
        <v>Producido</v>
      </c>
      <c r="S120" t="str">
        <v>Marzo</v>
      </c>
    </row>
    <row r="121" xml:space="preserve">
      <c r="C121" t="str">
        <v>Finanzas Corporativas</v>
      </c>
      <c r="D121" t="str">
        <f>IF(H121="Disciplinar","No aplica","")</f>
        <v>No aplica</v>
      </c>
      <c r="E121" t="str">
        <f>PROPER(IF(B121="",E120,B121))</f>
        <v>Contaduría</v>
      </c>
      <c r="F121" t="str">
        <f>PROPER(IF(A121="",F120,A121))</f>
        <v>Virtual</v>
      </c>
      <c r="G121" t="str" xml:space="preserve">
        <f xml:space="preserve">IF(
   COUNTIFS($M:$M,$M121,$E:$E,$E121,$F:$F,$F121)=COUNTIFS($M:$M,$M121,$E:$E,$E121,$F:$F,$F121,$R:$R,"Cargado"),
   "Cargado",
   IF(
      COUNTIFS($M:$M,$M121,$E:$E,$E121,$F:$F,$F121)=COUNTIFS($M:$M,$M121,$E:$E,$E121,$F:$F,$F121,$R:$R,"No empezado"),
      "No empezado",
      IF(
         COUNTIFS($M:$M,$M121,$E:$E,$E121,$F:$F,$F121)=COUNTIFS($M:$M,$M121,$E:$E,$E121,$F:$F,$F121,$R:$R,"Virtualizado"),
         "Virtualizado",
         "En proceso"
      )
   )
)</f>
        <v>En proceso</v>
      </c>
      <c r="H121" t="str">
        <v>Disciplinar</v>
      </c>
      <c r="I121" t="str">
        <v>Reingeniería</v>
      </c>
      <c r="M121">
        <v>7</v>
      </c>
      <c r="N121" t="str">
        <v>Pregrado</v>
      </c>
      <c r="P121" t="str">
        <v>Actual</v>
      </c>
      <c r="Q121" t="str">
        <v>No</v>
      </c>
      <c r="R121" t="str">
        <v>Cargado</v>
      </c>
    </row>
    <row r="122" xml:space="preserve">
      <c r="C122" t="str">
        <v>Macroeconomía</v>
      </c>
      <c r="D122" t="str">
        <f>IF(H122="Disciplinar","No aplica","")</f>
        <v>No aplica</v>
      </c>
      <c r="E122" t="str">
        <f>PROPER(IF(B122="",E121,B122))</f>
        <v>Contaduría</v>
      </c>
      <c r="F122" t="str">
        <f>PROPER(IF(A122="",F121,A122))</f>
        <v>Virtual</v>
      </c>
      <c r="G122" t="str" xml:space="preserve">
        <f xml:space="preserve">IF(
   COUNTIFS($M:$M,$M122,$E:$E,$E122,$F:$F,$F122)=COUNTIFS($M:$M,$M122,$E:$E,$E122,$F:$F,$F122,$R:$R,"Cargado"),
   "Cargado",
   IF(
      COUNTIFS($M:$M,$M122,$E:$E,$E122,$F:$F,$F122)=COUNTIFS($M:$M,$M122,$E:$E,$E122,$F:$F,$F122,$R:$R,"No empezado"),
      "No empezado",
      IF(
         COUNTIFS($M:$M,$M122,$E:$E,$E122,$F:$F,$F122)=COUNTIFS($M:$M,$M122,$E:$E,$E122,$F:$F,$F122,$R:$R,"Virtualizado"),
         "Virtualizado",
         "En proceso"
      )
   )
)</f>
        <v>En proceso</v>
      </c>
      <c r="H122" t="str">
        <v>Disciplinar</v>
      </c>
      <c r="I122" t="str">
        <v>Reingeniería</v>
      </c>
      <c r="M122">
        <v>7</v>
      </c>
      <c r="N122" t="str">
        <v>Pregrado</v>
      </c>
      <c r="P122" t="str">
        <v>Actual</v>
      </c>
      <c r="Q122" t="str">
        <v>No</v>
      </c>
      <c r="R122" t="str">
        <v>Cargado</v>
      </c>
    </row>
    <row r="123" xml:space="preserve">
      <c r="C123" t="str">
        <v>Presupuestos</v>
      </c>
      <c r="D123" t="str">
        <f>IF(H123="Disciplinar","No aplica","")</f>
        <v>No aplica</v>
      </c>
      <c r="E123" t="str">
        <f>PROPER(IF(B123="",E122,B123))</f>
        <v>Contaduría</v>
      </c>
      <c r="F123" t="str">
        <f>PROPER(IF(A123="",F122,A123))</f>
        <v>Virtual</v>
      </c>
      <c r="G123" t="str" xml:space="preserve">
        <f xml:space="preserve">IF(
   COUNTIFS($M:$M,$M123,$E:$E,$E123,$F:$F,$F123)=COUNTIFS($M:$M,$M123,$E:$E,$E123,$F:$F,$F123,$R:$R,"Cargado"),
   "Cargado",
   IF(
      COUNTIFS($M:$M,$M123,$E:$E,$E123,$F:$F,$F123)=COUNTIFS($M:$M,$M123,$E:$E,$E123,$F:$F,$F123,$R:$R,"No empezado"),
      "No empezado",
      IF(
         COUNTIFS($M:$M,$M123,$E:$E,$E123,$F:$F,$F123)=COUNTIFS($M:$M,$M123,$E:$E,$E123,$F:$F,$F123,$R:$R,"Virtualizado"),
         "Virtualizado",
         "En proceso"
      )
   )
)</f>
        <v>En proceso</v>
      </c>
      <c r="H123" t="str">
        <v>Disciplinar</v>
      </c>
      <c r="I123" t="str">
        <v>Reingeniería</v>
      </c>
      <c r="M123">
        <v>7</v>
      </c>
      <c r="N123" t="str">
        <v>Pregrado</v>
      </c>
      <c r="P123" t="str">
        <v>Actual</v>
      </c>
      <c r="Q123" t="str">
        <v>Sí</v>
      </c>
      <c r="R123" t="str">
        <v>Cargado</v>
      </c>
    </row>
    <row r="124" xml:space="preserve">
      <c r="C124" t="str">
        <v>Contabilidad Pública</v>
      </c>
      <c r="D124" t="str">
        <f>IF(H124="Disciplinar","No aplica","")</f>
        <v>No aplica</v>
      </c>
      <c r="E124" t="str">
        <f>PROPER(IF(B124="",E123,B124))</f>
        <v>Contaduría</v>
      </c>
      <c r="F124" t="str">
        <f>PROPER(IF(A124="",F123,A124))</f>
        <v>Virtual</v>
      </c>
      <c r="G124" t="str" xml:space="preserve">
        <f xml:space="preserve">IF(
   COUNTIFS($M:$M,$M124,$E:$E,$E124,$F:$F,$F124)=COUNTIFS($M:$M,$M124,$E:$E,$E124,$F:$F,$F124,$R:$R,"Cargado"),
   "Cargado",
   IF(
      COUNTIFS($M:$M,$M124,$E:$E,$E124,$F:$F,$F124)=COUNTIFS($M:$M,$M124,$E:$E,$E124,$F:$F,$F124,$R:$R,"No empezado"),
      "No empezado",
      IF(
         COUNTIFS($M:$M,$M124,$E:$E,$E124,$F:$F,$F124)=COUNTIFS($M:$M,$M124,$E:$E,$E124,$F:$F,$F124,$R:$R,"Virtualizado"),
         "Virtualizado",
         "En proceso"
      )
   )
)</f>
        <v>En proceso</v>
      </c>
      <c r="H124" t="str">
        <v>Disciplinar</v>
      </c>
      <c r="I124" t="str">
        <v>Reingeniería</v>
      </c>
      <c r="M124">
        <v>8</v>
      </c>
      <c r="N124" t="str">
        <v>Pregrado</v>
      </c>
      <c r="P124" t="str">
        <v>Actual</v>
      </c>
      <c r="Q124" t="str">
        <v>No</v>
      </c>
      <c r="R124" t="str">
        <v>Cargado</v>
      </c>
    </row>
    <row r="125" xml:space="preserve">
      <c r="C125" t="str">
        <v>Economía Internacional</v>
      </c>
      <c r="D125" t="str">
        <f>IF(H125="Disciplinar","No aplica","")</f>
        <v>No aplica</v>
      </c>
      <c r="E125" t="str">
        <f>PROPER(IF(B125="",E124,B125))</f>
        <v>Contaduría</v>
      </c>
      <c r="F125" t="str">
        <f>PROPER(IF(A125="",F124,A125))</f>
        <v>Virtual</v>
      </c>
      <c r="G125" t="str" xml:space="preserve">
        <f xml:space="preserve">IF(
   COUNTIFS($M:$M,$M125,$E:$E,$E125,$F:$F,$F125)=COUNTIFS($M:$M,$M125,$E:$E,$E125,$F:$F,$F125,$R:$R,"Cargado"),
   "Cargado",
   IF(
      COUNTIFS($M:$M,$M125,$E:$E,$E125,$F:$F,$F125)=COUNTIFS($M:$M,$M125,$E:$E,$E125,$F:$F,$F125,$R:$R,"No empezado"),
      "No empezado",
      IF(
         COUNTIFS($M:$M,$M125,$E:$E,$E125,$F:$F,$F125)=COUNTIFS($M:$M,$M125,$E:$E,$E125,$F:$F,$F125,$R:$R,"Virtualizado"),
         "Virtualizado",
         "En proceso"
      )
   )
)</f>
        <v>En proceso</v>
      </c>
      <c r="H125" t="str">
        <v>Disciplinar</v>
      </c>
      <c r="I125" t="str">
        <v>Reingeniería</v>
      </c>
      <c r="M125">
        <v>8</v>
      </c>
      <c r="N125" t="str">
        <v>Pregrado</v>
      </c>
      <c r="P125" t="str">
        <v>Actual</v>
      </c>
      <c r="Q125" t="str">
        <v>No</v>
      </c>
      <c r="R125" t="str">
        <v>Producido</v>
      </c>
      <c r="S125" t="str">
        <v>Marzo</v>
      </c>
    </row>
    <row r="126" xml:space="preserve">
      <c r="C126" t="str">
        <v>Evaluación de Proyectos de Inversión</v>
      </c>
      <c r="D126" t="str">
        <f>IF(H126="Disciplinar","No aplica","")</f>
        <v>No aplica</v>
      </c>
      <c r="E126" t="str">
        <f>PROPER(IF(B126="",E125,B126))</f>
        <v>Contaduría</v>
      </c>
      <c r="F126" t="str">
        <f>PROPER(IF(A126="",F125,A126))</f>
        <v>Virtual</v>
      </c>
      <c r="G126" t="str" xml:space="preserve">
        <f xml:space="preserve">IF(
   COUNTIFS($M:$M,$M126,$E:$E,$E126,$F:$F,$F126)=COUNTIFS($M:$M,$M126,$E:$E,$E126,$F:$F,$F126,$R:$R,"Cargado"),
   "Cargado",
   IF(
      COUNTIFS($M:$M,$M126,$E:$E,$E126,$F:$F,$F126)=COUNTIFS($M:$M,$M126,$E:$E,$E126,$F:$F,$F126,$R:$R,"No empezado"),
      "No empezado",
      IF(
         COUNTIFS($M:$M,$M126,$E:$E,$E126,$F:$F,$F126)=COUNTIFS($M:$M,$M126,$E:$E,$E126,$F:$F,$F126,$R:$R,"Virtualizado"),
         "Virtualizado",
         "En proceso"
      )
   )
)</f>
        <v>En proceso</v>
      </c>
      <c r="H126" t="str">
        <v>Disciplinar</v>
      </c>
      <c r="I126" t="str">
        <v>Reingeniería</v>
      </c>
      <c r="M126">
        <v>8</v>
      </c>
      <c r="N126" t="str">
        <v>Pregrado</v>
      </c>
      <c r="P126" t="str">
        <v>Actual</v>
      </c>
      <c r="Q126" t="str">
        <v>No</v>
      </c>
      <c r="R126" t="str">
        <v>Cargado</v>
      </c>
      <c r="S126" t="str">
        <v>Marzo</v>
      </c>
    </row>
    <row r="127" xml:space="preserve">
      <c r="C127" t="str">
        <v>Electiva de Profundización V</v>
      </c>
      <c r="D127" t="str">
        <v>INTELIGENCIA ARTIFICIAL Y NEGOCIOS</v>
      </c>
      <c r="E127" t="str">
        <f>PROPER(IF(B127="",E126,B127))</f>
        <v>Contaduría</v>
      </c>
      <c r="F127" t="str">
        <f>PROPER(IF(A127="",F126,A127))</f>
        <v>Virtual</v>
      </c>
      <c r="G127" t="str" xml:space="preserve">
        <f xml:space="preserve">IF(
   COUNTIFS($M:$M,$M127,$E:$E,$E127,$F:$F,$F127)=COUNTIFS($M:$M,$M127,$E:$E,$E127,$F:$F,$F127,$R:$R,"Cargado"),
   "Cargado",
   IF(
      COUNTIFS($M:$M,$M127,$E:$E,$E127,$F:$F,$F127)=COUNTIFS($M:$M,$M127,$E:$E,$E127,$F:$F,$F127,$R:$R,"No empezado"),
      "No empezado",
      IF(
         COUNTIFS($M:$M,$M127,$E:$E,$E127,$F:$F,$F127)=COUNTIFS($M:$M,$M127,$E:$E,$E127,$F:$F,$F127,$R:$R,"Virtualizado"),
         "Virtualizado",
         "En proceso"
      )
   )
)</f>
        <v>En proceso</v>
      </c>
      <c r="H127" t="str">
        <v>Electiva</v>
      </c>
      <c r="I127" t="str">
        <v>Reingeniería</v>
      </c>
      <c r="M127">
        <v>8</v>
      </c>
      <c r="N127" t="str">
        <v>Pregrado</v>
      </c>
      <c r="P127" t="str">
        <v>Actual</v>
      </c>
      <c r="Q127" t="str">
        <v>No</v>
      </c>
      <c r="R127" t="str">
        <v>Producido</v>
      </c>
      <c r="S127" t="str">
        <v>Marzo</v>
      </c>
    </row>
    <row r="128" xml:space="preserve">
      <c r="C128" t="str">
        <v>Administración Pública</v>
      </c>
      <c r="D128" t="str">
        <f>IF(H128="Disciplinar","No aplica","")</f>
        <v>No aplica</v>
      </c>
      <c r="E128" t="str">
        <f>PROPER(IF(B128="",E127,B128))</f>
        <v>Contaduría</v>
      </c>
      <c r="F128" t="str">
        <f>PROPER(IF(A128="",F127,A128))</f>
        <v>Virtual</v>
      </c>
      <c r="G128" t="str" xml:space="preserve">
        <f xml:space="preserve">IF(
   COUNTIFS($M:$M,$M128,$E:$E,$E128,$F:$F,$F128)=COUNTIFS($M:$M,$M128,$E:$E,$E128,$F:$F,$F128,$R:$R,"Cargado"),
   "Cargado",
   IF(
      COUNTIFS($M:$M,$M128,$E:$E,$E128,$F:$F,$F128)=COUNTIFS($M:$M,$M128,$E:$E,$E128,$F:$F,$F128,$R:$R,"No empezado"),
      "No empezado",
      IF(
         COUNTIFS($M:$M,$M128,$E:$E,$E128,$F:$F,$F128)=COUNTIFS($M:$M,$M128,$E:$E,$E128,$F:$F,$F128,$R:$R,"Virtualizado"),
         "Virtualizado",
         "En proceso"
      )
   )
)</f>
        <v>En proceso</v>
      </c>
      <c r="H128" t="str">
        <v>Disciplinar</v>
      </c>
      <c r="I128" t="str">
        <v>Reingeniería</v>
      </c>
      <c r="M128">
        <v>8</v>
      </c>
      <c r="N128" t="str">
        <v>Pregrado</v>
      </c>
      <c r="P128" t="str">
        <v>Actual</v>
      </c>
      <c r="Q128" t="str">
        <v>No</v>
      </c>
      <c r="R128" t="str">
        <v>Aprobado DI</v>
      </c>
      <c r="Y128" s="1">
        <v>46169.01028918981</v>
      </c>
      <c r="Z128" s="1">
        <v>46169.01089318287</v>
      </c>
      <c r="AB128" t="str">
        <v>Andres Velandia</v>
      </c>
      <c r="AF128" s="1">
        <v>46169.01178652778</v>
      </c>
      <c r="AG128" t="str">
        <v>Aprobado</v>
      </c>
    </row>
    <row r="129" xml:space="preserve">
      <c r="C129" t="str">
        <v>Finanzas Internacionales</v>
      </c>
      <c r="D129" t="str">
        <f>IF(H129="Disciplinar","No aplica","")</f>
        <v>No aplica</v>
      </c>
      <c r="E129" t="str">
        <f>PROPER(IF(B129="",E128,B129))</f>
        <v>Contaduría</v>
      </c>
      <c r="F129" t="str">
        <f>PROPER(IF(A129="",F128,A129))</f>
        <v>Virtual</v>
      </c>
      <c r="G129" t="str" xml:space="preserve">
        <f xml:space="preserve">IF(
   COUNTIFS($M:$M,$M129,$E:$E,$E129,$F:$F,$F129)=COUNTIFS($M:$M,$M129,$E:$E,$E129,$F:$F,$F129,$R:$R,"Cargado"),
   "Cargado",
   IF(
      COUNTIFS($M:$M,$M129,$E:$E,$E129,$F:$F,$F129)=COUNTIFS($M:$M,$M129,$E:$E,$E129,$F:$F,$F129,$R:$R,"No empezado"),
      "No empezado",
      IF(
         COUNTIFS($M:$M,$M129,$E:$E,$E129,$F:$F,$F129)=COUNTIFS($M:$M,$M129,$E:$E,$E129,$F:$F,$F129,$R:$R,"Virtualizado"),
         "Virtualizado",
         "En proceso"
      )
   )
)</f>
        <v>En proceso</v>
      </c>
      <c r="H129" t="str">
        <v>Disciplinar</v>
      </c>
      <c r="I129" t="str">
        <v>Reingeniería</v>
      </c>
      <c r="M129">
        <v>8</v>
      </c>
      <c r="N129" t="str">
        <v>Pregrado</v>
      </c>
      <c r="P129" t="str">
        <v>Actual</v>
      </c>
      <c r="Q129" t="str">
        <v>No</v>
      </c>
      <c r="R129" t="str">
        <v>Cargado</v>
      </c>
    </row>
    <row r="130" xml:space="preserve">
      <c r="C130" t="str">
        <v>Gerencia Financiera</v>
      </c>
      <c r="D130" t="str">
        <f>IF(H130="Disciplinar","No aplica","")</f>
        <v>No aplica</v>
      </c>
      <c r="E130" t="str">
        <f>PROPER(IF(B130="",E129,B130))</f>
        <v>Contaduría</v>
      </c>
      <c r="F130" t="str">
        <f>PROPER(IF(A130="",F129,A130))</f>
        <v>Virtual</v>
      </c>
      <c r="G130" t="str" xml:space="preserve">
        <f xml:space="preserve">IF(
   COUNTIFS($M:$M,$M130,$E:$E,$E130,$F:$F,$F130)=COUNTIFS($M:$M,$M130,$E:$E,$E130,$F:$F,$F130,$R:$R,"Cargado"),
   "Cargado",
   IF(
      COUNTIFS($M:$M,$M130,$E:$E,$E130,$F:$F,$F130)=COUNTIFS($M:$M,$M130,$E:$E,$E130,$F:$F,$F130,$R:$R,"No empezado"),
      "No empezado",
      IF(
         COUNTIFS($M:$M,$M130,$E:$E,$E130,$F:$F,$F130)=COUNTIFS($M:$M,$M130,$E:$E,$E130,$F:$F,$F130,$R:$R,"Virtualizado"),
         "Virtualizado",
         "En proceso"
      )
   )
)</f>
        <v>En proceso</v>
      </c>
      <c r="H130" t="str">
        <v>Disciplinar</v>
      </c>
      <c r="I130" t="str">
        <v>Reingeniería</v>
      </c>
      <c r="M130">
        <v>8</v>
      </c>
      <c r="N130" t="str">
        <v>Pregrado</v>
      </c>
      <c r="P130" t="str">
        <v>Actual</v>
      </c>
      <c r="Q130" t="str">
        <v>No</v>
      </c>
      <c r="R130" t="str">
        <v>Cargado</v>
      </c>
    </row>
    <row r="131" xml:space="preserve">
      <c r="C131" t="str">
        <v>Negociación Estratégica Internacional</v>
      </c>
      <c r="D131" t="str">
        <f>IF(H131="Disciplinar","No aplica","")</f>
        <v>No aplica</v>
      </c>
      <c r="E131" t="str">
        <f>PROPER(IF(B131="",E130,B131))</f>
        <v>Contaduría</v>
      </c>
      <c r="F131" t="str">
        <f>PROPER(IF(A131="",F130,A131))</f>
        <v>Virtual</v>
      </c>
      <c r="G131" t="str" xml:space="preserve">
        <f xml:space="preserve">IF(
   COUNTIFS($M:$M,$M131,$E:$E,$E131,$F:$F,$F131)=COUNTIFS($M:$M,$M131,$E:$E,$E131,$F:$F,$F131,$R:$R,"Cargado"),
   "Cargado",
   IF(
      COUNTIFS($M:$M,$M131,$E:$E,$E131,$F:$F,$F131)=COUNTIFS($M:$M,$M131,$E:$E,$E131,$F:$F,$F131,$R:$R,"No empezado"),
      "No empezado",
      IF(
         COUNTIFS($M:$M,$M131,$E:$E,$E131,$F:$F,$F131)=COUNTIFS($M:$M,$M131,$E:$E,$E131,$F:$F,$F131,$R:$R,"Virtualizado"),
         "Virtualizado",
         "En proceso"
      )
   )
)</f>
        <v>En proceso</v>
      </c>
      <c r="H131" t="str">
        <v>Disciplinar</v>
      </c>
      <c r="I131" t="str">
        <v>Reingeniería</v>
      </c>
      <c r="M131">
        <v>8</v>
      </c>
      <c r="N131" t="str">
        <v>Pregrado</v>
      </c>
      <c r="P131" t="str">
        <v>Actual</v>
      </c>
      <c r="Q131" t="str">
        <v>No</v>
      </c>
      <c r="R131" t="str">
        <v>Cargado</v>
      </c>
    </row>
    <row r="132" xml:space="preserve">
      <c r="C132" t="str">
        <v>Contabilidad Social y Ambiental</v>
      </c>
      <c r="D132" t="str">
        <f>IF(H132="Disciplinar","No aplica","")</f>
        <v>No aplica</v>
      </c>
      <c r="E132" t="str">
        <f>PROPER(IF(B132="",E131,B132))</f>
        <v>Contaduría</v>
      </c>
      <c r="F132" t="str">
        <f>PROPER(IF(A132="",F131,A132))</f>
        <v>Virtual</v>
      </c>
      <c r="G132" t="str" xml:space="preserve">
        <f xml:space="preserve">IF(
   COUNTIFS($M:$M,$M132,$E:$E,$E132,$F:$F,$F132)=COUNTIFS($M:$M,$M132,$E:$E,$E132,$F:$F,$F132,$R:$R,"Cargado"),
   "Cargado",
   IF(
      COUNTIFS($M:$M,$M132,$E:$E,$E132,$F:$F,$F132)=COUNTIFS($M:$M,$M132,$E:$E,$E132,$F:$F,$F132,$R:$R,"No empezado"),
      "No empezado",
      IF(
         COUNTIFS($M:$M,$M132,$E:$E,$E132,$F:$F,$F132)=COUNTIFS($M:$M,$M132,$E:$E,$E132,$F:$F,$F132,$R:$R,"Virtualizado"),
         "Virtualizado",
         "En proceso"
      )
   )
)</f>
        <v>En proceso</v>
      </c>
      <c r="H132" t="str">
        <v>Disciplinar</v>
      </c>
      <c r="I132" t="str">
        <v>Reingeniería</v>
      </c>
      <c r="M132">
        <v>9</v>
      </c>
      <c r="N132" t="str">
        <v>Pregrado</v>
      </c>
      <c r="P132" t="str">
        <v>Actual</v>
      </c>
      <c r="Q132" t="str">
        <v>No</v>
      </c>
      <c r="R132" t="str">
        <v>Cargado</v>
      </c>
    </row>
    <row r="133" xml:space="preserve">
      <c r="C133" t="str">
        <v>Ética Profesional</v>
      </c>
      <c r="D133" t="str">
        <f>IF(H133="Disciplinar","No aplica","")</f>
        <v>No aplica</v>
      </c>
      <c r="E133" t="str">
        <f>PROPER(IF(B133="",E132,B133))</f>
        <v>Contaduría</v>
      </c>
      <c r="F133" t="str">
        <f>PROPER(IF(A133="",F132,A133))</f>
        <v>Virtual</v>
      </c>
      <c r="G133" t="str" xml:space="preserve">
        <f xml:space="preserve">IF(
   COUNTIFS($M:$M,$M133,$E:$E,$E133,$F:$F,$F133)=COUNTIFS($M:$M,$M133,$E:$E,$E133,$F:$F,$F133,$R:$R,"Cargado"),
   "Cargado",
   IF(
      COUNTIFS($M:$M,$M133,$E:$E,$E133,$F:$F,$F133)=COUNTIFS($M:$M,$M133,$E:$E,$E133,$F:$F,$F133,$R:$R,"No empezado"),
      "No empezado",
      IF(
         COUNTIFS($M:$M,$M133,$E:$E,$E133,$F:$F,$F133)=COUNTIFS($M:$M,$M133,$E:$E,$E133,$F:$F,$F133,$R:$R,"Virtualizado"),
         "Virtualizado",
         "En proceso"
      )
   )
)</f>
        <v>En proceso</v>
      </c>
      <c r="H133" t="str">
        <v>Disciplinar</v>
      </c>
      <c r="I133" t="str">
        <v>Reingeniería</v>
      </c>
      <c r="M133">
        <v>9</v>
      </c>
      <c r="N133" t="str">
        <v>Pregrado</v>
      </c>
      <c r="P133" t="str">
        <v>Actual</v>
      </c>
      <c r="Q133" t="str">
        <v>Sí</v>
      </c>
      <c r="R133" t="str">
        <v>Cargado</v>
      </c>
    </row>
    <row r="134" xml:space="preserve">
      <c r="C134" t="str">
        <v>Práctica Profesional</v>
      </c>
      <c r="D134" t="str">
        <f>IF(H134="Disciplinar","No aplica","")</f>
        <v>No aplica</v>
      </c>
      <c r="E134" t="str">
        <f>PROPER(IF(B134="",E133,B134))</f>
        <v>Contaduría</v>
      </c>
      <c r="F134" t="str">
        <f>PROPER(IF(A134="",F133,A134))</f>
        <v>Virtual</v>
      </c>
      <c r="G134" t="str" xml:space="preserve">
        <f xml:space="preserve">IF(
   COUNTIFS($M:$M,$M134,$E:$E,$E134,$F:$F,$F134)=COUNTIFS($M:$M,$M134,$E:$E,$E134,$F:$F,$F134,$R:$R,"Cargado"),
   "Cargado",
   IF(
      COUNTIFS($M:$M,$M134,$E:$E,$E134,$F:$F,$F134)=COUNTIFS($M:$M,$M134,$E:$E,$E134,$F:$F,$F134,$R:$R,"No empezado"),
      "No empezado",
      IF(
         COUNTIFS($M:$M,$M134,$E:$E,$E134,$F:$F,$F134)=COUNTIFS($M:$M,$M134,$E:$E,$E134,$F:$F,$F134,$R:$R,"Virtualizado"),
         "Virtualizado",
         "En proceso"
      )
   )
)</f>
        <v>En proceso</v>
      </c>
      <c r="H134" t="str">
        <v>Disciplinar</v>
      </c>
      <c r="I134" t="str">
        <v>Reingeniería</v>
      </c>
      <c r="M134">
        <v>9</v>
      </c>
      <c r="N134" t="str">
        <v>Pregrado</v>
      </c>
      <c r="P134" t="str">
        <v>Actual</v>
      </c>
      <c r="Q134" t="str">
        <v>Sí</v>
      </c>
      <c r="R134" t="str">
        <v>Virtualizado</v>
      </c>
      <c r="S134" t="str">
        <v>Marzo</v>
      </c>
    </row>
    <row r="135" xml:space="preserve">
      <c r="C135" t="str">
        <v>Revisoría Fiscal</v>
      </c>
      <c r="D135" t="str">
        <f>IF(H135="Disciplinar","No aplica","")</f>
        <v>No aplica</v>
      </c>
      <c r="E135" t="str">
        <f>PROPER(IF(B135="",E134,B135))</f>
        <v>Contaduría</v>
      </c>
      <c r="F135" t="str">
        <f>PROPER(IF(A135="",F134,A135))</f>
        <v>Virtual</v>
      </c>
      <c r="G135" t="str" xml:space="preserve">
        <f xml:space="preserve">IF(
   COUNTIFS($M:$M,$M135,$E:$E,$E135,$F:$F,$F135)=COUNTIFS($M:$M,$M135,$E:$E,$E135,$F:$F,$F135,$R:$R,"Cargado"),
   "Cargado",
   IF(
      COUNTIFS($M:$M,$M135,$E:$E,$E135,$F:$F,$F135)=COUNTIFS($M:$M,$M135,$E:$E,$E135,$F:$F,$F135,$R:$R,"No empezado"),
      "No empezado",
      IF(
         COUNTIFS($M:$M,$M135,$E:$E,$E135,$F:$F,$F135)=COUNTIFS($M:$M,$M135,$E:$E,$E135,$F:$F,$F135,$R:$R,"Virtualizado"),
         "Virtualizado",
         "En proceso"
      )
   )
)</f>
        <v>En proceso</v>
      </c>
      <c r="H135" t="str">
        <v>Disciplinar</v>
      </c>
      <c r="I135" t="str">
        <v>Reingeniería</v>
      </c>
      <c r="M135">
        <v>9</v>
      </c>
      <c r="N135" t="str">
        <v>Pregrado</v>
      </c>
      <c r="P135" t="str">
        <v>Actual</v>
      </c>
      <c r="Q135" t="str">
        <v>No</v>
      </c>
      <c r="R135" t="str">
        <v>Cargado</v>
      </c>
    </row>
    <row r="136" xml:space="preserve">
      <c r="C136" t="str">
        <v>Gobierno Corporativo</v>
      </c>
      <c r="D136" t="str">
        <f>IF(H136="Disciplinar","No aplica","")</f>
        <v>No aplica</v>
      </c>
      <c r="E136" t="str">
        <f>PROPER(IF(B136="",E135,B136))</f>
        <v>Contaduría</v>
      </c>
      <c r="F136" t="str">
        <f>PROPER(IF(A136="",F135,A136))</f>
        <v>Virtual</v>
      </c>
      <c r="G136" t="str" xml:space="preserve">
        <f xml:space="preserve">IF(
   COUNTIFS($M:$M,$M136,$E:$E,$E136,$F:$F,$F136)=COUNTIFS($M:$M,$M136,$E:$E,$E136,$F:$F,$F136,$R:$R,"Cargado"),
   "Cargado",
   IF(
      COUNTIFS($M:$M,$M136,$E:$E,$E136,$F:$F,$F136)=COUNTIFS($M:$M,$M136,$E:$E,$E136,$F:$F,$F136,$R:$R,"No empezado"),
      "No empezado",
      IF(
         COUNTIFS($M:$M,$M136,$E:$E,$E136,$F:$F,$F136)=COUNTIFS($M:$M,$M136,$E:$E,$E136,$F:$F,$F136,$R:$R,"Virtualizado"),
         "Virtualizado",
         "En proceso"
      )
   )
)</f>
        <v>En proceso</v>
      </c>
      <c r="H136" t="str">
        <v>Disciplinar</v>
      </c>
      <c r="I136" t="str">
        <v>Reingeniería</v>
      </c>
      <c r="M136">
        <v>9</v>
      </c>
      <c r="N136" t="str">
        <v>Pregrado</v>
      </c>
      <c r="P136" t="str">
        <v>Actual</v>
      </c>
      <c r="Q136" t="str">
        <v>No</v>
      </c>
      <c r="R136" t="str">
        <v>Cargado</v>
      </c>
    </row>
    <row r="137" xml:space="preserve">
      <c r="C137" t="str">
        <v>Mercados de Capitales</v>
      </c>
      <c r="D137" t="str">
        <f>IF(H137="Disciplinar","No aplica","")</f>
        <v>No aplica</v>
      </c>
      <c r="E137" t="str">
        <f>PROPER(IF(B137="",E136,B137))</f>
        <v>Contaduría</v>
      </c>
      <c r="F137" t="str">
        <f>PROPER(IF(A137="",F136,A137))</f>
        <v>Virtual</v>
      </c>
      <c r="G137" t="str" xml:space="preserve">
        <f xml:space="preserve">IF(
   COUNTIFS($M:$M,$M137,$E:$E,$E137,$F:$F,$F137)=COUNTIFS($M:$M,$M137,$E:$E,$E137,$F:$F,$F137,$R:$R,"Cargado"),
   "Cargado",
   IF(
      COUNTIFS($M:$M,$M137,$E:$E,$E137,$F:$F,$F137)=COUNTIFS($M:$M,$M137,$E:$E,$E137,$F:$F,$F137,$R:$R,"No empezado"),
      "No empezado",
      IF(
         COUNTIFS($M:$M,$M137,$E:$E,$E137,$F:$F,$F137)=COUNTIFS($M:$M,$M137,$E:$E,$E137,$F:$F,$F137,$R:$R,"Virtualizado"),
         "Virtualizado",
         "En proceso"
      )
   )
)</f>
        <v>En proceso</v>
      </c>
      <c r="H137" t="str">
        <v>Disciplinar</v>
      </c>
      <c r="I137" t="str">
        <v>Reingeniería</v>
      </c>
      <c r="M137">
        <v>9</v>
      </c>
      <c r="N137" t="str">
        <v>Pregrado</v>
      </c>
      <c r="P137" t="str">
        <v>Actual</v>
      </c>
      <c r="Q137" t="str">
        <v>No</v>
      </c>
      <c r="R137" t="str">
        <v>Cargado</v>
      </c>
    </row>
    <row r="138" xml:space="preserve">
      <c r="A138" t="str">
        <v>Virtual</v>
      </c>
      <c r="B138" t="str">
        <v>Administración de empresas</v>
      </c>
      <c r="C138" t="str">
        <v>Competencias matemáticas</v>
      </c>
      <c r="D138" t="str">
        <f>IF(H138="Disciplinar","No aplica","")</f>
        <v>No aplica</v>
      </c>
      <c r="E138" t="str">
        <f>PROPER(IF(B138="",E137,B138))</f>
        <v>Administración De Empresas</v>
      </c>
      <c r="F138" t="str">
        <f>PROPER(IF(A138="",F137,A138))</f>
        <v>Virtual</v>
      </c>
      <c r="G138" t="str" xml:space="preserve">
        <f xml:space="preserve">IF(
   COUNTIFS($M:$M,$M138,$E:$E,$E138,$F:$F,$F138)=COUNTIFS($M:$M,$M138,$E:$E,$E138,$F:$F,$F138,$R:$R,"Cargado"),
   "Cargado",
   IF(
      COUNTIFS($M:$M,$M138,$E:$E,$E138,$F:$F,$F138)=COUNTIFS($M:$M,$M138,$E:$E,$E138,$F:$F,$F138,$R:$R,"No empezado"),
      "No empezado",
      IF(
         COUNTIFS($M:$M,$M138,$E:$E,$E138,$F:$F,$F138)=COUNTIFS($M:$M,$M138,$E:$E,$E138,$F:$F,$F138,$R:$R,"Virtualizado"),
         "Virtualizado",
         "En proceso"
      )
   )
)</f>
        <v>En proceso</v>
      </c>
      <c r="H138" t="str">
        <v>Disciplinar</v>
      </c>
      <c r="I138" t="str">
        <v>Reingeniería</v>
      </c>
      <c r="M138">
        <v>1</v>
      </c>
      <c r="N138" t="str">
        <v>Pregrado</v>
      </c>
      <c r="O138" t="str">
        <v>Ciencias Economicas, Administrativas Y Contables</v>
      </c>
      <c r="P138" t="str">
        <v>Ambas</v>
      </c>
      <c r="Q138" t="str">
        <v>Sí</v>
      </c>
      <c r="R138" t="str">
        <v>Cargado</v>
      </c>
    </row>
    <row r="139" xml:space="preserve">
      <c r="C139" t="str">
        <v>Informática Básica</v>
      </c>
      <c r="D139" t="str">
        <f>IF(H139="Disciplinar","No aplica","")</f>
        <v>No aplica</v>
      </c>
      <c r="E139" t="str">
        <f>PROPER(IF(B139="",E138,B139))</f>
        <v>Administración De Empresas</v>
      </c>
      <c r="F139" t="str">
        <f>PROPER(IF(A139="",F138,A139))</f>
        <v>Virtual</v>
      </c>
      <c r="G139" t="str" xml:space="preserve">
        <f xml:space="preserve">IF(
   COUNTIFS($M:$M,$M139,$E:$E,$E139,$F:$F,$F139)=COUNTIFS($M:$M,$M139,$E:$E,$E139,$F:$F,$F139,$R:$R,"Cargado"),
   "Cargado",
   IF(
      COUNTIFS($M:$M,$M139,$E:$E,$E139,$F:$F,$F139)=COUNTIFS($M:$M,$M139,$E:$E,$E139,$F:$F,$F139,$R:$R,"No empezado"),
      "No empezado",
      IF(
         COUNTIFS($M:$M,$M139,$E:$E,$E139,$F:$F,$F139)=COUNTIFS($M:$M,$M139,$E:$E,$E139,$F:$F,$F139,$R:$R,"Virtualizado"),
         "Virtualizado",
         "En proceso"
      )
   )
)</f>
        <v>En proceso</v>
      </c>
      <c r="H139" t="str">
        <v>Disciplinar</v>
      </c>
      <c r="I139" t="str">
        <v>Reingeniería</v>
      </c>
      <c r="M139">
        <v>1</v>
      </c>
      <c r="N139" t="str">
        <v>Pregrado</v>
      </c>
      <c r="O139" t="str">
        <v>Todas las Facultades</v>
      </c>
      <c r="P139" t="str">
        <v>Ambas</v>
      </c>
      <c r="Q139" t="str">
        <v>Sí</v>
      </c>
      <c r="R139" t="str">
        <v>Cargado</v>
      </c>
    </row>
    <row r="140" xml:space="preserve">
      <c r="C140" t="str">
        <v>Fundamentos de Administración</v>
      </c>
      <c r="D140" t="str">
        <f>IF(H140="Disciplinar","No aplica","")</f>
        <v>No aplica</v>
      </c>
      <c r="E140" t="str">
        <f>PROPER(IF(B140="",E139,B140))</f>
        <v>Administración De Empresas</v>
      </c>
      <c r="F140" t="str">
        <f>PROPER(IF(A140="",F139,A140))</f>
        <v>Virtual</v>
      </c>
      <c r="G140" t="str" xml:space="preserve">
        <f xml:space="preserve">IF(
   COUNTIFS($M:$M,$M140,$E:$E,$E140,$F:$F,$F140)=COUNTIFS($M:$M,$M140,$E:$E,$E140,$F:$F,$F140,$R:$R,"Cargado"),
   "Cargado",
   IF(
      COUNTIFS($M:$M,$M140,$E:$E,$E140,$F:$F,$F140)=COUNTIFS($M:$M,$M140,$E:$E,$E140,$F:$F,$F140,$R:$R,"No empezado"),
      "No empezado",
      IF(
         COUNTIFS($M:$M,$M140,$E:$E,$E140,$F:$F,$F140)=COUNTIFS($M:$M,$M140,$E:$E,$E140,$F:$F,$F140,$R:$R,"Virtualizado"),
         "Virtualizado",
         "En proceso"
      )
   )
)</f>
        <v>En proceso</v>
      </c>
      <c r="H140" t="str">
        <v>Disciplinar</v>
      </c>
      <c r="I140" t="str">
        <v>Reingeniería</v>
      </c>
      <c r="M140">
        <v>1</v>
      </c>
      <c r="N140" t="str">
        <v>Pregrado</v>
      </c>
      <c r="O140" t="str">
        <v>Todas las Facultades</v>
      </c>
      <c r="P140" t="str">
        <v>Ambas</v>
      </c>
      <c r="Q140" t="str">
        <v>Sí</v>
      </c>
      <c r="R140" t="str">
        <v>Cargado</v>
      </c>
    </row>
    <row r="141" xml:space="preserve">
      <c r="C141" t="str">
        <v>Microeconomía</v>
      </c>
      <c r="D141" t="str">
        <f>IF(H141="Disciplinar","No aplica","")</f>
        <v>No aplica</v>
      </c>
      <c r="E141" t="str">
        <f>PROPER(IF(B141="",E140,B141))</f>
        <v>Administración De Empresas</v>
      </c>
      <c r="F141" t="str">
        <f>PROPER(IF(A141="",F140,A141))</f>
        <v>Virtual</v>
      </c>
      <c r="G141" t="str" xml:space="preserve">
        <f xml:space="preserve">IF(
   COUNTIFS($M:$M,$M141,$E:$E,$E141,$F:$F,$F141)=COUNTIFS($M:$M,$M141,$E:$E,$E141,$F:$F,$F141,$R:$R,"Cargado"),
   "Cargado",
   IF(
      COUNTIFS($M:$M,$M141,$E:$E,$E141,$F:$F,$F141)=COUNTIFS($M:$M,$M141,$E:$E,$E141,$F:$F,$F141,$R:$R,"No empezado"),
      "No empezado",
      IF(
         COUNTIFS($M:$M,$M141,$E:$E,$E141,$F:$F,$F141)=COUNTIFS($M:$M,$M141,$E:$E,$E141,$F:$F,$F141,$R:$R,"Virtualizado"),
         "Virtualizado",
         "En proceso"
      )
   )
)</f>
        <v>En proceso</v>
      </c>
      <c r="H141" t="str">
        <v>Disciplinar</v>
      </c>
      <c r="I141" t="str">
        <v>Reingeniería</v>
      </c>
      <c r="M141">
        <v>1</v>
      </c>
      <c r="N141" t="str">
        <v>Pregrado</v>
      </c>
      <c r="O141" t="str">
        <v>Todas las Facultades</v>
      </c>
      <c r="P141" t="str">
        <v>Actual</v>
      </c>
      <c r="Q141" t="str">
        <v>Sí</v>
      </c>
      <c r="R141" t="str">
        <v>Cargado</v>
      </c>
    </row>
    <row r="142" xml:space="preserve">
      <c r="C142" t="str">
        <v>Contabilidad General</v>
      </c>
      <c r="D142" t="str">
        <f>IF(H142="Disciplinar","No aplica","")</f>
        <v>No aplica</v>
      </c>
      <c r="E142" t="str">
        <f>PROPER(IF(B142="",E141,B142))</f>
        <v>Administración De Empresas</v>
      </c>
      <c r="F142" t="str">
        <f>PROPER(IF(A142="",F141,A142))</f>
        <v>Virtual</v>
      </c>
      <c r="G142" t="str" xml:space="preserve">
        <f xml:space="preserve">IF(
   COUNTIFS($M:$M,$M142,$E:$E,$E142,$F:$F,$F142)=COUNTIFS($M:$M,$M142,$E:$E,$E142,$F:$F,$F142,$R:$R,"Cargado"),
   "Cargado",
   IF(
      COUNTIFS($M:$M,$M142,$E:$E,$E142,$F:$F,$F142)=COUNTIFS($M:$M,$M142,$E:$E,$E142,$F:$F,$F142,$R:$R,"No empezado"),
      "No empezado",
      IF(
         COUNTIFS($M:$M,$M142,$E:$E,$E142,$F:$F,$F142)=COUNTIFS($M:$M,$M142,$E:$E,$E142,$F:$F,$F142,$R:$R,"Virtualizado"),
         "Virtualizado",
         "En proceso"
      )
   )
)</f>
        <v>En proceso</v>
      </c>
      <c r="H142" t="str">
        <v>Disciplinar</v>
      </c>
      <c r="I142" t="str">
        <v>Reingeniería</v>
      </c>
      <c r="M142">
        <v>1</v>
      </c>
      <c r="N142" t="str">
        <v>Pregrado</v>
      </c>
      <c r="O142" t="str">
        <v>Ciencias Economicas, Administrativas Y Contables</v>
      </c>
      <c r="P142" t="str">
        <v>Ambas</v>
      </c>
      <c r="Q142" t="str">
        <v>No</v>
      </c>
      <c r="R142" t="str">
        <v>Cargado</v>
      </c>
    </row>
    <row r="143" xml:space="preserve">
      <c r="C143" t="str">
        <v>Constitución y Democracia</v>
      </c>
      <c r="D143" t="str">
        <f>IF(H143="Disciplinar","No aplica","")</f>
        <v>No aplica</v>
      </c>
      <c r="E143" t="str">
        <f>PROPER(IF(B143="",E142,B143))</f>
        <v>Administración De Empresas</v>
      </c>
      <c r="F143" t="str">
        <f>PROPER(IF(A143="",F142,A143))</f>
        <v>Virtual</v>
      </c>
      <c r="G143" t="str" xml:space="preserve">
        <f xml:space="preserve">IF(
   COUNTIFS($M:$M,$M143,$E:$E,$E143,$F:$F,$F143)=COUNTIFS($M:$M,$M143,$E:$E,$E143,$F:$F,$F143,$R:$R,"Cargado"),
   "Cargado",
   IF(
      COUNTIFS($M:$M,$M143,$E:$E,$E143,$F:$F,$F143)=COUNTIFS($M:$M,$M143,$E:$E,$E143,$F:$F,$F143,$R:$R,"No empezado"),
      "No empezado",
      IF(
         COUNTIFS($M:$M,$M143,$E:$E,$E143,$F:$F,$F143)=COUNTIFS($M:$M,$M143,$E:$E,$E143,$F:$F,$F143,$R:$R,"Virtualizado"),
         "Virtualizado",
         "En proceso"
      )
   )
)</f>
        <v>En proceso</v>
      </c>
      <c r="H143" t="str">
        <v>Disciplinar</v>
      </c>
      <c r="I143" t="str">
        <v>Reingeniería</v>
      </c>
      <c r="M143">
        <v>1</v>
      </c>
      <c r="N143" t="str">
        <v>Pregrado</v>
      </c>
      <c r="O143" t="str">
        <v>Ciencias Economicas, Administrativas Y Contables</v>
      </c>
      <c r="P143" t="str">
        <v>Ambas</v>
      </c>
      <c r="Q143" t="str">
        <v>Sí</v>
      </c>
      <c r="R143" t="str">
        <v>Cargado</v>
      </c>
    </row>
    <row r="144" xml:space="preserve">
      <c r="C144" t="str">
        <v>Competencias Comunicativas</v>
      </c>
      <c r="D144" t="str">
        <f>IF(H144="Disciplinar","No aplica","")</f>
        <v>No aplica</v>
      </c>
      <c r="E144" t="str">
        <f>PROPER(IF(B144="",E143,B144))</f>
        <v>Administración De Empresas</v>
      </c>
      <c r="F144" t="str">
        <f>PROPER(IF(A144="",F143,A144))</f>
        <v>Virtual</v>
      </c>
      <c r="G144" t="str" xml:space="preserve">
        <f xml:space="preserve">IF(
   COUNTIFS($M:$M,$M144,$E:$E,$E144,$F:$F,$F144)=COUNTIFS($M:$M,$M144,$E:$E,$E144,$F:$F,$F144,$R:$R,"Cargado"),
   "Cargado",
   IF(
      COUNTIFS($M:$M,$M144,$E:$E,$E144,$F:$F,$F144)=COUNTIFS($M:$M,$M144,$E:$E,$E144,$F:$F,$F144,$R:$R,"No empezado"),
      "No empezado",
      IF(
         COUNTIFS($M:$M,$M144,$E:$E,$E144,$F:$F,$F144)=COUNTIFS($M:$M,$M144,$E:$E,$E144,$F:$F,$F144,$R:$R,"Virtualizado"),
         "Virtualizado",
         "En proceso"
      )
   )
)</f>
        <v>En proceso</v>
      </c>
      <c r="H144" t="str">
        <v>Disciplinar</v>
      </c>
      <c r="I144" t="str">
        <v>Reingeniería</v>
      </c>
      <c r="M144">
        <v>1</v>
      </c>
      <c r="N144" t="str">
        <v>Pregrado</v>
      </c>
      <c r="O144" t="str">
        <v>Todas las Facultades</v>
      </c>
      <c r="P144" t="str">
        <v>Ambas</v>
      </c>
      <c r="Q144" t="str">
        <v>Sí</v>
      </c>
      <c r="R144" t="str">
        <v>Cargado</v>
      </c>
    </row>
    <row r="145" xml:space="preserve">
      <c r="C145" t="str">
        <v>Cálculo Diferencial (Pro)</v>
      </c>
      <c r="D145" t="str">
        <f>IF(H145="Disciplinar","No aplica","")</f>
        <v>No aplica</v>
      </c>
      <c r="E145" t="str">
        <f>PROPER(IF(B145="",E144,B145))</f>
        <v>Administración De Empresas</v>
      </c>
      <c r="F145" t="str">
        <f>PROPER(IF(A145="",F144,A145))</f>
        <v>Virtual</v>
      </c>
      <c r="G145" t="str" xml:space="preserve">
        <f xml:space="preserve">IF(
   COUNTIFS($M:$M,$M145,$E:$E,$E145,$F:$F,$F145)=COUNTIFS($M:$M,$M145,$E:$E,$E145,$F:$F,$F145,$R:$R,"Cargado"),
   "Cargado",
   IF(
      COUNTIFS($M:$M,$M145,$E:$E,$E145,$F:$F,$F145)=COUNTIFS($M:$M,$M145,$E:$E,$E145,$F:$F,$F145,$R:$R,"No empezado"),
      "No empezado",
      IF(
         COUNTIFS($M:$M,$M145,$E:$E,$E145,$F:$F,$F145)=COUNTIFS($M:$M,$M145,$E:$E,$E145,$F:$F,$F145,$R:$R,"Virtualizado"),
         "Virtualizado",
         "En proceso"
      )
   )
)</f>
        <v>En proceso</v>
      </c>
      <c r="H145" t="str">
        <v>Disciplinar</v>
      </c>
      <c r="I145" t="str">
        <v>Reingeniería</v>
      </c>
      <c r="M145">
        <v>2</v>
      </c>
      <c r="N145" t="str">
        <v>Pregrado</v>
      </c>
      <c r="O145" t="str">
        <v>Ciencias Economicas, Administrativas Y Contables</v>
      </c>
      <c r="P145" t="str">
        <v>Actual</v>
      </c>
      <c r="Q145" t="str">
        <v>Duplicado</v>
      </c>
      <c r="R145" t="str">
        <v>Cargado</v>
      </c>
    </row>
    <row r="146" xml:space="preserve">
      <c r="C146" t="str">
        <v>Procesos Administrativos</v>
      </c>
      <c r="D146" t="str">
        <f>IF(H146="Disciplinar","No aplica","")</f>
        <v>No aplica</v>
      </c>
      <c r="E146" t="str">
        <f>PROPER(IF(B146="",E145,B146))</f>
        <v>Administración De Empresas</v>
      </c>
      <c r="F146" t="str">
        <f>PROPER(IF(A146="",F145,A146))</f>
        <v>Virtual</v>
      </c>
      <c r="G146" t="str" xml:space="preserve">
        <f xml:space="preserve">IF(
   COUNTIFS($M:$M,$M146,$E:$E,$E146,$F:$F,$F146)=COUNTIFS($M:$M,$M146,$E:$E,$E146,$F:$F,$F146,$R:$R,"Cargado"),
   "Cargado",
   IF(
      COUNTIFS($M:$M,$M146,$E:$E,$E146,$F:$F,$F146)=COUNTIFS($M:$M,$M146,$E:$E,$E146,$F:$F,$F146,$R:$R,"No empezado"),
      "No empezado",
      IF(
         COUNTIFS($M:$M,$M146,$E:$E,$E146,$F:$F,$F146)=COUNTIFS($M:$M,$M146,$E:$E,$E146,$F:$F,$F146,$R:$R,"Virtualizado"),
         "Virtualizado",
         "En proceso"
      )
   )
)</f>
        <v>En proceso</v>
      </c>
      <c r="H146" t="str">
        <v>Disciplinar</v>
      </c>
      <c r="I146" t="str">
        <v>Reingeniería</v>
      </c>
      <c r="M146">
        <v>2</v>
      </c>
      <c r="N146" t="str">
        <v>Pregrado</v>
      </c>
      <c r="O146" t="str">
        <v>Ciencias Economicas, Administrativas Y Contables</v>
      </c>
      <c r="P146" t="str">
        <v>Ambas</v>
      </c>
      <c r="Q146" t="str">
        <v>No</v>
      </c>
      <c r="R146" t="str">
        <v>Cargado</v>
      </c>
    </row>
    <row r="147" xml:space="preserve">
      <c r="C147" t="str">
        <v>Documentos y Manejo de Información</v>
      </c>
      <c r="D147" t="str">
        <f>IF(H147="Disciplinar","No aplica","")</f>
        <v>No aplica</v>
      </c>
      <c r="E147" t="str">
        <f>PROPER(IF(B147="",E146,B147))</f>
        <v>Administración De Empresas</v>
      </c>
      <c r="F147" t="str">
        <f>PROPER(IF(A147="",F146,A147))</f>
        <v>Virtual</v>
      </c>
      <c r="G147" t="str" xml:space="preserve">
        <f xml:space="preserve">IF(
   COUNTIFS($M:$M,$M147,$E:$E,$E147,$F:$F,$F147)=COUNTIFS($M:$M,$M147,$E:$E,$E147,$F:$F,$F147,$R:$R,"Cargado"),
   "Cargado",
   IF(
      COUNTIFS($M:$M,$M147,$E:$E,$E147,$F:$F,$F147)=COUNTIFS($M:$M,$M147,$E:$E,$E147,$F:$F,$F147,$R:$R,"No empezado"),
      "No empezado",
      IF(
         COUNTIFS($M:$M,$M147,$E:$E,$E147,$F:$F,$F147)=COUNTIFS($M:$M,$M147,$E:$E,$E147,$F:$F,$F147,$R:$R,"Virtualizado"),
         "Virtualizado",
         "En proceso"
      )
   )
)</f>
        <v>En proceso</v>
      </c>
      <c r="H147" t="str">
        <v>Disciplinar</v>
      </c>
      <c r="I147" t="str">
        <v>Reingeniería</v>
      </c>
      <c r="M147">
        <v>2</v>
      </c>
      <c r="N147" t="str">
        <v>Pregrado</v>
      </c>
      <c r="O147" t="str">
        <v>Ciencias Economicas, Administrativas Y Contables</v>
      </c>
      <c r="P147" t="str">
        <v>Actual</v>
      </c>
      <c r="Q147" t="str">
        <v>No</v>
      </c>
      <c r="R147" t="str">
        <v>Cargado</v>
      </c>
    </row>
    <row r="148" xml:space="preserve">
      <c r="C148" t="str">
        <v>Macroeconomía</v>
      </c>
      <c r="D148" t="str">
        <f>IF(H148="Disciplinar","No aplica","")</f>
        <v>No aplica</v>
      </c>
      <c r="E148" t="str">
        <f>PROPER(IF(B148="",E147,B148))</f>
        <v>Administración De Empresas</v>
      </c>
      <c r="F148" t="str">
        <f>PROPER(IF(A148="",F147,A148))</f>
        <v>Virtual</v>
      </c>
      <c r="G148" t="str" xml:space="preserve">
        <f xml:space="preserve">IF(
   COUNTIFS($M:$M,$M148,$E:$E,$E148,$F:$F,$F148)=COUNTIFS($M:$M,$M148,$E:$E,$E148,$F:$F,$F148,$R:$R,"Cargado"),
   "Cargado",
   IF(
      COUNTIFS($M:$M,$M148,$E:$E,$E148,$F:$F,$F148)=COUNTIFS($M:$M,$M148,$E:$E,$E148,$F:$F,$F148,$R:$R,"No empezado"),
      "No empezado",
      IF(
         COUNTIFS($M:$M,$M148,$E:$E,$E148,$F:$F,$F148)=COUNTIFS($M:$M,$M148,$E:$E,$E148,$F:$F,$F148,$R:$R,"Virtualizado"),
         "Virtualizado",
         "En proceso"
      )
   )
)</f>
        <v>En proceso</v>
      </c>
      <c r="H148" t="str">
        <v>Disciplinar</v>
      </c>
      <c r="I148" t="str">
        <v>Reingeniería</v>
      </c>
      <c r="M148">
        <v>2</v>
      </c>
      <c r="N148" t="str">
        <v>Pregrado</v>
      </c>
      <c r="O148" t="str">
        <v>Ciencias Economicas, Administrativas Y Contables</v>
      </c>
      <c r="P148" t="str">
        <v>Actual</v>
      </c>
      <c r="Q148" t="str">
        <v>Sí</v>
      </c>
      <c r="R148" t="str">
        <v>Cargado</v>
      </c>
    </row>
    <row r="149" xml:space="preserve">
      <c r="C149" t="str">
        <v>Contabilidad de Costos</v>
      </c>
      <c r="D149" t="str">
        <f>IF(H149="Disciplinar","No aplica","")</f>
        <v>No aplica</v>
      </c>
      <c r="E149" t="str">
        <f>PROPER(IF(B149="",E148,B149))</f>
        <v>Administración De Empresas</v>
      </c>
      <c r="F149" t="str">
        <f>PROPER(IF(A149="",F148,A149))</f>
        <v>Virtual</v>
      </c>
      <c r="G149" t="str" xml:space="preserve">
        <f xml:space="preserve">IF(
   COUNTIFS($M:$M,$M149,$E:$E,$E149,$F:$F,$F149)=COUNTIFS($M:$M,$M149,$E:$E,$E149,$F:$F,$F149,$R:$R,"Cargado"),
   "Cargado",
   IF(
      COUNTIFS($M:$M,$M149,$E:$E,$E149,$F:$F,$F149)=COUNTIFS($M:$M,$M149,$E:$E,$E149,$F:$F,$F149,$R:$R,"No empezado"),
      "No empezado",
      IF(
         COUNTIFS($M:$M,$M149,$E:$E,$E149,$F:$F,$F149)=COUNTIFS($M:$M,$M149,$E:$E,$E149,$F:$F,$F149,$R:$R,"Virtualizado"),
         "Virtualizado",
         "En proceso"
      )
   )
)</f>
        <v>En proceso</v>
      </c>
      <c r="H149" t="str">
        <v>Disciplinar</v>
      </c>
      <c r="I149" t="str">
        <v>Reingeniería</v>
      </c>
      <c r="M149">
        <v>2</v>
      </c>
      <c r="N149" t="str">
        <v>Pregrado</v>
      </c>
      <c r="O149" t="str">
        <v>Ciencias Economicas, Administrativas Y Contables</v>
      </c>
      <c r="P149" t="str">
        <v>Actual</v>
      </c>
      <c r="Q149" t="str">
        <v>No</v>
      </c>
      <c r="R149" t="str">
        <v>Cargado</v>
      </c>
    </row>
    <row r="150" xml:space="preserve">
      <c r="C150" t="str">
        <v>Legislación Comercial</v>
      </c>
      <c r="D150" t="str">
        <f>IF(H150="Disciplinar","No aplica","")</f>
        <v>No aplica</v>
      </c>
      <c r="E150" t="str">
        <f>PROPER(IF(B150="",E149,B150))</f>
        <v>Administración De Empresas</v>
      </c>
      <c r="F150" t="str">
        <f>PROPER(IF(A150="",F149,A150))</f>
        <v>Virtual</v>
      </c>
      <c r="G150" t="str" xml:space="preserve">
        <f xml:space="preserve">IF(
   COUNTIFS($M:$M,$M150,$E:$E,$E150,$F:$F,$F150)=COUNTIFS($M:$M,$M150,$E:$E,$E150,$F:$F,$F150,$R:$R,"Cargado"),
   "Cargado",
   IF(
      COUNTIFS($M:$M,$M150,$E:$E,$E150,$F:$F,$F150)=COUNTIFS($M:$M,$M150,$E:$E,$E150,$F:$F,$F150,$R:$R,"No empezado"),
      "No empezado",
      IF(
         COUNTIFS($M:$M,$M150,$E:$E,$E150,$F:$F,$F150)=COUNTIFS($M:$M,$M150,$E:$E,$E150,$F:$F,$F150,$R:$R,"Virtualizado"),
         "Virtualizado",
         "En proceso"
      )
   )
)</f>
        <v>En proceso</v>
      </c>
      <c r="H150" t="str">
        <v>Disciplinar</v>
      </c>
      <c r="I150" t="str">
        <v>Reingeniería</v>
      </c>
      <c r="M150">
        <v>2</v>
      </c>
      <c r="N150" t="str">
        <v>Pregrado</v>
      </c>
      <c r="O150" t="str">
        <v>Ciencias Economicas, Administrativas Y Contables</v>
      </c>
      <c r="P150" t="str">
        <v>Ambas</v>
      </c>
      <c r="Q150" t="str">
        <v>Sí</v>
      </c>
      <c r="R150" t="str">
        <v>Cargado</v>
      </c>
    </row>
    <row r="151" xml:space="preserve">
      <c r="C151" t="str">
        <v>Metodología de la investigación</v>
      </c>
      <c r="D151" t="str">
        <f>IF(H151="Disciplinar","No aplica","")</f>
        <v>No aplica</v>
      </c>
      <c r="E151" t="str">
        <f>PROPER(IF(B151="",E150,B151))</f>
        <v>Administración De Empresas</v>
      </c>
      <c r="F151" t="str">
        <f>PROPER(IF(A151="",F150,A151))</f>
        <v>Virtual</v>
      </c>
      <c r="G151" t="str" xml:space="preserve">
        <f xml:space="preserve">IF(
   COUNTIFS($M:$M,$M151,$E:$E,$E151,$F:$F,$F151)=COUNTIFS($M:$M,$M151,$E:$E,$E151,$F:$F,$F151,$R:$R,"Cargado"),
   "Cargado",
   IF(
      COUNTIFS($M:$M,$M151,$E:$E,$E151,$F:$F,$F151)=COUNTIFS($M:$M,$M151,$E:$E,$E151,$F:$F,$F151,$R:$R,"No empezado"),
      "No empezado",
      IF(
         COUNTIFS($M:$M,$M151,$E:$E,$E151,$F:$F,$F151)=COUNTIFS($M:$M,$M151,$E:$E,$E151,$F:$F,$F151,$R:$R,"Virtualizado"),
         "Virtualizado",
         "En proceso"
      )
   )
)</f>
        <v>En proceso</v>
      </c>
      <c r="H151" t="str">
        <v>Disciplinar</v>
      </c>
      <c r="I151" t="str">
        <v>Reingeniería</v>
      </c>
      <c r="M151">
        <v>2</v>
      </c>
      <c r="N151" t="str">
        <v>Pregrado</v>
      </c>
      <c r="O151" t="str">
        <v>Ciencias Economicas, Administrativas Y Contables</v>
      </c>
      <c r="P151" t="str">
        <v>Actual</v>
      </c>
      <c r="Q151" t="str">
        <v>Sí</v>
      </c>
      <c r="R151" t="str">
        <v>Cargado</v>
      </c>
    </row>
    <row r="152" xml:space="preserve">
      <c r="C152" t="str">
        <v>ELECTIVA DE PROFUNDIZACIÓN I</v>
      </c>
      <c r="D152" t="str">
        <v xml:space="preserve">TECNICA DE DIRECCIÓN PERSONAL </v>
      </c>
      <c r="E152" t="str">
        <f>PROPER(IF(B152="",E151,B152))</f>
        <v>Administración De Empresas</v>
      </c>
      <c r="F152" t="str">
        <f>PROPER(IF(A152="",F151,A152))</f>
        <v>Virtual</v>
      </c>
      <c r="G152" t="str" xml:space="preserve">
        <f xml:space="preserve">IF(
   COUNTIFS($M:$M,$M152,$E:$E,$E152,$F:$F,$F152)=COUNTIFS($M:$M,$M152,$E:$E,$E152,$F:$F,$F152,$R:$R,"Cargado"),
   "Cargado",
   IF(
      COUNTIFS($M:$M,$M152,$E:$E,$E152,$F:$F,$F152)=COUNTIFS($M:$M,$M152,$E:$E,$E152,$F:$F,$F152,$R:$R,"No empezado"),
      "No empezado",
      IF(
         COUNTIFS($M:$M,$M152,$E:$E,$E152,$F:$F,$F152)=COUNTIFS($M:$M,$M152,$E:$E,$E152,$F:$F,$F152,$R:$R,"Virtualizado"),
         "Virtualizado",
         "En proceso"
      )
   )
)</f>
        <v>En proceso</v>
      </c>
      <c r="H152" t="str">
        <v>Electiva</v>
      </c>
      <c r="I152" t="str">
        <v>Reingeniería</v>
      </c>
      <c r="M152">
        <v>3</v>
      </c>
      <c r="N152" t="str">
        <v>Pregrado</v>
      </c>
      <c r="O152" t="str">
        <v>Ciencias Economicas, Administrativas Y Contables</v>
      </c>
      <c r="P152" t="str">
        <v>Nueva</v>
      </c>
      <c r="Q152" t="str">
        <v>Duplicado</v>
      </c>
      <c r="R152" t="str">
        <v>Producido</v>
      </c>
      <c r="S152" t="str">
        <v>Marzo</v>
      </c>
    </row>
    <row r="153" xml:space="preserve">
      <c r="C153" t="str">
        <v>DOCUMENTACIÓN Y MANEJO DE LA INFORMACIÓN</v>
      </c>
      <c r="D153" t="str">
        <f>IF(H153="Disciplinar","No aplica","")</f>
        <v>No aplica</v>
      </c>
      <c r="E153" t="str">
        <f>PROPER(IF(B153="",E152,B153))</f>
        <v>Administración De Empresas</v>
      </c>
      <c r="F153" t="str">
        <f>PROPER(IF(A153="",F152,A153))</f>
        <v>Virtual</v>
      </c>
      <c r="G153" t="str" xml:space="preserve">
        <f xml:space="preserve">IF(
   COUNTIFS($M:$M,$M153,$E:$E,$E153,$F:$F,$F153)=COUNTIFS($M:$M,$M153,$E:$E,$E153,$F:$F,$F153,$R:$R,"Cargado"),
   "Cargado",
   IF(
      COUNTIFS($M:$M,$M153,$E:$E,$E153,$F:$F,$F153)=COUNTIFS($M:$M,$M153,$E:$E,$E153,$F:$F,$F153,$R:$R,"No empezado"),
      "No empezado",
      IF(
         COUNTIFS($M:$M,$M153,$E:$E,$E153,$F:$F,$F153)=COUNTIFS($M:$M,$M153,$E:$E,$E153,$F:$F,$F153,$R:$R,"Virtualizado"),
         "Virtualizado",
         "En proceso"
      )
   )
)</f>
        <v>En proceso</v>
      </c>
      <c r="H153" t="str">
        <v>Disciplinar</v>
      </c>
      <c r="I153" t="str">
        <v>Reingeniería</v>
      </c>
      <c r="M153">
        <v>2</v>
      </c>
      <c r="N153" t="str">
        <v>Pregrado</v>
      </c>
      <c r="O153" t="str">
        <v>Ciencias Economicas, Administrativas Y Contables</v>
      </c>
      <c r="P153" t="str">
        <v>Nueva</v>
      </c>
      <c r="Q153" t="str">
        <v>Duplicado</v>
      </c>
      <c r="R153" t="str">
        <v>Producido</v>
      </c>
      <c r="S153" t="str">
        <v>Marzo</v>
      </c>
    </row>
    <row r="154" xml:space="preserve">
      <c r="C154" t="str">
        <v>MICROECONOMÍA</v>
      </c>
      <c r="D154" t="str">
        <f>IF(H154="Disciplinar","No aplica","")</f>
        <v>No aplica</v>
      </c>
      <c r="E154" t="str">
        <f>PROPER(IF(B154="",E153,B154))</f>
        <v>Administración De Empresas</v>
      </c>
      <c r="F154" t="str">
        <f>PROPER(IF(A154="",F153,A154))</f>
        <v>Virtual</v>
      </c>
      <c r="G154" t="str" xml:space="preserve">
        <f xml:space="preserve">IF(
   COUNTIFS($M:$M,$M154,$E:$E,$E154,$F:$F,$F154)=COUNTIFS($M:$M,$M154,$E:$E,$E154,$F:$F,$F154,$R:$R,"Cargado"),
   "Cargado",
   IF(
      COUNTIFS($M:$M,$M154,$E:$E,$E154,$F:$F,$F154)=COUNTIFS($M:$M,$M154,$E:$E,$E154,$F:$F,$F154,$R:$R,"No empezado"),
      "No empezado",
      IF(
         COUNTIFS($M:$M,$M154,$E:$E,$E154,$F:$F,$F154)=COUNTIFS($M:$M,$M154,$E:$E,$E154,$F:$F,$F154,$R:$R,"Virtualizado"),
         "Virtualizado",
         "En proceso"
      )
   )
)</f>
        <v>En proceso</v>
      </c>
      <c r="H154" t="str">
        <v>Disciplinar</v>
      </c>
      <c r="I154" t="str">
        <v>Reingeniería</v>
      </c>
      <c r="M154">
        <v>1</v>
      </c>
      <c r="N154" t="str">
        <v>Pregrado</v>
      </c>
      <c r="O154" t="str">
        <v>Todas las Facultades</v>
      </c>
      <c r="P154" t="str">
        <v>Nueva</v>
      </c>
      <c r="Q154" t="str">
        <v>Sí</v>
      </c>
      <c r="R154" t="str">
        <v>Producido</v>
      </c>
      <c r="S154" t="str">
        <v>marzo</v>
      </c>
    </row>
    <row r="155" xml:space="preserve">
      <c r="C155" t="str">
        <v>Estadística Descriptiva</v>
      </c>
      <c r="D155" t="str">
        <f>IF(H155="Disciplinar","No aplica","")</f>
        <v>No aplica</v>
      </c>
      <c r="E155" t="str">
        <f>PROPER(IF(B155="",E151,B155))</f>
        <v>Administración De Empresas</v>
      </c>
      <c r="F155" t="str">
        <f>PROPER(IF(A155="",F151,A155))</f>
        <v>Virtual</v>
      </c>
      <c r="G155" t="str" xml:space="preserve">
        <f xml:space="preserve">IF(
   COUNTIFS($M:$M,$M155,$E:$E,$E155,$F:$F,$F155)=COUNTIFS($M:$M,$M155,$E:$E,$E155,$F:$F,$F155,$R:$R,"Cargado"),
   "Cargado",
   IF(
      COUNTIFS($M:$M,$M155,$E:$E,$E155,$F:$F,$F155)=COUNTIFS($M:$M,$M155,$E:$E,$E155,$F:$F,$F155,$R:$R,"No empezado"),
      "No empezado",
      IF(
         COUNTIFS($M:$M,$M155,$E:$E,$E155,$F:$F,$F155)=COUNTIFS($M:$M,$M155,$E:$E,$E155,$F:$F,$F155,$R:$R,"Virtualizado"),
         "Virtualizado",
         "En proceso"
      )
   )
)</f>
        <v>En proceso</v>
      </c>
      <c r="H155" t="str">
        <v>Disciplinar</v>
      </c>
      <c r="I155" t="str">
        <v>Reingeniería</v>
      </c>
      <c r="M155">
        <v>3</v>
      </c>
      <c r="N155" t="str">
        <v>Pregrado</v>
      </c>
      <c r="O155" t="str">
        <v>Todas las Facultades</v>
      </c>
      <c r="P155" t="str">
        <v>Ambas</v>
      </c>
      <c r="Q155" t="str">
        <v>Sí</v>
      </c>
      <c r="R155" t="str">
        <v>Cargado</v>
      </c>
    </row>
    <row r="156" xml:space="preserve">
      <c r="C156" t="str">
        <v>Emprendimiento</v>
      </c>
      <c r="D156" t="str">
        <f>IF(H156="Disciplinar","No aplica","")</f>
        <v>No aplica</v>
      </c>
      <c r="E156" t="str">
        <f>PROPER(IF(B156="",E155,B156))</f>
        <v>Administración De Empresas</v>
      </c>
      <c r="F156" t="str">
        <f>PROPER(IF(A156="",F155,A156))</f>
        <v>Virtual</v>
      </c>
      <c r="G156" t="str" xml:space="preserve">
        <f xml:space="preserve">IF(
   COUNTIFS($M:$M,$M156,$E:$E,$E156,$F:$F,$F156)=COUNTIFS($M:$M,$M156,$E:$E,$E156,$F:$F,$F156,$R:$R,"Cargado"),
   "Cargado",
   IF(
      COUNTIFS($M:$M,$M156,$E:$E,$E156,$F:$F,$F156)=COUNTIFS($M:$M,$M156,$E:$E,$E156,$F:$F,$F156,$R:$R,"No empezado"),
      "No empezado",
      IF(
         COUNTIFS($M:$M,$M156,$E:$E,$E156,$F:$F,$F156)=COUNTIFS($M:$M,$M156,$E:$E,$E156,$F:$F,$F156,$R:$R,"Virtualizado"),
         "Virtualizado",
         "En proceso"
      )
   )
)</f>
        <v>En proceso</v>
      </c>
      <c r="H156" t="str">
        <v>Disciplinar</v>
      </c>
      <c r="I156" t="str">
        <v>Reingeniería</v>
      </c>
      <c r="M156">
        <v>3</v>
      </c>
      <c r="N156" t="str">
        <v>Pregrado</v>
      </c>
      <c r="O156" t="str">
        <v>Ciencias Economicas, Administrativas Y Contables</v>
      </c>
      <c r="P156" t="str">
        <v>Actual</v>
      </c>
      <c r="Q156" t="str">
        <v>Duplicado</v>
      </c>
      <c r="R156" t="str">
        <v>Cargado</v>
      </c>
      <c r="S156" t="str">
        <v>marzo</v>
      </c>
    </row>
    <row r="157" xml:space="preserve">
      <c r="C157" t="str">
        <v>Técnicas de Mercadeo y Ventas</v>
      </c>
      <c r="D157" t="str">
        <f>IF(H157="Disciplinar","No aplica","")</f>
        <v>No aplica</v>
      </c>
      <c r="E157" t="str">
        <f>PROPER(IF(B157="",E156,B157))</f>
        <v>Administración De Empresas</v>
      </c>
      <c r="F157" t="str">
        <f>PROPER(IF(A157="",F156,A157))</f>
        <v>Virtual</v>
      </c>
      <c r="G157" t="str" xml:space="preserve">
        <f xml:space="preserve">IF(
   COUNTIFS($M:$M,$M157,$E:$E,$E157,$F:$F,$F157)=COUNTIFS($M:$M,$M157,$E:$E,$E157,$F:$F,$F157,$R:$R,"Cargado"),
   "Cargado",
   IF(
      COUNTIFS($M:$M,$M157,$E:$E,$E157,$F:$F,$F157)=COUNTIFS($M:$M,$M157,$E:$E,$E157,$F:$F,$F157,$R:$R,"No empezado"),
      "No empezado",
      IF(
         COUNTIFS($M:$M,$M157,$E:$E,$E157,$F:$F,$F157)=COUNTIFS($M:$M,$M157,$E:$E,$E157,$F:$F,$F157,$R:$R,"Virtualizado"),
         "Virtualizado",
         "En proceso"
      )
   )
)</f>
        <v>En proceso</v>
      </c>
      <c r="H157" t="str">
        <v>Disciplinar</v>
      </c>
      <c r="I157" t="str">
        <v>Reingeniería</v>
      </c>
      <c r="M157">
        <v>3</v>
      </c>
      <c r="N157" t="str">
        <v>Pregrado</v>
      </c>
      <c r="O157" t="str">
        <v>Todas las Facultades</v>
      </c>
      <c r="P157" t="str">
        <v>Ambas</v>
      </c>
      <c r="Q157" t="str">
        <v>Duplicado</v>
      </c>
      <c r="R157" t="str">
        <v>Cargado</v>
      </c>
    </row>
    <row r="158" xml:space="preserve">
      <c r="C158" t="str">
        <v>Administración de Mipymes</v>
      </c>
      <c r="D158" t="str">
        <f>IF(H158="Disciplinar","No aplica","")</f>
        <v>No aplica</v>
      </c>
      <c r="E158" t="str">
        <f>PROPER(IF(B158="",E157,B158))</f>
        <v>Administración De Empresas</v>
      </c>
      <c r="F158" t="str">
        <f>PROPER(IF(A158="",F157,A158))</f>
        <v>Virtual</v>
      </c>
      <c r="G158" t="str" xml:space="preserve">
        <f xml:space="preserve">IF(
   COUNTIFS($M:$M,$M158,$E:$E,$E158,$F:$F,$F158)=COUNTIFS($M:$M,$M158,$E:$E,$E158,$F:$F,$F158,$R:$R,"Cargado"),
   "Cargado",
   IF(
      COUNTIFS($M:$M,$M158,$E:$E,$E158,$F:$F,$F158)=COUNTIFS($M:$M,$M158,$E:$E,$E158,$F:$F,$F158,$R:$R,"No empezado"),
      "No empezado",
      IF(
         COUNTIFS($M:$M,$M158,$E:$E,$E158,$F:$F,$F158)=COUNTIFS($M:$M,$M158,$E:$E,$E158,$F:$F,$F158,$R:$R,"Virtualizado"),
         "Virtualizado",
         "En proceso"
      )
   )
)</f>
        <v>En proceso</v>
      </c>
      <c r="H158" t="str">
        <v>Disciplinar</v>
      </c>
      <c r="I158" t="str">
        <v>Reingeniería</v>
      </c>
      <c r="M158">
        <v>3</v>
      </c>
      <c r="N158" t="str">
        <v>Pregrado</v>
      </c>
      <c r="O158" t="str">
        <v>Ciencias Economicas, Administrativas Y Contables</v>
      </c>
      <c r="P158" t="str">
        <v>Actual</v>
      </c>
      <c r="Q158" t="str">
        <v>No</v>
      </c>
      <c r="R158" t="str">
        <v>Cargado</v>
      </c>
    </row>
    <row r="159" xml:space="preserve">
      <c r="C159" t="str">
        <v>Electiva de Profundización I</v>
      </c>
      <c r="D159" t="str">
        <v>Técnica de dirección personal</v>
      </c>
      <c r="E159" t="str">
        <f>PROPER(IF(B159="",E158,B159))</f>
        <v>Administración De Empresas</v>
      </c>
      <c r="F159" t="str">
        <f>PROPER(IF(A159="",F158,A159))</f>
        <v>Virtual</v>
      </c>
      <c r="G159" t="str" xml:space="preserve">
        <f xml:space="preserve">IF(
   COUNTIFS($M:$M,$M159,$E:$E,$E159,$F:$F,$F159)=COUNTIFS($M:$M,$M159,$E:$E,$E159,$F:$F,$F159,$R:$R,"Cargado"),
   "Cargado",
   IF(
      COUNTIFS($M:$M,$M159,$E:$E,$E159,$F:$F,$F159)=COUNTIFS($M:$M,$M159,$E:$E,$E159,$F:$F,$F159,$R:$R,"No empezado"),
      "No empezado",
      IF(
         COUNTIFS($M:$M,$M159,$E:$E,$E159,$F:$F,$F159)=COUNTIFS($M:$M,$M159,$E:$E,$E159,$F:$F,$F159,$R:$R,"Virtualizado"),
         "Virtualizado",
         "En proceso"
      )
   )
)</f>
        <v>En proceso</v>
      </c>
      <c r="H159" t="str">
        <v>Electiva</v>
      </c>
      <c r="I159" t="str">
        <v>Reingeniería</v>
      </c>
      <c r="M159">
        <v>3</v>
      </c>
      <c r="N159" t="str">
        <v>Pregrado</v>
      </c>
      <c r="O159" t="str">
        <v>Ciencias Economicas, Administrativas Y Contables</v>
      </c>
      <c r="P159" t="str">
        <v>Actual</v>
      </c>
      <c r="Q159" t="str">
        <v>No</v>
      </c>
      <c r="R159" t="str">
        <v>Cargado</v>
      </c>
    </row>
    <row r="160" xml:space="preserve">
      <c r="C160" t="str">
        <v>Legislación Laboral</v>
      </c>
      <c r="D160" t="str">
        <f>IF(H160="Disciplinar","No aplica","")</f>
        <v>No aplica</v>
      </c>
      <c r="E160" t="str">
        <f>PROPER(IF(B160="",E159,B160))</f>
        <v>Administración De Empresas</v>
      </c>
      <c r="F160" t="str">
        <f>PROPER(IF(A160="",F159,A160))</f>
        <v>Virtual</v>
      </c>
      <c r="G160" t="str" xml:space="preserve">
        <f xml:space="preserve">IF(
   COUNTIFS($M:$M,$M160,$E:$E,$E160,$F:$F,$F160)=COUNTIFS($M:$M,$M160,$E:$E,$E160,$F:$F,$F160,$R:$R,"Cargado"),
   "Cargado",
   IF(
      COUNTIFS($M:$M,$M160,$E:$E,$E160,$F:$F,$F160)=COUNTIFS($M:$M,$M160,$E:$E,$E160,$F:$F,$F160,$R:$R,"No empezado"),
      "No empezado",
      IF(
         COUNTIFS($M:$M,$M160,$E:$E,$E160,$F:$F,$F160)=COUNTIFS($M:$M,$M160,$E:$E,$E160,$F:$F,$F160,$R:$R,"Virtualizado"),
         "Virtualizado",
         "En proceso"
      )
   )
)</f>
        <v>En proceso</v>
      </c>
      <c r="H160" t="str">
        <v>Disciplinar</v>
      </c>
      <c r="I160" t="str">
        <v>Reingeniería</v>
      </c>
      <c r="M160">
        <v>3</v>
      </c>
      <c r="N160" t="str">
        <v>Pregrado</v>
      </c>
      <c r="O160" t="str">
        <v>Ciencias Economicas, Administrativas Y Contables</v>
      </c>
      <c r="P160" t="str">
        <v>Ambas</v>
      </c>
      <c r="Q160" t="str">
        <v>Sí</v>
      </c>
      <c r="R160" t="str">
        <v>Cargado</v>
      </c>
    </row>
    <row r="161">
      <c r="C161" t="str">
        <v>CULTURA EMPRENDEDORA</v>
      </c>
      <c r="D161" t="str">
        <f>IF(H161="Disciplinar","No aplica","")</f>
        <v>No aplica</v>
      </c>
      <c r="H161" t="str">
        <v>Disciplinar</v>
      </c>
      <c r="I161" t="str">
        <v>Reingeniería</v>
      </c>
      <c r="M161">
        <v>3</v>
      </c>
      <c r="N161" t="str">
        <v>Pregrado</v>
      </c>
      <c r="O161" t="str">
        <v>Ciencias Economicas, Administrativas Y Contables</v>
      </c>
      <c r="P161" t="str">
        <v>Nueva</v>
      </c>
      <c r="Q161" t="str">
        <v>Duplicado</v>
      </c>
      <c r="R161" t="str">
        <v>Producido</v>
      </c>
      <c r="S161" t="str">
        <v>marzo</v>
      </c>
    </row>
    <row r="162">
      <c r="C162" t="str">
        <v>ELECTIVA DE PROFUNDIZACIÓN II</v>
      </c>
      <c r="D162" t="str">
        <v>GESTIÓN DE CADENA DE VALOR</v>
      </c>
      <c r="H162" t="str">
        <v>Electiva</v>
      </c>
      <c r="I162" t="str">
        <v>Reingeniería</v>
      </c>
      <c r="M162">
        <v>6</v>
      </c>
      <c r="N162" t="str">
        <v>Pregrado</v>
      </c>
      <c r="O162" t="str">
        <v>Ciencias Economicas, Administrativas Y Contables</v>
      </c>
      <c r="P162" t="str">
        <v>Nueva</v>
      </c>
      <c r="Q162" t="str">
        <v>Duplicado</v>
      </c>
      <c r="S162" t="str">
        <v>marzo</v>
      </c>
    </row>
    <row r="163">
      <c r="C163" t="str">
        <v>MACROECONOMIA</v>
      </c>
      <c r="D163" t="str">
        <f>IF(H163="Disciplinar","No aplica","")</f>
        <v>No aplica</v>
      </c>
      <c r="H163" t="str">
        <v>Disciplinar</v>
      </c>
      <c r="I163" t="str">
        <v>Reingeniería</v>
      </c>
      <c r="M163">
        <v>2</v>
      </c>
      <c r="N163" t="str">
        <v>Pregrado</v>
      </c>
      <c r="O163" t="str">
        <v>Ciencias Economicas, Administrativas Y Contables</v>
      </c>
      <c r="P163" t="str">
        <v>Nueva</v>
      </c>
      <c r="Q163" t="str">
        <v>Sí</v>
      </c>
      <c r="R163" t="str">
        <v>Producido</v>
      </c>
      <c r="S163" t="str">
        <v>marzo</v>
      </c>
    </row>
    <row r="164" xml:space="preserve">
      <c r="C164" t="str">
        <v>Técnicas de Compras e Inventarios</v>
      </c>
      <c r="D164" t="str">
        <f>IF(H164="Disciplinar","No aplica","")</f>
        <v>No aplica</v>
      </c>
      <c r="E164" t="str">
        <f>PROPER(IF(B164="",E160,B164))</f>
        <v>Administración De Empresas</v>
      </c>
      <c r="F164" t="str">
        <f>PROPER(IF(A164="",F160,A164))</f>
        <v>Virtual</v>
      </c>
      <c r="G164" t="str" xml:space="preserve">
        <f xml:space="preserve">IF(
   COUNTIFS($M:$M,$M164,$E:$E,$E164,$F:$F,$F164)=COUNTIFS($M:$M,$M164,$E:$E,$E164,$F:$F,$F164,$R:$R,"Cargado"),
   "Cargado",
   IF(
      COUNTIFS($M:$M,$M164,$E:$E,$E164,$F:$F,$F164)=COUNTIFS($M:$M,$M164,$E:$E,$E164,$F:$F,$F164,$R:$R,"No empezado"),
      "No empezado",
      IF(
         COUNTIFS($M:$M,$M164,$E:$E,$E164,$F:$F,$F164)=COUNTIFS($M:$M,$M164,$E:$E,$E164,$F:$F,$F164,$R:$R,"Virtualizado"),
         "Virtualizado",
         "En proceso"
      )
   )
)</f>
        <v>En proceso</v>
      </c>
      <c r="H164" t="str">
        <v>Disciplinar</v>
      </c>
      <c r="I164" t="str">
        <v>Reingeniería</v>
      </c>
      <c r="M164">
        <v>4</v>
      </c>
      <c r="N164" t="str">
        <v>Pregrado</v>
      </c>
      <c r="O164" t="str">
        <v>Ciencias Economicas, Administrativas Y Contables</v>
      </c>
      <c r="P164" t="str">
        <v>Actual</v>
      </c>
      <c r="Q164" t="str">
        <v>No</v>
      </c>
      <c r="R164" t="str">
        <v>Cargado</v>
      </c>
    </row>
    <row r="165" xml:space="preserve">
      <c r="C165" t="str">
        <v>Fundamentos de Gestión Humana</v>
      </c>
      <c r="D165" t="str">
        <f>IF(H165="Disciplinar","No aplica","")</f>
        <v>No aplica</v>
      </c>
      <c r="E165" t="str">
        <f>PROPER(IF(B165="",E164,B165))</f>
        <v>Administración De Empresas</v>
      </c>
      <c r="F165" t="str">
        <f>PROPER(IF(A165="",F164,A165))</f>
        <v>Virtual</v>
      </c>
      <c r="G165" t="str" xml:space="preserve">
        <f xml:space="preserve">IF(
   COUNTIFS($M:$M,$M165,$E:$E,$E165,$F:$F,$F165)=COUNTIFS($M:$M,$M165,$E:$E,$E165,$F:$F,$F165,$R:$R,"Cargado"),
   "Cargado",
   IF(
      COUNTIFS($M:$M,$M165,$E:$E,$E165,$F:$F,$F165)=COUNTIFS($M:$M,$M165,$E:$E,$E165,$F:$F,$F165,$R:$R,"No empezado"),
      "No empezado",
      IF(
         COUNTIFS($M:$M,$M165,$E:$E,$E165,$F:$F,$F165)=COUNTIFS($M:$M,$M165,$E:$E,$E165,$F:$F,$F165,$R:$R,"Virtualizado"),
         "Virtualizado",
         "En proceso"
      )
   )
)</f>
        <v>En proceso</v>
      </c>
      <c r="H165" t="str">
        <v>Disciplinar</v>
      </c>
      <c r="I165" t="str">
        <v>Reingeniería</v>
      </c>
      <c r="M165">
        <v>4</v>
      </c>
      <c r="N165" t="str">
        <v>Pregrado</v>
      </c>
      <c r="O165" t="str">
        <v>Ciencias Economicas, Administrativas Y Contables</v>
      </c>
      <c r="P165" t="str">
        <v>Actual</v>
      </c>
      <c r="Q165" t="str">
        <v>No</v>
      </c>
      <c r="R165" t="str">
        <v>Cargado</v>
      </c>
    </row>
    <row r="166" xml:space="preserve">
      <c r="C166" t="str">
        <v>Matemáticas Financieras (Pro)</v>
      </c>
      <c r="D166" t="str">
        <f>IF(H166="Disciplinar","No aplica","")</f>
        <v>No aplica</v>
      </c>
      <c r="E166" t="str">
        <f>PROPER(IF(B166="",E165,B166))</f>
        <v>Administración De Empresas</v>
      </c>
      <c r="F166" t="str">
        <f>PROPER(IF(A166="",F165,A166))</f>
        <v>Virtual</v>
      </c>
      <c r="G166" t="str" xml:space="preserve">
        <f xml:space="preserve">IF(
   COUNTIFS($M:$M,$M166,$E:$E,$E166,$F:$F,$F166)=COUNTIFS($M:$M,$M166,$E:$E,$E166,$F:$F,$F166,$R:$R,"Cargado"),
   "Cargado",
   IF(
      COUNTIFS($M:$M,$M166,$E:$E,$E166,$F:$F,$F166)=COUNTIFS($M:$M,$M166,$E:$E,$E166,$F:$F,$F166,$R:$R,"No empezado"),
      "No empezado",
      IF(
         COUNTIFS($M:$M,$M166,$E:$E,$E166,$F:$F,$F166)=COUNTIFS($M:$M,$M166,$E:$E,$E166,$F:$F,$F166,$R:$R,"Virtualizado"),
         "Virtualizado",
         "En proceso"
      )
   )
)</f>
        <v>En proceso</v>
      </c>
      <c r="H166" t="str">
        <v>Disciplinar</v>
      </c>
      <c r="I166" t="str">
        <v>Reingeniería</v>
      </c>
      <c r="M166">
        <v>4</v>
      </c>
      <c r="N166" t="str">
        <v>Pregrado</v>
      </c>
      <c r="O166" t="str">
        <v>Ciencias Economicas, Administrativas Y Contables</v>
      </c>
      <c r="P166" t="str">
        <v>Actual</v>
      </c>
      <c r="Q166" t="str">
        <v>Sí</v>
      </c>
      <c r="R166" t="str">
        <v>Cargado</v>
      </c>
      <c r="S166" t="str">
        <v>marzo</v>
      </c>
    </row>
    <row r="167" xml:space="preserve">
      <c r="C167" t="str">
        <v>Práctica Empresarial</v>
      </c>
      <c r="D167" t="str">
        <f>IF(H167="Disciplinar","No aplica","")</f>
        <v>No aplica</v>
      </c>
      <c r="E167" t="str">
        <f>PROPER(IF(B167="",E166,B167))</f>
        <v>Administración De Empresas</v>
      </c>
      <c r="F167" t="str">
        <f>PROPER(IF(A167="",F166,A167))</f>
        <v>Virtual</v>
      </c>
      <c r="G167" t="str" xml:space="preserve">
        <f xml:space="preserve">IF(
   COUNTIFS($M:$M,$M167,$E:$E,$E167,$F:$F,$F167)=COUNTIFS($M:$M,$M167,$E:$E,$E167,$F:$F,$F167,$R:$R,"Cargado"),
   "Cargado",
   IF(
      COUNTIFS($M:$M,$M167,$E:$E,$E167,$F:$F,$F167)=COUNTIFS($M:$M,$M167,$E:$E,$E167,$F:$F,$F167,$R:$R,"No empezado"),
      "No empezado",
      IF(
         COUNTIFS($M:$M,$M167,$E:$E,$E167,$F:$F,$F167)=COUNTIFS($M:$M,$M167,$E:$E,$E167,$F:$F,$F167,$R:$R,"Virtualizado"),
         "Virtualizado",
         "En proceso"
      )
   )
)</f>
        <v>En proceso</v>
      </c>
      <c r="H167" t="str">
        <v>Disciplinar</v>
      </c>
      <c r="I167" t="str">
        <v>Reingeniería</v>
      </c>
      <c r="M167">
        <v>4</v>
      </c>
      <c r="N167" t="str">
        <v>Pregrado</v>
      </c>
      <c r="O167" t="str">
        <v>Ciencias Economicas, Administrativas Y Contables</v>
      </c>
      <c r="P167" t="str">
        <v>Actual</v>
      </c>
      <c r="Q167" t="str">
        <v>Sí</v>
      </c>
      <c r="R167" t="str">
        <v>Cargado</v>
      </c>
      <c r="S167" t="str">
        <v>marzo</v>
      </c>
    </row>
    <row r="168" xml:space="preserve">
      <c r="C168" t="str">
        <v>Axiología</v>
      </c>
      <c r="D168" t="str">
        <f>IF(H168="Disciplinar","No aplica","")</f>
        <v>No aplica</v>
      </c>
      <c r="E168" t="str">
        <f>PROPER(IF(B168="",E167,B168))</f>
        <v>Administración De Empresas</v>
      </c>
      <c r="F168" t="str">
        <f>PROPER(IF(A168="",F167,A168))</f>
        <v>Virtual</v>
      </c>
      <c r="G168" t="str" xml:space="preserve">
        <f xml:space="preserve">IF(
   COUNTIFS($M:$M,$M168,$E:$E,$E168,$F:$F,$F168)=COUNTIFS($M:$M,$M168,$E:$E,$E168,$F:$F,$F168,$R:$R,"Cargado"),
   "Cargado",
   IF(
      COUNTIFS($M:$M,$M168,$E:$E,$E168,$F:$F,$F168)=COUNTIFS($M:$M,$M168,$E:$E,$E168,$F:$F,$F168,$R:$R,"No empezado"),
      "No empezado",
      IF(
         COUNTIFS($M:$M,$M168,$E:$E,$E168,$F:$F,$F168)=COUNTIFS($M:$M,$M168,$E:$E,$E168,$F:$F,$F168,$R:$R,"Virtualizado"),
         "Virtualizado",
         "En proceso"
      )
   )
)</f>
        <v>En proceso</v>
      </c>
      <c r="H168" t="str">
        <v>Disciplinar</v>
      </c>
      <c r="I168" t="str">
        <v>Reingeniería</v>
      </c>
      <c r="M168">
        <v>4</v>
      </c>
      <c r="N168" t="str">
        <v>Pregrado</v>
      </c>
      <c r="O168" t="str">
        <v>Ciencias Economicas, Administrativas Y Contables</v>
      </c>
      <c r="P168" t="str">
        <v>Actual</v>
      </c>
      <c r="Q168" t="str">
        <v>No</v>
      </c>
      <c r="R168" t="str">
        <v>Cargado</v>
      </c>
      <c r="S168" t="str">
        <v>marzo</v>
      </c>
    </row>
    <row r="169" xml:space="preserve">
      <c r="C169" t="str">
        <v>Electiva de Humanidades</v>
      </c>
      <c r="D169" t="str">
        <v>Competencia escrita</v>
      </c>
      <c r="E169" t="str">
        <f>PROPER(IF(B169="",E168,B169))</f>
        <v>Administración De Empresas</v>
      </c>
      <c r="F169" t="str">
        <f>PROPER(IF(A169="",F168,A169))</f>
        <v>Virtual</v>
      </c>
      <c r="G169" t="str" xml:space="preserve">
        <f xml:space="preserve">IF(
   COUNTIFS($M:$M,$M169,$E:$E,$E169,$F:$F,$F169)=COUNTIFS($M:$M,$M169,$E:$E,$E169,$F:$F,$F169,$R:$R,"Cargado"),
   "Cargado",
   IF(
      COUNTIFS($M:$M,$M169,$E:$E,$E169,$F:$F,$F169)=COUNTIFS($M:$M,$M169,$E:$E,$E169,$F:$F,$F169,$R:$R,"No empezado"),
      "No empezado",
      IF(
         COUNTIFS($M:$M,$M169,$E:$E,$E169,$F:$F,$F169)=COUNTIFS($M:$M,$M169,$E:$E,$E169,$F:$F,$F169,$R:$R,"Virtualizado"),
         "Virtualizado",
         "En proceso"
      )
   )
)</f>
        <v>En proceso</v>
      </c>
      <c r="H169" t="str">
        <v>Electiva</v>
      </c>
      <c r="I169" t="str">
        <v>Reingeniería</v>
      </c>
      <c r="M169">
        <v>4</v>
      </c>
      <c r="N169" t="str">
        <v>Pregrado</v>
      </c>
      <c r="O169" t="str">
        <v>Ciencias Economicas, Administrativas Y Contables</v>
      </c>
      <c r="P169" t="str">
        <v>Actual</v>
      </c>
      <c r="Q169" t="str">
        <v>Sí</v>
      </c>
      <c r="R169" t="str">
        <v>Cargado</v>
      </c>
      <c r="S169" t="str">
        <v>marzo</v>
      </c>
    </row>
    <row r="170" xml:space="preserve">
      <c r="C170" t="str">
        <v>PRESUPUESTO</v>
      </c>
      <c r="D170" t="str">
        <f>IF(H170="Disciplinar","No aplica","")</f>
        <v>No aplica</v>
      </c>
      <c r="E170" t="str">
        <f>PROPER(IF(B170="",E169,B170))</f>
        <v>Administración De Empresas</v>
      </c>
      <c r="F170" t="str">
        <f>PROPER(IF(A170="",F169,A170))</f>
        <v>Virtual</v>
      </c>
      <c r="G170" t="str" xml:space="preserve">
        <f xml:space="preserve">IF(
   COUNTIFS($M:$M,$M170,$E:$E,$E170,$F:$F,$F170)=COUNTIFS($M:$M,$M170,$E:$E,$E170,$F:$F,$F170,$R:$R,"Cargado"),
   "Cargado",
   IF(
      COUNTIFS($M:$M,$M170,$E:$E,$E170,$F:$F,$F170)=COUNTIFS($M:$M,$M170,$E:$E,$E170,$F:$F,$F170,$R:$R,"No empezado"),
      "No empezado",
      IF(
         COUNTIFS($M:$M,$M170,$E:$E,$E170,$F:$F,$F170)=COUNTIFS($M:$M,$M170,$E:$E,$E170,$F:$F,$F170,$R:$R,"Virtualizado"),
         "Virtualizado",
         "En proceso"
      )
   )
)</f>
        <v>En proceso</v>
      </c>
      <c r="H170" t="str">
        <v>Disciplinar</v>
      </c>
      <c r="I170" t="str">
        <v>Reingeniería</v>
      </c>
      <c r="M170">
        <v>6</v>
      </c>
      <c r="N170" t="str">
        <v>Pregrado</v>
      </c>
      <c r="O170" t="str">
        <v>Ciencias Economicas, Administrativas Y Contables</v>
      </c>
      <c r="P170" t="str">
        <v>Nueva</v>
      </c>
      <c r="Q170" t="str">
        <v>Sí</v>
      </c>
      <c r="R170" t="str">
        <v>Producido</v>
      </c>
      <c r="S170" t="str">
        <v>marzo</v>
      </c>
    </row>
    <row r="171" xml:space="preserve">
      <c r="C171" t="str">
        <v>LOGISTICA</v>
      </c>
      <c r="D171" t="str">
        <f>IF(H171="Disciplinar","No aplica","")</f>
        <v>No aplica</v>
      </c>
      <c r="E171" t="str">
        <f>PROPER(IF(B171="",E170,B171))</f>
        <v>Administración De Empresas</v>
      </c>
      <c r="F171" t="str">
        <f>PROPER(IF(A171="",F170,A171))</f>
        <v>Virtual</v>
      </c>
      <c r="G171" t="str" xml:space="preserve">
        <f xml:space="preserve">IF(
   COUNTIFS($M:$M,$M171,$E:$E,$E171,$F:$F,$F171)=COUNTIFS($M:$M,$M171,$E:$E,$E171,$F:$F,$F171,$R:$R,"Cargado"),
   "Cargado",
   IF(
      COUNTIFS($M:$M,$M171,$E:$E,$E171,$F:$F,$F171)=COUNTIFS($M:$M,$M171,$E:$E,$E171,$F:$F,$F171,$R:$R,"No empezado"),
      "No empezado",
      IF(
         COUNTIFS($M:$M,$M171,$E:$E,$E171,$F:$F,$F171)=COUNTIFS($M:$M,$M171,$E:$E,$E171,$F:$F,$F171,$R:$R,"Virtualizado"),
         "Virtualizado",
         "En proceso"
      )
   )
)</f>
        <v>En proceso</v>
      </c>
      <c r="H171" t="str">
        <v>Disciplinar</v>
      </c>
      <c r="I171" t="str">
        <v>Reingeniería</v>
      </c>
      <c r="M171">
        <v>4</v>
      </c>
      <c r="N171" t="str">
        <v>Pregrado</v>
      </c>
      <c r="O171" t="str">
        <v>Ciencias Economicas, Administrativas Y Contables</v>
      </c>
      <c r="P171" t="str">
        <v>Actual</v>
      </c>
      <c r="Q171" t="str">
        <v>No</v>
      </c>
      <c r="R171" t="str">
        <v>No empezado</v>
      </c>
      <c r="S171" t="str">
        <v>marzo</v>
      </c>
    </row>
    <row r="172" xml:space="preserve">
      <c r="C172" t="str">
        <v>Estadística Inferencial. (Pro)</v>
      </c>
      <c r="D172" t="str">
        <f>IF(H172="Disciplinar","No aplica","")</f>
        <v>No aplica</v>
      </c>
      <c r="E172" t="str">
        <f>PROPER(IF(B172="",E171,B172))</f>
        <v>Administración De Empresas</v>
      </c>
      <c r="F172" t="str">
        <f>PROPER(IF(A172="",F171,A172))</f>
        <v>Virtual</v>
      </c>
      <c r="G172" t="str" xml:space="preserve">
        <f xml:space="preserve">IF(
   COUNTIFS($M:$M,$M172,$E:$E,$E172,$F:$F,$F172)=COUNTIFS($M:$M,$M172,$E:$E,$E172,$F:$F,$F172,$R:$R,"Cargado"),
   "Cargado",
   IF(
      COUNTIFS($M:$M,$M172,$E:$E,$E172,$F:$F,$F172)=COUNTIFS($M:$M,$M172,$E:$E,$E172,$F:$F,$F172,$R:$R,"No empezado"),
      "No empezado",
      IF(
         COUNTIFS($M:$M,$M172,$E:$E,$E172,$F:$F,$F172)=COUNTIFS($M:$M,$M172,$E:$E,$E172,$F:$F,$F172,$R:$R,"Virtualizado"),
         "Virtualizado",
         "En proceso"
      )
   )
)</f>
        <v>En proceso</v>
      </c>
      <c r="H172" t="str">
        <v>Disciplinar</v>
      </c>
      <c r="I172" t="str">
        <v>Reingeniería</v>
      </c>
      <c r="M172">
        <v>5</v>
      </c>
      <c r="N172" t="str">
        <v>Pregrado</v>
      </c>
      <c r="O172" t="str">
        <v>Todas las Facultades</v>
      </c>
      <c r="P172" t="str">
        <v>Nueva</v>
      </c>
      <c r="Q172" t="str">
        <v>Sí</v>
      </c>
      <c r="R172" t="str">
        <v>Producido</v>
      </c>
      <c r="S172" t="str">
        <v>marzo</v>
      </c>
    </row>
    <row r="173" xml:space="preserve">
      <c r="C173" t="str">
        <v>Estadística Inferencial. (Pro)</v>
      </c>
      <c r="D173" t="str">
        <f>IF(H173="Disciplinar","No aplica","")</f>
        <v>No aplica</v>
      </c>
      <c r="E173" t="str">
        <f>PROPER(IF(B173="",E169,B173))</f>
        <v>Administración De Empresas</v>
      </c>
      <c r="F173" t="str">
        <f>PROPER(IF(A173="",F169,A173))</f>
        <v>Virtual</v>
      </c>
      <c r="G173" t="str" xml:space="preserve">
        <f xml:space="preserve">IF(
   COUNTIFS($M:$M,$M173,$E:$E,$E173,$F:$F,$F173)=COUNTIFS($M:$M,$M173,$E:$E,$E173,$F:$F,$F173,$R:$R,"Cargado"),
   "Cargado",
   IF(
      COUNTIFS($M:$M,$M173,$E:$E,$E173,$F:$F,$F173)=COUNTIFS($M:$M,$M173,$E:$E,$E173,$F:$F,$F173,$R:$R,"No empezado"),
      "No empezado",
      IF(
         COUNTIFS($M:$M,$M173,$E:$E,$E173,$F:$F,$F173)=COUNTIFS($M:$M,$M173,$E:$E,$E173,$F:$F,$F173,$R:$R,"Virtualizado"),
         "Virtualizado",
         "En proceso"
      )
   )
)</f>
        <v>En proceso</v>
      </c>
      <c r="H173" t="str">
        <v>Disciplinar</v>
      </c>
      <c r="I173" t="str">
        <v>Reingeniería</v>
      </c>
      <c r="M173">
        <v>5</v>
      </c>
      <c r="N173" t="str">
        <v>Pregrado</v>
      </c>
      <c r="O173" t="str">
        <v>Todas las Facultades</v>
      </c>
      <c r="P173" t="str">
        <v>Actual</v>
      </c>
      <c r="Q173" t="str">
        <v>Sí</v>
      </c>
      <c r="R173" t="str">
        <v>Cargado</v>
      </c>
      <c r="S173" t="str">
        <v>marzo</v>
      </c>
    </row>
    <row r="174" xml:space="preserve">
      <c r="C174" t="str">
        <v>Gestión Pública</v>
      </c>
      <c r="D174" t="str">
        <f>IF(H174="Disciplinar","No aplica","")</f>
        <v>No aplica</v>
      </c>
      <c r="E174" t="str">
        <f>PROPER(IF(B174="",E173,B174))</f>
        <v>Administración De Empresas</v>
      </c>
      <c r="F174" t="str">
        <f>PROPER(IF(A174="",F173,A174))</f>
        <v>Virtual</v>
      </c>
      <c r="G174" t="str" xml:space="preserve">
        <f xml:space="preserve">IF(
   COUNTIFS($M:$M,$M174,$E:$E,$E174,$F:$F,$F174)=COUNTIFS($M:$M,$M174,$E:$E,$E174,$F:$F,$F174,$R:$R,"Cargado"),
   "Cargado",
   IF(
      COUNTIFS($M:$M,$M174,$E:$E,$E174,$F:$F,$F174)=COUNTIFS($M:$M,$M174,$E:$E,$E174,$F:$F,$F174,$R:$R,"No empezado"),
      "No empezado",
      IF(
         COUNTIFS($M:$M,$M174,$E:$E,$E174,$F:$F,$F174)=COUNTIFS($M:$M,$M174,$E:$E,$E174,$F:$F,$F174,$R:$R,"Virtualizado"),
         "Virtualizado",
         "En proceso"
      )
   )
)</f>
        <v>En proceso</v>
      </c>
      <c r="H174" t="str">
        <v>Disciplinar</v>
      </c>
      <c r="I174" t="str">
        <v>Reingeniería</v>
      </c>
      <c r="M174">
        <v>5</v>
      </c>
      <c r="N174" t="str">
        <v>Pregrado</v>
      </c>
      <c r="O174" t="str">
        <v>Ciencias Economicas, Administrativas Y Contables</v>
      </c>
      <c r="P174" t="str">
        <v>Ambas</v>
      </c>
      <c r="Q174" t="str">
        <v>No</v>
      </c>
      <c r="R174" t="str">
        <v>Cargado</v>
      </c>
      <c r="S174" t="str">
        <v>marzo</v>
      </c>
    </row>
    <row r="175" xml:space="preserve">
      <c r="C175" t="str">
        <v>Investigación de Mercados. (Pro)</v>
      </c>
      <c r="D175" t="str">
        <f>IF(H175="Disciplinar","No aplica","")</f>
        <v>No aplica</v>
      </c>
      <c r="E175" t="str">
        <f>PROPER(IF(B175="",E174,B175))</f>
        <v>Administración De Empresas</v>
      </c>
      <c r="F175" t="str">
        <f>PROPER(IF(A175="",F174,A175))</f>
        <v>Virtual</v>
      </c>
      <c r="G175" t="str" xml:space="preserve">
        <f xml:space="preserve">IF(
   COUNTIFS($M:$M,$M175,$E:$E,$E175,$F:$F,$F175)=COUNTIFS($M:$M,$M175,$E:$E,$E175,$F:$F,$F175,$R:$R,"Cargado"),
   "Cargado",
   IF(
      COUNTIFS($M:$M,$M175,$E:$E,$E175,$F:$F,$F175)=COUNTIFS($M:$M,$M175,$E:$E,$E175,$F:$F,$F175,$R:$R,"No empezado"),
      "No empezado",
      IF(
         COUNTIFS($M:$M,$M175,$E:$E,$E175,$F:$F,$F175)=COUNTIFS($M:$M,$M175,$E:$E,$E175,$F:$F,$F175,$R:$R,"Virtualizado"),
         "Virtualizado",
         "En proceso"
      )
   )
)</f>
        <v>En proceso</v>
      </c>
      <c r="H175" t="str">
        <v>Disciplinar</v>
      </c>
      <c r="I175" t="str">
        <v>Reingeniería</v>
      </c>
      <c r="M175">
        <v>5</v>
      </c>
      <c r="N175" t="str">
        <v>Pregrado</v>
      </c>
      <c r="O175" t="str">
        <v>Ciencias Economicas, Administrativas Y Contables</v>
      </c>
      <c r="P175" t="str">
        <v>Actual</v>
      </c>
      <c r="Q175" t="str">
        <v>No</v>
      </c>
      <c r="R175" t="str">
        <v>Cargado</v>
      </c>
      <c r="S175" t="str">
        <v>marzo</v>
      </c>
    </row>
    <row r="176" xml:space="preserve">
      <c r="C176" t="str">
        <v>Gestión del Talento Humano</v>
      </c>
      <c r="D176" t="str">
        <f>IF(H176="Disciplinar","No aplica","")</f>
        <v>No aplica</v>
      </c>
      <c r="E176" t="str">
        <f>PROPER(IF(B176="",E175,B176))</f>
        <v>Administración De Empresas</v>
      </c>
      <c r="F176" t="str">
        <f>PROPER(IF(A176="",F175,A176))</f>
        <v>Virtual</v>
      </c>
      <c r="G176" t="str" xml:space="preserve">
        <f xml:space="preserve">IF(
   COUNTIFS($M:$M,$M176,$E:$E,$E176,$F:$F,$F176)=COUNTIFS($M:$M,$M176,$E:$E,$E176,$F:$F,$F176,$R:$R,"Cargado"),
   "Cargado",
   IF(
      COUNTIFS($M:$M,$M176,$E:$E,$E176,$F:$F,$F176)=COUNTIFS($M:$M,$M176,$E:$E,$E176,$F:$F,$F176,$R:$R,"No empezado"),
      "No empezado",
      IF(
         COUNTIFS($M:$M,$M176,$E:$E,$E176,$F:$F,$F176)=COUNTIFS($M:$M,$M176,$E:$E,$E176,$F:$F,$F176,$R:$R,"Virtualizado"),
         "Virtualizado",
         "En proceso"
      )
   )
)</f>
        <v>En proceso</v>
      </c>
      <c r="H176" t="str">
        <v>Disciplinar</v>
      </c>
      <c r="I176" t="str">
        <v>Reingeniería</v>
      </c>
      <c r="M176">
        <v>5</v>
      </c>
      <c r="N176" t="str">
        <v>Pregrado</v>
      </c>
      <c r="O176" t="str">
        <v>Ciencias Economicas, Administrativas Y Contables</v>
      </c>
      <c r="P176" t="str">
        <v>Ambas</v>
      </c>
      <c r="Q176" t="str">
        <v>No</v>
      </c>
      <c r="R176" t="str">
        <v>Cargado</v>
      </c>
      <c r="S176" t="str">
        <v>marzo</v>
      </c>
    </row>
    <row r="177" xml:space="preserve">
      <c r="C177" t="str">
        <v>Análisis Financiero</v>
      </c>
      <c r="D177" t="str">
        <f>IF(H177="Disciplinar","No aplica","")</f>
        <v>No aplica</v>
      </c>
      <c r="E177" t="str">
        <f>PROPER(IF(B177="",E176,B177))</f>
        <v>Administración De Empresas</v>
      </c>
      <c r="F177" t="str">
        <f>PROPER(IF(A177="",F176,A177))</f>
        <v>Virtual</v>
      </c>
      <c r="G177" t="str" xml:space="preserve">
        <f xml:space="preserve">IF(
   COUNTIFS($M:$M,$M177,$E:$E,$E177,$F:$F,$F177)=COUNTIFS($M:$M,$M177,$E:$E,$E177,$F:$F,$F177,$R:$R,"Cargado"),
   "Cargado",
   IF(
      COUNTIFS($M:$M,$M177,$E:$E,$E177,$F:$F,$F177)=COUNTIFS($M:$M,$M177,$E:$E,$E177,$F:$F,$F177,$R:$R,"No empezado"),
      "No empezado",
      IF(
         COUNTIFS($M:$M,$M177,$E:$E,$E177,$F:$F,$F177)=COUNTIFS($M:$M,$M177,$E:$E,$E177,$F:$F,$F177,$R:$R,"Virtualizado"),
         "Virtualizado",
         "En proceso"
      )
   )
)</f>
        <v>En proceso</v>
      </c>
      <c r="H177" t="str">
        <v>Disciplinar</v>
      </c>
      <c r="I177" t="str">
        <v>Reingeniería</v>
      </c>
      <c r="M177">
        <v>5</v>
      </c>
      <c r="N177" t="str">
        <v>Pregrado</v>
      </c>
      <c r="O177" t="str">
        <v>Ciencias Economicas, Administrativas Y Contables</v>
      </c>
      <c r="P177" t="str">
        <v>Ambas</v>
      </c>
      <c r="Q177" t="str">
        <v>Sí</v>
      </c>
      <c r="R177" t="str">
        <v>Cargado</v>
      </c>
      <c r="S177" t="str">
        <v>marzo</v>
      </c>
    </row>
    <row r="178" xml:space="preserve">
      <c r="C178" t="str">
        <v>Legislación Financiera</v>
      </c>
      <c r="D178" t="str">
        <f>IF(H178="Disciplinar","No aplica","")</f>
        <v>No aplica</v>
      </c>
      <c r="E178" t="str">
        <f>PROPER(IF(B178="",E177,B178))</f>
        <v>Administración De Empresas</v>
      </c>
      <c r="F178" t="str">
        <f>PROPER(IF(A178="",F177,A178))</f>
        <v>Virtual</v>
      </c>
      <c r="G178" t="str" xml:space="preserve">
        <f xml:space="preserve">IF(
   COUNTIFS($M:$M,$M178,$E:$E,$E178,$F:$F,$F178)=COUNTIFS($M:$M,$M178,$E:$E,$E178,$F:$F,$F178,$R:$R,"Cargado"),
   "Cargado",
   IF(
      COUNTIFS($M:$M,$M178,$E:$E,$E178,$F:$F,$F178)=COUNTIFS($M:$M,$M178,$E:$E,$E178,$F:$F,$F178,$R:$R,"No empezado"),
      "No empezado",
      IF(
         COUNTIFS($M:$M,$M178,$E:$E,$E178,$F:$F,$F178)=COUNTIFS($M:$M,$M178,$E:$E,$E178,$F:$F,$F178,$R:$R,"Virtualizado"),
         "Virtualizado",
         "En proceso"
      )
   )
)</f>
        <v>En proceso</v>
      </c>
      <c r="H178" t="str">
        <v>Disciplinar</v>
      </c>
      <c r="I178" t="str">
        <v>Reingeniería</v>
      </c>
      <c r="M178">
        <v>5</v>
      </c>
      <c r="N178" t="str">
        <v>Pregrado</v>
      </c>
      <c r="O178" t="str">
        <v>Ciencias Economicas, Administrativas Y Contables</v>
      </c>
      <c r="P178" t="str">
        <v>Actual</v>
      </c>
      <c r="Q178" t="str">
        <v>No</v>
      </c>
      <c r="R178" t="str">
        <v>Cargado</v>
      </c>
      <c r="S178" t="str">
        <v>marzo</v>
      </c>
    </row>
    <row r="179">
      <c r="C179" t="str">
        <v>Investigación de Mercados</v>
      </c>
      <c r="D179" t="str">
        <f>IF(H179="Disciplinar","No aplica","")</f>
        <v>No aplica</v>
      </c>
      <c r="E179" t="str">
        <f>PROPER(IF(B179="",E178,B179))</f>
        <v>Administración De Empresas</v>
      </c>
      <c r="H179" t="str">
        <v>Disciplinar</v>
      </c>
      <c r="I179" t="str">
        <v>Reingeniería</v>
      </c>
      <c r="M179">
        <v>5</v>
      </c>
      <c r="N179" t="str">
        <v>Pregrado</v>
      </c>
      <c r="O179" t="str">
        <v>Ciencias Economicas, Administrativas Y Contables</v>
      </c>
      <c r="P179" t="str">
        <v>Nueva</v>
      </c>
      <c r="Q179" t="str">
        <v>Duplicado</v>
      </c>
      <c r="R179" t="str">
        <v>Cargado</v>
      </c>
      <c r="S179" t="str">
        <v>marzo</v>
      </c>
    </row>
    <row r="180" xml:space="preserve">
      <c r="C180" t="str">
        <v>Enfoques y Teorías Contemporáneas de Administración. (Pro)</v>
      </c>
      <c r="D180" t="str">
        <f>IF(H180="Disciplinar","No aplica","")</f>
        <v>No aplica</v>
      </c>
      <c r="E180" t="str">
        <f>PROPER(IF(B180="",E178,B180))</f>
        <v>Administración De Empresas</v>
      </c>
      <c r="F180" t="str">
        <f>PROPER(IF(A180="",F178,A180))</f>
        <v>Virtual</v>
      </c>
      <c r="G180" t="str" xml:space="preserve">
        <f xml:space="preserve">IF(
   COUNTIFS($M:$M,$M180,$E:$E,$E180,$F:$F,$F180)=COUNTIFS($M:$M,$M180,$E:$E,$E180,$F:$F,$F180,$R:$R,"Cargado"),
   "Cargado",
   IF(
      COUNTIFS($M:$M,$M180,$E:$E,$E180,$F:$F,$F180)=COUNTIFS($M:$M,$M180,$E:$E,$E180,$F:$F,$F180,$R:$R,"No empezado"),
      "No empezado",
      IF(
         COUNTIFS($M:$M,$M180,$E:$E,$E180,$F:$F,$F180)=COUNTIFS($M:$M,$M180,$E:$E,$E180,$F:$F,$F180,$R:$R,"Virtualizado"),
         "Virtualizado",
         "En proceso"
      )
   )
)</f>
        <v>En proceso</v>
      </c>
      <c r="H180" t="str">
        <v>Disciplinar</v>
      </c>
      <c r="I180" t="str">
        <v>Reingeniería</v>
      </c>
      <c r="M180">
        <v>6</v>
      </c>
      <c r="N180" t="str">
        <v>Pregrado</v>
      </c>
      <c r="O180" t="str">
        <v>Ciencias Economicas, Administrativas Y Contables</v>
      </c>
      <c r="P180" t="str">
        <v>Nueva</v>
      </c>
      <c r="Q180" t="str">
        <v>Duplicado</v>
      </c>
      <c r="R180" t="str">
        <v>Cargado</v>
      </c>
      <c r="S180" t="str">
        <v>marzo</v>
      </c>
    </row>
    <row r="181">
      <c r="C181" t="str">
        <v>Gestión del Cliente y del Servicio</v>
      </c>
      <c r="D181" t="str">
        <f>IF(H181="Disciplinar","No aplica","")</f>
        <v>No aplica</v>
      </c>
      <c r="H181" t="str">
        <v>Disciplinar</v>
      </c>
      <c r="I181" t="str">
        <v>Reingeniería</v>
      </c>
      <c r="M181">
        <v>6</v>
      </c>
      <c r="N181" t="str">
        <v>Pregrado</v>
      </c>
      <c r="O181" t="str">
        <v>Ciencias Economicas, Administrativas Y Contables</v>
      </c>
      <c r="P181" t="str">
        <v>Nueva</v>
      </c>
      <c r="Q181" t="str">
        <v>Duplicado</v>
      </c>
      <c r="R181" t="str">
        <v>Cargado</v>
      </c>
      <c r="S181" t="str">
        <v>marzo</v>
      </c>
    </row>
    <row r="182" xml:space="preserve">
      <c r="C182" t="str">
        <v>Comercio Exterior</v>
      </c>
      <c r="D182" t="str">
        <f>IF(H182="Disciplinar","No aplica","")</f>
        <v>No aplica</v>
      </c>
      <c r="E182" t="str">
        <f>PROPER(IF(B182="",#REF!,B182))</f>
        <v>#REF!</v>
      </c>
      <c r="F182" t="str">
        <f>PROPER(IF(A182="",#REF!,A182))</f>
        <v>#REF!</v>
      </c>
      <c r="G182" t="str" xml:space="preserve">
        <f xml:space="preserve">IF(
   COUNTIFS($M:$M,$M182,$E:$E,$E182,$F:$F,$F182)=COUNTIFS($M:$M,$M182,$E:$E,$E182,$F:$F,$F182,$R:$R,"Cargado"),
   "Cargado",
   IF(
      COUNTIFS($M:$M,$M182,$E:$E,$E182,$F:$F,$F182)=COUNTIFS($M:$M,$M182,$E:$E,$E182,$F:$F,$F182,$R:$R,"No empezado"),
      "No empezado",
      IF(
         COUNTIFS($M:$M,$M182,$E:$E,$E182,$F:$F,$F182)=COUNTIFS($M:$M,$M182,$E:$E,$E182,$F:$F,$F182,$R:$R,"Virtualizado"),
         "Virtualizado",
         "En proceso"
      )
   )
)</f>
        <v>Cargado</v>
      </c>
      <c r="H182" t="str">
        <v>Disciplinar</v>
      </c>
      <c r="I182" t="str">
        <v>Reingeniería</v>
      </c>
      <c r="M182">
        <v>6</v>
      </c>
      <c r="N182" t="str">
        <v>Pregrado</v>
      </c>
      <c r="O182" t="str">
        <v>Ciencias Economicas, Administrativas Y Contables</v>
      </c>
      <c r="P182" t="str">
        <v>Ambas</v>
      </c>
      <c r="Q182" t="str">
        <v>Duplicado</v>
      </c>
      <c r="R182" t="str">
        <v>Cargado</v>
      </c>
      <c r="S182" t="str">
        <v>marzo</v>
      </c>
    </row>
    <row r="183" xml:space="preserve">
      <c r="C183" t="str">
        <v>Presupuesto</v>
      </c>
      <c r="D183" t="str">
        <f>IF(H183="Disciplinar","No aplica","")</f>
        <v>No aplica</v>
      </c>
      <c r="E183" t="str">
        <f>PROPER(IF(B183="",E182,B183))</f>
        <v>#REF!</v>
      </c>
      <c r="F183" t="str">
        <f>PROPER(IF(A183="",F182,A183))</f>
        <v>#REF!</v>
      </c>
      <c r="G183" t="str" xml:space="preserve">
        <f xml:space="preserve">IF(
   COUNTIFS($M:$M,$M183,$E:$E,$E183,$F:$F,$F183)=COUNTIFS($M:$M,$M183,$E:$E,$E183,$F:$F,$F183,$R:$R,"Cargado"),
   "Cargado",
   IF(
      COUNTIFS($M:$M,$M183,$E:$E,$E183,$F:$F,$F183)=COUNTIFS($M:$M,$M183,$E:$E,$E183,$F:$F,$F183,$R:$R,"No empezado"),
      "No empezado",
      IF(
         COUNTIFS($M:$M,$M183,$E:$E,$E183,$F:$F,$F183)=COUNTIFS($M:$M,$M183,$E:$E,$E183,$F:$F,$F183,$R:$R,"Virtualizado"),
         "Virtualizado",
         "En proceso"
      )
   )
)</f>
        <v>Cargado</v>
      </c>
      <c r="H183" t="str">
        <v>Disciplinar</v>
      </c>
      <c r="I183" t="str">
        <v>Reingeniería</v>
      </c>
      <c r="M183">
        <v>6</v>
      </c>
      <c r="N183" t="str">
        <v>Pregrado</v>
      </c>
      <c r="O183" t="str">
        <v>Ciencias Economicas, Administrativas Y Contables</v>
      </c>
      <c r="P183" t="str">
        <v>Actual</v>
      </c>
      <c r="Q183" t="str">
        <v>Sí</v>
      </c>
      <c r="R183" t="str">
        <v>Cargado</v>
      </c>
      <c r="S183" t="str">
        <v>marzo</v>
      </c>
    </row>
    <row r="184">
      <c r="C184" t="str">
        <v>LEGISLACIÓN FINANCIERA Y TRIBUTARIA</v>
      </c>
      <c r="D184" t="str">
        <f>IF(H184="Disciplinar","No aplica","")</f>
        <v>No aplica</v>
      </c>
      <c r="H184" t="str">
        <v>Disciplinar</v>
      </c>
      <c r="I184" t="str">
        <v>Reingeniería</v>
      </c>
      <c r="M184">
        <v>5</v>
      </c>
      <c r="N184" t="str">
        <v>Pregrado</v>
      </c>
      <c r="O184" t="str">
        <v>Ciencias Economicas, Administrativas Y Contables</v>
      </c>
      <c r="P184" t="str">
        <v>Nueva</v>
      </c>
      <c r="Q184" t="str">
        <v>No</v>
      </c>
      <c r="R184" t="str">
        <v>Producido</v>
      </c>
      <c r="S184" t="str">
        <v>marzo</v>
      </c>
    </row>
    <row r="185">
      <c r="C185" t="str">
        <v>CREACIÓN DE EMPRESAS</v>
      </c>
      <c r="D185" t="str">
        <f>IF(H185="Disciplinar","No aplica","")</f>
        <v>No aplica</v>
      </c>
      <c r="H185" t="str">
        <v>Disciplinar</v>
      </c>
      <c r="I185" t="str">
        <v>Reingeniería</v>
      </c>
      <c r="M185">
        <v>6</v>
      </c>
      <c r="N185" t="str">
        <v>Pregrado</v>
      </c>
      <c r="O185" t="str">
        <v>Todas las Facultades</v>
      </c>
      <c r="P185" t="str">
        <v>Nueva</v>
      </c>
      <c r="Q185" t="str">
        <v>Sí</v>
      </c>
      <c r="R185" t="str">
        <v>Producido</v>
      </c>
      <c r="S185" t="str">
        <v>marzo</v>
      </c>
    </row>
    <row r="186" xml:space="preserve">
      <c r="C186" t="str">
        <v>Electiva de Profundización II</v>
      </c>
      <c r="D186" t="str">
        <v>GESTIÓN DE CADENA DE VALOR</v>
      </c>
      <c r="E186" t="str">
        <f>PROPER(IF(B186="",E183,B186))</f>
        <v>#REF!</v>
      </c>
      <c r="F186" t="str">
        <f>PROPER(IF(A186="",F183,A186))</f>
        <v>#REF!</v>
      </c>
      <c r="G186" t="str" xml:space="preserve">
        <f xml:space="preserve">IF(
   COUNTIFS($M:$M,$M186,$E:$E,$E186,$F:$F,$F186)=COUNTIFS($M:$M,$M186,$E:$E,$E186,$F:$F,$F186,$R:$R,"Cargado"),
   "Cargado",
   IF(
      COUNTIFS($M:$M,$M186,$E:$E,$E186,$F:$F,$F186)=COUNTIFS($M:$M,$M186,$E:$E,$E186,$F:$F,$F186,$R:$R,"No empezado"),
      "No empezado",
      IF(
         COUNTIFS($M:$M,$M186,$E:$E,$E186,$F:$F,$F186)=COUNTIFS($M:$M,$M186,$E:$E,$E186,$F:$F,$F186,$R:$R,"Virtualizado"),
         "Virtualizado",
         "En proceso"
      )
   )
)</f>
        <v>Cargado</v>
      </c>
      <c r="H186" t="str">
        <v>Electiva</v>
      </c>
      <c r="I186" t="str">
        <v>Reingeniería</v>
      </c>
      <c r="M186">
        <v>6</v>
      </c>
      <c r="N186" t="str">
        <v>Pregrado</v>
      </c>
      <c r="O186" t="str">
        <v>Ciencias Economicas, Administrativas Y Contables</v>
      </c>
      <c r="P186" t="str">
        <v>Actual</v>
      </c>
      <c r="Q186" t="str">
        <v>No</v>
      </c>
      <c r="R186" t="str">
        <v>Cargado</v>
      </c>
      <c r="S186" t="str">
        <v>marzo</v>
      </c>
    </row>
    <row r="187" xml:space="preserve">
      <c r="C187" t="str">
        <v>Comportamiento y Desarrollo Organizacional</v>
      </c>
      <c r="D187" t="str">
        <f>IF(H187="Disciplinar","No aplica","")</f>
        <v>No aplica</v>
      </c>
      <c r="E187" t="str">
        <f>PROPER(IF(B187="",E186,B187))</f>
        <v>#REF!</v>
      </c>
      <c r="F187" t="str">
        <f>PROPER(IF(A187="",F186,A187))</f>
        <v>#REF!</v>
      </c>
      <c r="G187" t="str" xml:space="preserve">
        <f xml:space="preserve">IF(
   COUNTIFS($M:$M,$M187,$E:$E,$E187,$F:$F,$F187)=COUNTIFS($M:$M,$M187,$E:$E,$E187,$F:$F,$F187,$R:$R,"Cargado"),
   "Cargado",
   IF(
      COUNTIFS($M:$M,$M187,$E:$E,$E187,$F:$F,$F187)=COUNTIFS($M:$M,$M187,$E:$E,$E187,$F:$F,$F187,$R:$R,"No empezado"),
      "No empezado",
      IF(
         COUNTIFS($M:$M,$M187,$E:$E,$E187,$F:$F,$F187)=COUNTIFS($M:$M,$M187,$E:$E,$E187,$F:$F,$F187,$R:$R,"Virtualizado"),
         "Virtualizado",
         "En proceso"
      )
   )
)</f>
        <v>En proceso</v>
      </c>
      <c r="H187" t="str">
        <v>Disciplinar</v>
      </c>
      <c r="I187" t="str">
        <v>Reingeniería</v>
      </c>
      <c r="M187">
        <v>7</v>
      </c>
      <c r="N187" t="str">
        <v>Pregrado</v>
      </c>
      <c r="O187" t="str">
        <v>Ciencias Economicas, Administrativas Y Contables</v>
      </c>
      <c r="P187" t="str">
        <v>Ambas</v>
      </c>
      <c r="Q187" t="str">
        <v>No</v>
      </c>
      <c r="R187" t="str">
        <v>Cargado</v>
      </c>
    </row>
    <row r="188" xml:space="preserve">
      <c r="C188" t="str">
        <v>Sistema de Información Gerencial</v>
      </c>
      <c r="D188" t="str">
        <f>IF(H188="Disciplinar","No aplica","")</f>
        <v>No aplica</v>
      </c>
      <c r="E188" t="str">
        <f>PROPER(IF(B188="",E187,B188))</f>
        <v>#REF!</v>
      </c>
      <c r="F188" t="str">
        <f>PROPER(IF(A188="",F187,A188))</f>
        <v>#REF!</v>
      </c>
      <c r="G188" t="str" xml:space="preserve">
        <f xml:space="preserve">IF(
   COUNTIFS($M:$M,$M188,$E:$E,$E188,$F:$F,$F188)=COUNTIFS($M:$M,$M188,$E:$E,$E188,$F:$F,$F188,$R:$R,"Cargado"),
   "Cargado",
   IF(
      COUNTIFS($M:$M,$M188,$E:$E,$E188,$F:$F,$F188)=COUNTIFS($M:$M,$M188,$E:$E,$E188,$F:$F,$F188,$R:$R,"No empezado"),
      "No empezado",
      IF(
         COUNTIFS($M:$M,$M188,$E:$E,$E188,$F:$F,$F188)=COUNTIFS($M:$M,$M188,$E:$E,$E188,$F:$F,$F188,$R:$R,"Virtualizado"),
         "Virtualizado",
         "En proceso"
      )
   )
)</f>
        <v>En proceso</v>
      </c>
      <c r="H188" t="str">
        <v>Disciplinar</v>
      </c>
      <c r="I188" t="str">
        <v>Reingeniería</v>
      </c>
      <c r="M188">
        <v>7</v>
      </c>
      <c r="N188" t="str">
        <v>Pregrado</v>
      </c>
      <c r="O188" t="str">
        <v>Ciencias Economicas, Administrativas Y Contables</v>
      </c>
      <c r="P188" t="str">
        <v>Actual</v>
      </c>
      <c r="Q188" t="str">
        <v>No</v>
      </c>
      <c r="R188" t="str">
        <v>Cargado</v>
      </c>
    </row>
    <row r="189" xml:space="preserve">
      <c r="C189" t="str">
        <v>Métodos Cuantitativos de Operaciones</v>
      </c>
      <c r="D189" t="str">
        <f>IF(H189="Disciplinar","No aplica","")</f>
        <v>No aplica</v>
      </c>
      <c r="E189" t="str">
        <f>PROPER(IF(B189="",E188,B189))</f>
        <v>#REF!</v>
      </c>
      <c r="F189" t="str">
        <f>PROPER(IF(A189="",F188,A189))</f>
        <v>#REF!</v>
      </c>
      <c r="G189" t="str" xml:space="preserve">
        <f xml:space="preserve">IF(
   COUNTIFS($M:$M,$M189,$E:$E,$E189,$F:$F,$F189)=COUNTIFS($M:$M,$M189,$E:$E,$E189,$F:$F,$F189,$R:$R,"Cargado"),
   "Cargado",
   IF(
      COUNTIFS($M:$M,$M189,$E:$E,$E189,$F:$F,$F189)=COUNTIFS($M:$M,$M189,$E:$E,$E189,$F:$F,$F189,$R:$R,"No empezado"),
      "No empezado",
      IF(
         COUNTIFS($M:$M,$M189,$E:$E,$E189,$F:$F,$F189)=COUNTIFS($M:$M,$M189,$E:$E,$E189,$F:$F,$F189,$R:$R,"Virtualizado"),
         "Virtualizado",
         "En proceso"
      )
   )
)</f>
        <v>En proceso</v>
      </c>
      <c r="H189" t="str">
        <v>Disciplinar</v>
      </c>
      <c r="I189" t="str">
        <v>Reingeniería</v>
      </c>
      <c r="M189">
        <v>7</v>
      </c>
      <c r="N189" t="str">
        <v>Pregrado</v>
      </c>
      <c r="O189" t="str">
        <v>Ciencias Economicas, Administrativas Y Contables</v>
      </c>
      <c r="P189" t="str">
        <v>Ambas</v>
      </c>
      <c r="Q189" t="str">
        <v>No</v>
      </c>
      <c r="R189" t="str">
        <v>Cargado</v>
      </c>
    </row>
    <row r="190" xml:space="preserve">
      <c r="C190" t="str">
        <v>Gerencia de Mipymes</v>
      </c>
      <c r="D190" t="str">
        <f>IF(H190="Disciplinar","No aplica","")</f>
        <v>No aplica</v>
      </c>
      <c r="E190" t="str">
        <f>PROPER(IF(B190="",E189,B190))</f>
        <v>#REF!</v>
      </c>
      <c r="F190" t="str">
        <f>PROPER(IF(A190="",F189,A190))</f>
        <v>#REF!</v>
      </c>
      <c r="G190" t="str" xml:space="preserve">
        <f xml:space="preserve">IF(
   COUNTIFS($M:$M,$M190,$E:$E,$E190,$F:$F,$F190)=COUNTIFS($M:$M,$M190,$E:$E,$E190,$F:$F,$F190,$R:$R,"Cargado"),
   "Cargado",
   IF(
      COUNTIFS($M:$M,$M190,$E:$E,$E190,$F:$F,$F190)=COUNTIFS($M:$M,$M190,$E:$E,$E190,$F:$F,$F190,$R:$R,"No empezado"),
      "No empezado",
      IF(
         COUNTIFS($M:$M,$M190,$E:$E,$E190,$F:$F,$F190)=COUNTIFS($M:$M,$M190,$E:$E,$E190,$F:$F,$F190,$R:$R,"Virtualizado"),
         "Virtualizado",
         "En proceso"
      )
   )
)</f>
        <v>En proceso</v>
      </c>
      <c r="H190" t="str">
        <v>Disciplinar</v>
      </c>
      <c r="I190" t="str">
        <v>Reingeniería</v>
      </c>
      <c r="M190">
        <v>7</v>
      </c>
      <c r="N190" t="str">
        <v>Pregrado</v>
      </c>
      <c r="O190" t="str">
        <v>Ciencias Economicas, Administrativas Y Contables</v>
      </c>
      <c r="P190" t="str">
        <v>Actual</v>
      </c>
      <c r="Q190" t="str">
        <v>No</v>
      </c>
      <c r="R190" t="str">
        <v>Cargado</v>
      </c>
    </row>
    <row r="191" xml:space="preserve">
      <c r="C191" t="str">
        <v>Electiva de Profundización III</v>
      </c>
      <c r="D191" t="str">
        <v>Habilidades Gerenciales</v>
      </c>
      <c r="E191" t="str">
        <f>PROPER(IF(B191="",E190,B191))</f>
        <v>#REF!</v>
      </c>
      <c r="F191" t="str">
        <f>PROPER(IF(A191="",F190,A191))</f>
        <v>#REF!</v>
      </c>
      <c r="G191" t="str" xml:space="preserve">
        <f xml:space="preserve">IF(
   COUNTIFS($M:$M,$M191,$E:$E,$E191,$F:$F,$F191)=COUNTIFS($M:$M,$M191,$E:$E,$E191,$F:$F,$F191,$R:$R,"Cargado"),
   "Cargado",
   IF(
      COUNTIFS($M:$M,$M191,$E:$E,$E191,$F:$F,$F191)=COUNTIFS($M:$M,$M191,$E:$E,$E191,$F:$F,$F191,$R:$R,"No empezado"),
      "No empezado",
      IF(
         COUNTIFS($M:$M,$M191,$E:$E,$E191,$F:$F,$F191)=COUNTIFS($M:$M,$M191,$E:$E,$E191,$F:$F,$F191,$R:$R,"Virtualizado"),
         "Virtualizado",
         "En proceso"
      )
   )
)</f>
        <v>En proceso</v>
      </c>
      <c r="H191" t="str">
        <v>Electiva</v>
      </c>
      <c r="I191" t="str">
        <v>Reingeniería</v>
      </c>
      <c r="M191">
        <v>7</v>
      </c>
      <c r="N191" t="str">
        <v>Pregrado</v>
      </c>
      <c r="O191" t="str">
        <v>Ciencias Economicas, Administrativas Y Contables</v>
      </c>
      <c r="P191" t="str">
        <v>Actual</v>
      </c>
      <c r="Q191" t="str">
        <v>No</v>
      </c>
      <c r="R191" t="str">
        <v>Cargado</v>
      </c>
      <c r="S191" t="str">
        <v>marzo</v>
      </c>
    </row>
    <row r="192" xml:space="preserve">
      <c r="C192" t="str">
        <v>Legislación Tributaria</v>
      </c>
      <c r="D192" t="str">
        <f>IF(H192="Disciplinar","No aplica","")</f>
        <v>No aplica</v>
      </c>
      <c r="E192" t="str">
        <f>PROPER(IF(B192="",E191,B192))</f>
        <v>#REF!</v>
      </c>
      <c r="F192" t="str">
        <f>PROPER(IF(A192="",F191,A192))</f>
        <v>#REF!</v>
      </c>
      <c r="G192" t="str" xml:space="preserve">
        <f xml:space="preserve">IF(
   COUNTIFS($M:$M,$M192,$E:$E,$E192,$F:$F,$F192)=COUNTIFS($M:$M,$M192,$E:$E,$E192,$F:$F,$F192,$R:$R,"Cargado"),
   "Cargado",
   IF(
      COUNTIFS($M:$M,$M192,$E:$E,$E192,$F:$F,$F192)=COUNTIFS($M:$M,$M192,$E:$E,$E192,$F:$F,$F192,$R:$R,"No empezado"),
      "No empezado",
      IF(
         COUNTIFS($M:$M,$M192,$E:$E,$E192,$F:$F,$F192)=COUNTIFS($M:$M,$M192,$E:$E,$E192,$F:$F,$F192,$R:$R,"Virtualizado"),
         "Virtualizado",
         "En proceso"
      )
   )
)</f>
        <v>En proceso</v>
      </c>
      <c r="H192" t="str">
        <v>Disciplinar</v>
      </c>
      <c r="I192" t="str">
        <v>Reingeniería</v>
      </c>
      <c r="M192">
        <v>7</v>
      </c>
      <c r="N192" t="str">
        <v>Pregrado</v>
      </c>
      <c r="O192" t="str">
        <v>Ciencias Economicas, Administrativas Y Contables</v>
      </c>
      <c r="P192" t="str">
        <v>Actual</v>
      </c>
      <c r="Q192" t="str">
        <v>Duplicado</v>
      </c>
      <c r="R192" t="str">
        <v>Producido</v>
      </c>
      <c r="S192" t="str">
        <v>marzo</v>
      </c>
    </row>
    <row r="193" xml:space="preserve">
      <c r="C193" t="str">
        <v>Propuesta de Investigación Aplicada</v>
      </c>
      <c r="D193" t="str">
        <f>IF(H193="Disciplinar","No aplica","")</f>
        <v>No aplica</v>
      </c>
      <c r="E193" t="str">
        <f>PROPER(IF(B193="",E192,B193))</f>
        <v>#REF!</v>
      </c>
      <c r="F193" t="str">
        <f>PROPER(IF(A193="",F192,A193))</f>
        <v>#REF!</v>
      </c>
      <c r="G193" t="str" xml:space="preserve">
        <f xml:space="preserve">IF(
   COUNTIFS($M:$M,$M193,$E:$E,$E193,$F:$F,$F193)=COUNTIFS($M:$M,$M193,$E:$E,$E193,$F:$F,$F193,$R:$R,"Cargado"),
   "Cargado",
   IF(
      COUNTIFS($M:$M,$M193,$E:$E,$E193,$F:$F,$F193)=COUNTIFS($M:$M,$M193,$E:$E,$E193,$F:$F,$F193,$R:$R,"No empezado"),
      "No empezado",
      IF(
         COUNTIFS($M:$M,$M193,$E:$E,$E193,$F:$F,$F193)=COUNTIFS($M:$M,$M193,$E:$E,$E193,$F:$F,$F193,$R:$R,"Virtualizado"),
         "Virtualizado",
         "En proceso"
      )
   )
)</f>
        <v>En proceso</v>
      </c>
      <c r="H193" t="str">
        <v>Disciplinar</v>
      </c>
      <c r="I193" t="str">
        <v>Reingeniería</v>
      </c>
      <c r="M193">
        <v>7</v>
      </c>
      <c r="N193" t="str">
        <v>Pregrado</v>
      </c>
      <c r="O193" t="str">
        <v>Ciencias Economicas, Administrativas Y Contables</v>
      </c>
      <c r="P193" t="str">
        <v>Actual</v>
      </c>
      <c r="Q193" t="str">
        <v>Sí</v>
      </c>
      <c r="R193" t="str">
        <v>Producido</v>
      </c>
      <c r="S193" t="str">
        <v>marzo</v>
      </c>
    </row>
    <row r="194">
      <c r="C194" t="str">
        <v>ELECTIVA DE PROFUNDIZACIÓN V</v>
      </c>
      <c r="D194" t="str">
        <v>INTELIGENCIA ARTIFICIAL Y NEGOCIOS</v>
      </c>
      <c r="H194" t="str">
        <v>Electiva</v>
      </c>
      <c r="I194" t="str">
        <v>Reingeniería</v>
      </c>
      <c r="M194">
        <v>7</v>
      </c>
      <c r="N194" t="str">
        <v>Pregrado</v>
      </c>
      <c r="O194" t="str">
        <v>Ciencias Economicas, Administrativas Y Contables</v>
      </c>
      <c r="P194" t="str">
        <v>Nueva</v>
      </c>
      <c r="Q194" t="str">
        <v>No</v>
      </c>
      <c r="R194" t="str">
        <v>Producido</v>
      </c>
      <c r="S194" t="str">
        <v>marzo</v>
      </c>
    </row>
    <row r="195" xml:space="preserve">
      <c r="C195" t="str">
        <v>Economía Solidaria</v>
      </c>
      <c r="D195" t="str">
        <f>IF(H195="Disciplinar","No aplica","")</f>
        <v>No aplica</v>
      </c>
      <c r="E195" t="str">
        <f>PROPER(IF(B195="",E193,B195))</f>
        <v>#REF!</v>
      </c>
      <c r="F195" t="str">
        <f>PROPER(IF(A195="",F193,A195))</f>
        <v>#REF!</v>
      </c>
      <c r="G195" t="str" xml:space="preserve">
        <f xml:space="preserve">IF(
   COUNTIFS($M:$M,$M195,$E:$E,$E195,$F:$F,$F195)=COUNTIFS($M:$M,$M195,$E:$E,$E195,$F:$F,$F195,$R:$R,"Cargado"),
   "Cargado",
   IF(
      COUNTIFS($M:$M,$M195,$E:$E,$E195,$F:$F,$F195)=COUNTIFS($M:$M,$M195,$E:$E,$E195,$F:$F,$F195,$R:$R,"No empezado"),
      "No empezado",
      IF(
         COUNTIFS($M:$M,$M195,$E:$E,$E195,$F:$F,$F195)=COUNTIFS($M:$M,$M195,$E:$E,$E195,$F:$F,$F195,$R:$R,"Virtualizado"),
         "Virtualizado",
         "En proceso"
      )
   )
)</f>
        <v>En proceso</v>
      </c>
      <c r="H195" t="str">
        <v>Disciplinar</v>
      </c>
      <c r="I195" t="str">
        <v>Reingeniería</v>
      </c>
      <c r="M195">
        <v>8</v>
      </c>
      <c r="N195" t="str">
        <v>Pregrado</v>
      </c>
      <c r="O195" t="str">
        <v>Ciencias Economicas, Administrativas Y Contables</v>
      </c>
      <c r="P195" t="str">
        <v>Actual</v>
      </c>
      <c r="Q195" t="str">
        <v>No</v>
      </c>
      <c r="R195" t="str">
        <v>Cargado</v>
      </c>
    </row>
    <row r="196" xml:space="preserve">
      <c r="C196" t="str">
        <v>Administración de Producción y Logística</v>
      </c>
      <c r="D196" t="str">
        <f>IF(H196="Disciplinar","No aplica","")</f>
        <v>No aplica</v>
      </c>
      <c r="E196" t="str">
        <f>PROPER(IF(B196="",E195,B196))</f>
        <v>#REF!</v>
      </c>
      <c r="F196" t="str">
        <f>PROPER(IF(A196="",F195,A196))</f>
        <v>#REF!</v>
      </c>
      <c r="G196" t="str" xml:space="preserve">
        <f xml:space="preserve">IF(
   COUNTIFS($M:$M,$M196,$E:$E,$E196,$F:$F,$F196)=COUNTIFS($M:$M,$M196,$E:$E,$E196,$F:$F,$F196,$R:$R,"Cargado"),
   "Cargado",
   IF(
      COUNTIFS($M:$M,$M196,$E:$E,$E196,$F:$F,$F196)=COUNTIFS($M:$M,$M196,$E:$E,$E196,$F:$F,$F196,$R:$R,"No empezado"),
      "No empezado",
      IF(
         COUNTIFS($M:$M,$M196,$E:$E,$E196,$F:$F,$F196)=COUNTIFS($M:$M,$M196,$E:$E,$E196,$F:$F,$F196,$R:$R,"Virtualizado"),
         "Virtualizado",
         "En proceso"
      )
   )
)</f>
        <v>En proceso</v>
      </c>
      <c r="H196" t="str">
        <v>Disciplinar</v>
      </c>
      <c r="I196" t="str">
        <v>Reingeniería</v>
      </c>
      <c r="M196">
        <v>8</v>
      </c>
      <c r="N196" t="str">
        <v>Pregrado</v>
      </c>
      <c r="O196" t="str">
        <v>Ciencias Economicas, Administrativas Y Contables</v>
      </c>
      <c r="P196" t="str">
        <v>Actual</v>
      </c>
      <c r="Q196" t="str">
        <v>No</v>
      </c>
      <c r="R196" t="str">
        <v>Cargado</v>
      </c>
    </row>
    <row r="197" xml:space="preserve">
      <c r="C197" t="str">
        <v>Mercadeo Estratégico</v>
      </c>
      <c r="D197" t="str">
        <f>IF(H197="Disciplinar","No aplica","")</f>
        <v>No aplica</v>
      </c>
      <c r="E197" t="str">
        <f>PROPER(IF(B197="",E196,B197))</f>
        <v>#REF!</v>
      </c>
      <c r="F197" t="str">
        <f>PROPER(IF(A197="",F196,A197))</f>
        <v>#REF!</v>
      </c>
      <c r="G197" t="str" xml:space="preserve">
        <f xml:space="preserve">IF(
   COUNTIFS($M:$M,$M197,$E:$E,$E197,$F:$F,$F197)=COUNTIFS($M:$M,$M197,$E:$E,$E197,$F:$F,$F197,$R:$R,"Cargado"),
   "Cargado",
   IF(
      COUNTIFS($M:$M,$M197,$E:$E,$E197,$F:$F,$F197)=COUNTIFS($M:$M,$M197,$E:$E,$E197,$F:$F,$F197,$R:$R,"No empezado"),
      "No empezado",
      IF(
         COUNTIFS($M:$M,$M197,$E:$E,$E197,$F:$F,$F197)=COUNTIFS($M:$M,$M197,$E:$E,$E197,$F:$F,$F197,$R:$R,"Virtualizado"),
         "Virtualizado",
         "En proceso"
      )
   )
)</f>
        <v>En proceso</v>
      </c>
      <c r="H197" t="str">
        <v>Disciplinar</v>
      </c>
      <c r="I197" t="str">
        <v>Reingeniería</v>
      </c>
      <c r="M197">
        <v>8</v>
      </c>
      <c r="N197" t="str">
        <v>Pregrado</v>
      </c>
      <c r="O197" t="str">
        <v>Ciencias Economicas, Administrativas Y Contables</v>
      </c>
      <c r="P197" t="str">
        <v>Actual</v>
      </c>
      <c r="Q197" t="str">
        <v>Duplicado</v>
      </c>
      <c r="R197" t="str">
        <v>Cargado</v>
      </c>
    </row>
    <row r="198" xml:space="preserve">
      <c r="C198" t="str">
        <v>Comercio Internacional</v>
      </c>
      <c r="D198" t="str">
        <f>IF(H198="Disciplinar","No aplica","")</f>
        <v>No aplica</v>
      </c>
      <c r="E198" t="str">
        <f>PROPER(IF(B198="",E197,B198))</f>
        <v>#REF!</v>
      </c>
      <c r="F198" t="str">
        <f>PROPER(IF(A198="",F197,A198))</f>
        <v>#REF!</v>
      </c>
      <c r="G198" t="str" xml:space="preserve">
        <f xml:space="preserve">IF(
   COUNTIFS($M:$M,$M198,$E:$E,$E198,$F:$F,$F198)=COUNTIFS($M:$M,$M198,$E:$E,$E198,$F:$F,$F198,$R:$R,"Cargado"),
   "Cargado",
   IF(
      COUNTIFS($M:$M,$M198,$E:$E,$E198,$F:$F,$F198)=COUNTIFS($M:$M,$M198,$E:$E,$E198,$F:$F,$F198,$R:$R,"No empezado"),
      "No empezado",
      IF(
         COUNTIFS($M:$M,$M198,$E:$E,$E198,$F:$F,$F198)=COUNTIFS($M:$M,$M198,$E:$E,$E198,$F:$F,$F198,$R:$R,"Virtualizado"),
         "Virtualizado",
         "En proceso"
      )
   )
)</f>
        <v>En proceso</v>
      </c>
      <c r="H198" t="str">
        <v>Disciplinar</v>
      </c>
      <c r="I198" t="str">
        <v>Reingeniería</v>
      </c>
      <c r="M198">
        <v>8</v>
      </c>
      <c r="N198" t="str">
        <v>Pregrado</v>
      </c>
      <c r="O198" t="str">
        <v>Ciencias Economicas, Administrativas Y Contables</v>
      </c>
      <c r="P198" t="str">
        <v>Ambas</v>
      </c>
      <c r="Q198" t="str">
        <v>No</v>
      </c>
      <c r="R198" t="str">
        <v>Producido</v>
      </c>
      <c r="S198" t="str">
        <v>marzo</v>
      </c>
    </row>
    <row r="199">
      <c r="C199" t="str">
        <v>MARKETING ESTRATÉGICO</v>
      </c>
      <c r="D199" t="str">
        <f>IF(H199="Disciplinar","No aplica","")</f>
        <v>No aplica</v>
      </c>
      <c r="H199" t="str">
        <v>Disciplinar</v>
      </c>
      <c r="I199" t="str">
        <v>Reingeniería</v>
      </c>
      <c r="M199">
        <v>8</v>
      </c>
      <c r="N199" t="str">
        <v>Pregrado</v>
      </c>
      <c r="O199" t="str">
        <v>Ciencias Economicas, Administrativas Y Contables</v>
      </c>
      <c r="P199" t="str">
        <v>Nueva</v>
      </c>
      <c r="Q199" t="str">
        <v>No</v>
      </c>
      <c r="R199" t="str">
        <v>Producido</v>
      </c>
      <c r="S199" t="str">
        <v>marzo</v>
      </c>
    </row>
    <row r="200" xml:space="preserve">
      <c r="C200" t="str">
        <v>Gerencia Financiera</v>
      </c>
      <c r="D200" t="str">
        <f>IF(H200="Disciplinar","No aplica","")</f>
        <v>No aplica</v>
      </c>
      <c r="E200" t="str">
        <f>PROPER(IF(B200="",E198,B200))</f>
        <v>#REF!</v>
      </c>
      <c r="F200" t="str">
        <f>PROPER(IF(A200="",F198,A200))</f>
        <v>#REF!</v>
      </c>
      <c r="G200" t="str" xml:space="preserve">
        <f xml:space="preserve">IF(
   COUNTIFS($M:$M,$M200,$E:$E,$E200,$F:$F,$F200)=COUNTIFS($M:$M,$M200,$E:$E,$E200,$F:$F,$F200,$R:$R,"Cargado"),
   "Cargado",
   IF(
      COUNTIFS($M:$M,$M200,$E:$E,$E200,$F:$F,$F200)=COUNTIFS($M:$M,$M200,$E:$E,$E200,$F:$F,$F200,$R:$R,"No empezado"),
      "No empezado",
      IF(
         COUNTIFS($M:$M,$M200,$E:$E,$E200,$F:$F,$F200)=COUNTIFS($M:$M,$M200,$E:$E,$E200,$F:$F,$F200,$R:$R,"Virtualizado"),
         "Virtualizado",
         "En proceso"
      )
   )
)</f>
        <v>En proceso</v>
      </c>
      <c r="H200" t="str">
        <v>Disciplinar</v>
      </c>
      <c r="I200" t="str">
        <v>Reingeniería</v>
      </c>
      <c r="M200">
        <v>8</v>
      </c>
      <c r="N200" t="str">
        <v>Pregrado</v>
      </c>
      <c r="O200" t="str">
        <v>Ciencias Economicas, Administrativas Y Contables</v>
      </c>
      <c r="P200" t="str">
        <v>Actual</v>
      </c>
      <c r="Q200" t="str">
        <v>No</v>
      </c>
      <c r="R200" t="str">
        <v>Cargado</v>
      </c>
    </row>
    <row r="201" xml:space="preserve">
      <c r="C201" t="str">
        <v>Electiva de Profundización IV</v>
      </c>
      <c r="D201" t="str">
        <v>Marketing Digital</v>
      </c>
      <c r="E201" t="str">
        <f>PROPER(IF(B201="",E200,B201))</f>
        <v>#REF!</v>
      </c>
      <c r="F201" t="str">
        <f>PROPER(IF(A201="",F200,A201))</f>
        <v>#REF!</v>
      </c>
      <c r="G201" t="str" xml:space="preserve">
        <f xml:space="preserve">IF(
   COUNTIFS($M:$M,$M201,$E:$E,$E201,$F:$F,$F201)=COUNTIFS($M:$M,$M201,$E:$E,$E201,$F:$F,$F201,$R:$R,"Cargado"),
   "Cargado",
   IF(
      COUNTIFS($M:$M,$M201,$E:$E,$E201,$F:$F,$F201)=COUNTIFS($M:$M,$M201,$E:$E,$E201,$F:$F,$F201,$R:$R,"No empezado"),
      "No empezado",
      IF(
         COUNTIFS($M:$M,$M201,$E:$E,$E201,$F:$F,$F201)=COUNTIFS($M:$M,$M201,$E:$E,$E201,$F:$F,$F201,$R:$R,"Virtualizado"),
         "Virtualizado",
         "En proceso"
      )
   )
)</f>
        <v>En proceso</v>
      </c>
      <c r="H201" t="str">
        <v>Electiva</v>
      </c>
      <c r="I201" t="str">
        <v>Reingeniería</v>
      </c>
      <c r="M201">
        <v>8</v>
      </c>
      <c r="N201" t="str">
        <v>Pregrado</v>
      </c>
      <c r="O201" t="str">
        <v>Ciencias Economicas, Administrativas Y Contables</v>
      </c>
      <c r="P201" t="str">
        <v>Actual</v>
      </c>
      <c r="Q201" t="str">
        <v>No</v>
      </c>
      <c r="R201" t="str">
        <v>Cargado</v>
      </c>
    </row>
    <row r="202">
      <c r="C202" t="str">
        <v>SISTEMA DE INFORMACIÓN GERENCIAL</v>
      </c>
      <c r="D202" t="str">
        <f>IF(H202="Disciplinar","No aplica","")</f>
        <v>No aplica</v>
      </c>
      <c r="H202" t="str">
        <v>Disciplinar</v>
      </c>
      <c r="I202" t="str">
        <v>Reingeniería</v>
      </c>
      <c r="M202">
        <v>8</v>
      </c>
      <c r="N202" t="str">
        <v>Pregrado</v>
      </c>
      <c r="O202" t="str">
        <v>Ciencias Economicas, Administrativas Y Contables</v>
      </c>
      <c r="P202" t="str">
        <v>Nueva</v>
      </c>
      <c r="Q202" t="str">
        <v>Duplicado</v>
      </c>
      <c r="R202" t="str">
        <v>Producido</v>
      </c>
      <c r="S202" t="str">
        <v>marzo</v>
      </c>
    </row>
    <row r="203">
      <c r="C203" t="str">
        <v>MARKETING DIGITAL</v>
      </c>
      <c r="D203" t="str">
        <f>IF(H203="Disciplinar","No aplica","")</f>
        <v>No aplica</v>
      </c>
      <c r="H203" t="str">
        <v>Disciplinar</v>
      </c>
      <c r="I203" t="str">
        <v>Reingeniería</v>
      </c>
      <c r="M203">
        <v>8</v>
      </c>
      <c r="N203" t="str">
        <v>Pregrado</v>
      </c>
      <c r="O203" t="str">
        <v>Ciencias Economicas, Administrativas Y Contables</v>
      </c>
      <c r="P203" t="str">
        <v>Nueva</v>
      </c>
      <c r="Q203" t="str">
        <v>Duplicado</v>
      </c>
      <c r="R203" t="str">
        <v>Producido</v>
      </c>
      <c r="S203" t="str">
        <v>marzo</v>
      </c>
    </row>
    <row r="204">
      <c r="C204" t="str">
        <v xml:space="preserve">PROYECTO EMPRESARIAL </v>
      </c>
      <c r="D204" t="str">
        <f>IF(H204="Disciplinar","No aplica","")</f>
        <v>No aplica</v>
      </c>
      <c r="H204" t="str">
        <v>Disciplinar</v>
      </c>
      <c r="I204" t="str">
        <v>Reingeniería</v>
      </c>
      <c r="M204">
        <v>8</v>
      </c>
      <c r="N204" t="str">
        <v>Pregrado</v>
      </c>
      <c r="O204" t="str">
        <v>Ciencias Economicas, Administrativas Y Contables</v>
      </c>
      <c r="P204" t="str">
        <v>Nueva</v>
      </c>
      <c r="Q204" t="str">
        <v>Sí</v>
      </c>
      <c r="R204" t="str">
        <v>Producido</v>
      </c>
      <c r="S204" t="str">
        <v>marzo</v>
      </c>
    </row>
    <row r="205">
      <c r="C205" t="str">
        <v>ELECTIVA DE PROFUNDIZACION VII</v>
      </c>
      <c r="D205" t="str">
        <v>ECONOMIA SOLIDARIA</v>
      </c>
      <c r="H205" t="str">
        <v>Electiva</v>
      </c>
      <c r="I205" t="str">
        <v>Reingeniería</v>
      </c>
      <c r="M205">
        <v>8</v>
      </c>
      <c r="N205" t="str">
        <v>Pregrado</v>
      </c>
      <c r="O205" t="str">
        <v>Ciencias Economicas, Administrativas Y Contables</v>
      </c>
      <c r="P205" t="str">
        <v>Nueva</v>
      </c>
      <c r="Q205" t="str">
        <v>Duplicado</v>
      </c>
      <c r="R205" t="str">
        <v>Producido</v>
      </c>
      <c r="S205" t="str">
        <v>marzo</v>
      </c>
    </row>
    <row r="206">
      <c r="C206" t="str">
        <v>ELECTIVA DE PROFUNDIZACIÓN VI</v>
      </c>
      <c r="D206" t="str">
        <v>ESTRATEGIAS DE TRANSFORMACIÓN DIGITAL</v>
      </c>
      <c r="H206" t="str">
        <v>Electiva</v>
      </c>
      <c r="I206" t="str">
        <v>Reingeniería</v>
      </c>
      <c r="M206">
        <v>8</v>
      </c>
      <c r="N206" t="str">
        <v>Pregrado</v>
      </c>
      <c r="O206" t="str">
        <v>Ciencias Economicas, Administrativas Y Contables</v>
      </c>
      <c r="P206" t="str">
        <v>Nueva</v>
      </c>
      <c r="Q206" t="str">
        <v>No</v>
      </c>
      <c r="R206" t="str">
        <v>Producido</v>
      </c>
      <c r="S206" t="str">
        <v>marzo</v>
      </c>
    </row>
    <row r="207" xml:space="preserve">
      <c r="C207" t="str">
        <v>Gerencia Estratégica</v>
      </c>
      <c r="D207" t="str">
        <f>IF(H207="Disciplinar","No aplica","")</f>
        <v>No aplica</v>
      </c>
      <c r="E207" t="str">
        <f>PROPER(IF(B207="",E201,B207))</f>
        <v>#REF!</v>
      </c>
      <c r="F207" t="str">
        <f>PROPER(IF(A207="",F201,A207))</f>
        <v>#REF!</v>
      </c>
      <c r="G207" t="str" xml:space="preserve">
        <f xml:space="preserve">IF(
   COUNTIFS($M:$M,$M207,$E:$E,$E207,$F:$F,$F207)=COUNTIFS($M:$M,$M207,$E:$E,$E207,$F:$F,$F207,$R:$R,"Cargado"),
   "Cargado",
   IF(
      COUNTIFS($M:$M,$M207,$E:$E,$E207,$F:$F,$F207)=COUNTIFS($M:$M,$M207,$E:$E,$E207,$F:$F,$F207,$R:$R,"No empezado"),
      "No empezado",
      IF(
         COUNTIFS($M:$M,$M207,$E:$E,$E207,$F:$F,$F207)=COUNTIFS($M:$M,$M207,$E:$E,$E207,$F:$F,$F207,$R:$R,"Virtualizado"),
         "Virtualizado",
         "En proceso"
      )
   )
)</f>
        <v>En proceso</v>
      </c>
      <c r="H207" t="str">
        <v>Disciplinar</v>
      </c>
      <c r="I207" t="str">
        <v>Reingeniería</v>
      </c>
      <c r="M207">
        <v>9</v>
      </c>
      <c r="N207" t="str">
        <v>Pregrado</v>
      </c>
      <c r="O207" t="str">
        <v>Ciencias Economicas, Administrativas Y Contables</v>
      </c>
      <c r="P207" t="str">
        <v>Actual</v>
      </c>
      <c r="Q207" t="str">
        <v>No</v>
      </c>
      <c r="R207" t="str">
        <v>Cargado</v>
      </c>
    </row>
    <row r="208" xml:space="preserve">
      <c r="C208" t="str">
        <v>Sistema de Gestión de la Calidad (SCG)</v>
      </c>
      <c r="D208" t="str">
        <f>IF(H208="Disciplinar","No aplica","")</f>
        <v>No aplica</v>
      </c>
      <c r="E208" t="str">
        <f>PROPER(IF(B208="",E207,B208))</f>
        <v>#REF!</v>
      </c>
      <c r="F208" t="str">
        <f>PROPER(IF(A208="",F207,A208))</f>
        <v>#REF!</v>
      </c>
      <c r="G208" t="str" xml:space="preserve">
        <f xml:space="preserve">IF(
   COUNTIFS($M:$M,$M208,$E:$E,$E208,$F:$F,$F208)=COUNTIFS($M:$M,$M208,$E:$E,$E208,$F:$F,$F208,$R:$R,"Cargado"),
   "Cargado",
   IF(
      COUNTIFS($M:$M,$M208,$E:$E,$E208,$F:$F,$F208)=COUNTIFS($M:$M,$M208,$E:$E,$E208,$F:$F,$F208,$R:$R,"No empezado"),
      "No empezado",
      IF(
         COUNTIFS($M:$M,$M208,$E:$E,$E208,$F:$F,$F208)=COUNTIFS($M:$M,$M208,$E:$E,$E208,$F:$F,$F208,$R:$R,"Virtualizado"),
         "Virtualizado",
         "En proceso"
      )
   )
)</f>
        <v>En proceso</v>
      </c>
      <c r="H208" t="str">
        <v>Disciplinar</v>
      </c>
      <c r="I208" t="str">
        <v>Reingeniería</v>
      </c>
      <c r="M208">
        <v>9</v>
      </c>
      <c r="N208" t="str">
        <v>Pregrado</v>
      </c>
      <c r="O208" t="str">
        <v>Ciencias Economicas, Administrativas Y Contables</v>
      </c>
      <c r="P208" t="str">
        <v>Actual</v>
      </c>
      <c r="Q208" t="str">
        <v>No</v>
      </c>
      <c r="R208" t="str">
        <v>Cargado</v>
      </c>
    </row>
    <row r="209" xml:space="preserve">
      <c r="C209" t="str">
        <v>DISEÑO Y GESTIÓN DE PROYECTOS</v>
      </c>
      <c r="D209" t="str">
        <f>IF(H209="Disciplinar","No aplica","")</f>
        <v>No aplica</v>
      </c>
      <c r="E209" t="str">
        <f>PROPER(IF(B209="",E208,B209))</f>
        <v>#REF!</v>
      </c>
      <c r="F209" t="str">
        <f>PROPER(IF(A209="",F208,A209))</f>
        <v>#REF!</v>
      </c>
      <c r="G209" t="str" xml:space="preserve">
        <f xml:space="preserve">IF(
   COUNTIFS($M:$M,$M209,$E:$E,$E209,$F:$F,$F209)=COUNTIFS($M:$M,$M209,$E:$E,$E209,$F:$F,$F209,$R:$R,"Cargado"),
   "Cargado",
   IF(
      COUNTIFS($M:$M,$M209,$E:$E,$E209,$F:$F,$F209)=COUNTIFS($M:$M,$M209,$E:$E,$E209,$F:$F,$F209,$R:$R,"No empezado"),
      "No empezado",
      IF(
         COUNTIFS($M:$M,$M209,$E:$E,$E209,$F:$F,$F209)=COUNTIFS($M:$M,$M209,$E:$E,$E209,$F:$F,$F209,$R:$R,"Virtualizado"),
         "Virtualizado",
         "En proceso"
      )
   )
)</f>
        <v>En proceso</v>
      </c>
      <c r="H209" t="str">
        <v>Disciplinar</v>
      </c>
      <c r="I209" t="str">
        <v>Reingeniería</v>
      </c>
      <c r="M209">
        <v>9</v>
      </c>
      <c r="N209" t="str">
        <v>Pregrado</v>
      </c>
      <c r="O209" t="str">
        <v>Ciencias Economicas, Administrativas Y Contables</v>
      </c>
      <c r="P209" t="str">
        <v>Nueva</v>
      </c>
      <c r="Q209" t="str">
        <v>Duplicado</v>
      </c>
      <c r="R209" t="str">
        <v>Producido</v>
      </c>
      <c r="S209" t="str">
        <v>marzo</v>
      </c>
    </row>
    <row r="210" xml:space="preserve">
      <c r="C210" t="str">
        <v>Finanzas Internacionales</v>
      </c>
      <c r="D210" t="str">
        <f>IF(H210="Disciplinar","No aplica","")</f>
        <v>No aplica</v>
      </c>
      <c r="E210" t="str">
        <f>PROPER(IF(B210="",E209,B210))</f>
        <v>#REF!</v>
      </c>
      <c r="F210" t="str">
        <f>PROPER(IF(A210="",F209,A210))</f>
        <v>#REF!</v>
      </c>
      <c r="G210" t="str" xml:space="preserve">
        <f xml:space="preserve">IF(
   COUNTIFS($M:$M,$M210,$E:$E,$E210,$F:$F,$F210)=COUNTIFS($M:$M,$M210,$E:$E,$E210,$F:$F,$F210,$R:$R,"Cargado"),
   "Cargado",
   IF(
      COUNTIFS($M:$M,$M210,$E:$E,$E210,$F:$F,$F210)=COUNTIFS($M:$M,$M210,$E:$E,$E210,$F:$F,$F210,$R:$R,"No empezado"),
      "No empezado",
      IF(
         COUNTIFS($M:$M,$M210,$E:$E,$E210,$F:$F,$F210)=COUNTIFS($M:$M,$M210,$E:$E,$E210,$F:$F,$F210,$R:$R,"Virtualizado"),
         "Virtualizado",
         "En proceso"
      )
   )
)</f>
        <v>En proceso</v>
      </c>
      <c r="H210" t="str">
        <v>Disciplinar</v>
      </c>
      <c r="I210" t="str">
        <v>Reingeniería</v>
      </c>
      <c r="M210">
        <v>9</v>
      </c>
      <c r="N210" t="str">
        <v>Pregrado</v>
      </c>
      <c r="O210" t="str">
        <v>Ciencias Economicas, Administrativas Y Contables</v>
      </c>
      <c r="P210" t="str">
        <v>Actual</v>
      </c>
      <c r="Q210" t="str">
        <v>No</v>
      </c>
      <c r="R210" t="str">
        <v>Cargado</v>
      </c>
    </row>
    <row r="211">
      <c r="C211" t="str">
        <v>DISEÑO Y GESTIÓN DE PROYECTOS DE INVERSIÓN</v>
      </c>
      <c r="D211" t="str">
        <f>IF(H211="Disciplinar","No aplica","")</f>
        <v>No aplica</v>
      </c>
      <c r="H211" t="str">
        <v>Disciplinar</v>
      </c>
      <c r="I211" t="str">
        <v>Reingeniería</v>
      </c>
      <c r="M211">
        <v>9</v>
      </c>
      <c r="N211" t="str">
        <v>Pregrado</v>
      </c>
      <c r="O211" t="str">
        <v>Ciencias Economicas, Administrativas Y Contables</v>
      </c>
      <c r="P211" t="str">
        <v>Actual</v>
      </c>
      <c r="Q211" t="str">
        <v>No</v>
      </c>
      <c r="R211" t="str">
        <v>Cargado</v>
      </c>
    </row>
    <row r="212" xml:space="preserve">
      <c r="C212" t="str">
        <v>Práctica Empresarial</v>
      </c>
      <c r="D212" t="str">
        <f>IF(H212="Disciplinar","No aplica","")</f>
        <v>No aplica</v>
      </c>
      <c r="E212" t="str">
        <f>PROPER(IF(B212="",E210,B212))</f>
        <v>#REF!</v>
      </c>
      <c r="F212" t="str">
        <f>PROPER(IF(A212="",F210,A212))</f>
        <v>#REF!</v>
      </c>
      <c r="G212" t="str" xml:space="preserve">
        <f xml:space="preserve">IF(
   COUNTIFS($M:$M,$M212,$E:$E,$E212,$F:$F,$F212)=COUNTIFS($M:$M,$M212,$E:$E,$E212,$F:$F,$F212,$R:$R,"Cargado"),
   "Cargado",
   IF(
      COUNTIFS($M:$M,$M212,$E:$E,$E212,$F:$F,$F212)=COUNTIFS($M:$M,$M212,$E:$E,$E212,$F:$F,$F212,$R:$R,"No empezado"),
      "No empezado",
      IF(
         COUNTIFS($M:$M,$M212,$E:$E,$E212,$F:$F,$F212)=COUNTIFS($M:$M,$M212,$E:$E,$E212,$F:$F,$F212,$R:$R,"Virtualizado"),
         "Virtualizado",
         "En proceso"
      )
   )
)</f>
        <v>En proceso</v>
      </c>
      <c r="H212" t="str">
        <v>Disciplinar</v>
      </c>
      <c r="I212" t="str">
        <v>Reingeniería</v>
      </c>
      <c r="M212">
        <v>9</v>
      </c>
      <c r="N212" t="str">
        <v>Pregrado</v>
      </c>
      <c r="O212" t="str">
        <v>Ciencias Economicas, Administrativas Y Contables</v>
      </c>
      <c r="P212" t="str">
        <v>Actual</v>
      </c>
      <c r="Q212" t="str">
        <v>Duplicado</v>
      </c>
      <c r="R212" t="str">
        <v>Producido</v>
      </c>
      <c r="S212" t="str">
        <v>marzo</v>
      </c>
    </row>
    <row r="213">
      <c r="C213" t="str">
        <v>ELECTIVA EN HUMANIDADES III</v>
      </c>
      <c r="D213" t="str">
        <v>FILOSOFÍA PARA LA VIDA</v>
      </c>
      <c r="H213" t="str">
        <v>Electiva</v>
      </c>
      <c r="I213" t="str">
        <v>Reingeniería</v>
      </c>
      <c r="M213">
        <v>9</v>
      </c>
      <c r="N213" t="str">
        <v>Pregrado</v>
      </c>
      <c r="O213" t="str">
        <v>Ciencias Economicas, Administrativas Y Contables</v>
      </c>
      <c r="P213" t="str">
        <v>Nueva</v>
      </c>
      <c r="Q213" t="str">
        <v>No</v>
      </c>
      <c r="R213" t="str">
        <v>Producido</v>
      </c>
      <c r="S213" t="str">
        <v>marzo</v>
      </c>
    </row>
    <row r="214">
      <c r="C214" t="str">
        <v>SISTEMAS DE GESTIÓN DE LA CALIDAD</v>
      </c>
      <c r="D214" t="str">
        <f>IF(H214="Disciplinar","No aplica","")</f>
        <v>No aplica</v>
      </c>
      <c r="H214" t="str">
        <v>Disciplinar</v>
      </c>
      <c r="I214" t="str">
        <v>Reingeniería</v>
      </c>
      <c r="M214">
        <v>9</v>
      </c>
      <c r="N214" t="str">
        <v>Pregrado</v>
      </c>
      <c r="O214" t="str">
        <v>Ciencias Economicas, Administrativas Y Contables</v>
      </c>
      <c r="P214" t="str">
        <v>Nueva</v>
      </c>
      <c r="Q214" t="str">
        <v>No</v>
      </c>
      <c r="R214" t="str">
        <v>No empezado</v>
      </c>
      <c r="S214" t="str">
        <v>marzo</v>
      </c>
    </row>
    <row r="215">
      <c r="C215" t="str">
        <v>INVESTIGACIÓN APLICADA</v>
      </c>
      <c r="D215" t="str">
        <f>IF(H215="Disciplinar","No aplica","")</f>
        <v>No aplica</v>
      </c>
      <c r="H215" t="str">
        <v>Disciplinar</v>
      </c>
      <c r="I215" t="str">
        <v>Reingeniería</v>
      </c>
      <c r="M215">
        <v>9</v>
      </c>
      <c r="N215" t="str">
        <v>Pregrado</v>
      </c>
      <c r="O215" t="str">
        <v>Ciencias Economicas, Administrativas Y Contables</v>
      </c>
      <c r="P215" t="str">
        <v>Nueva</v>
      </c>
      <c r="Q215" t="str">
        <v>Duplicado</v>
      </c>
      <c r="R215" t="str">
        <v>No empezado</v>
      </c>
      <c r="S215" t="str">
        <v>marzo</v>
      </c>
    </row>
    <row r="216" xml:space="preserve">
      <c r="C216" t="str">
        <v>ÉTICA Y RESPONSABILIDAD EMPRESARIAL</v>
      </c>
      <c r="D216" t="str">
        <f>IF(H216="Disciplinar","No aplica","")</f>
        <v>No aplica</v>
      </c>
      <c r="E216" t="str">
        <f>PROPER(IF(B216="",E212,B216))</f>
        <v>#REF!</v>
      </c>
      <c r="F216" t="str">
        <f>PROPER(IF(A216="",F212,A216))</f>
        <v>#REF!</v>
      </c>
      <c r="G216" t="str" xml:space="preserve">
        <f xml:space="preserve">IF(
   COUNTIFS($M:$M,$M216,$E:$E,$E216,$F:$F,$F216)=COUNTIFS($M:$M,$M216,$E:$E,$E216,$F:$F,$F216,$R:$R,"Cargado"),
   "Cargado",
   IF(
      COUNTIFS($M:$M,$M216,$E:$E,$E216,$F:$F,$F216)=COUNTIFS($M:$M,$M216,$E:$E,$E216,$F:$F,$F216,$R:$R,"No empezado"),
      "No empezado",
      IF(
         COUNTIFS($M:$M,$M216,$E:$E,$E216,$F:$F,$F216)=COUNTIFS($M:$M,$M216,$E:$E,$E216,$F:$F,$F216,$R:$R,"Virtualizado"),
         "Virtualizado",
         "En proceso"
      )
   )
)</f>
        <v>En proceso</v>
      </c>
      <c r="H216" t="str">
        <v>Disciplinar</v>
      </c>
      <c r="I216" t="str">
        <v>Reingeniería</v>
      </c>
      <c r="M216">
        <v>9</v>
      </c>
      <c r="N216" t="str">
        <v>Pregrado</v>
      </c>
      <c r="O216" t="str">
        <v>Todas las Facultades</v>
      </c>
      <c r="P216" t="str">
        <v>Actual</v>
      </c>
      <c r="Q216" t="str">
        <v>Sí</v>
      </c>
      <c r="R216" t="str">
        <v>Cargado</v>
      </c>
    </row>
    <row r="217" xml:space="preserve">
      <c r="A217" t="str">
        <v>Virtual</v>
      </c>
      <c r="B217" t="str">
        <v>Negocios Internacionales</v>
      </c>
      <c r="C217" t="str">
        <v>Competencias matemáticas</v>
      </c>
      <c r="D217" t="str">
        <f>IF(H217="Disciplinar","No aplica","")</f>
        <v>No aplica</v>
      </c>
      <c r="E217" t="str">
        <f>PROPER(IF(B217="",E216,B217))</f>
        <v>Negocios Internacionales</v>
      </c>
      <c r="F217" t="str">
        <f>PROPER(IF(A217="",F216,A217))</f>
        <v>Virtual</v>
      </c>
      <c r="G217" t="str" xml:space="preserve">
        <f xml:space="preserve">IF(
   COUNTIFS($M:$M,$M217,$E:$E,$E217,$F:$F,$F217)=COUNTIFS($M:$M,$M217,$E:$E,$E217,$F:$F,$F217,$R:$R,"Cargado"),
   "Cargado",
   IF(
      COUNTIFS($M:$M,$M217,$E:$E,$E217,$F:$F,$F217)=COUNTIFS($M:$M,$M217,$E:$E,$E217,$F:$F,$F217,$R:$R,"No empezado"),
      "No empezado",
      IF(
         COUNTIFS($M:$M,$M217,$E:$E,$E217,$F:$F,$F217)=COUNTIFS($M:$M,$M217,$E:$E,$E217,$F:$F,$F217,$R:$R,"Virtualizado"),
         "Virtualizado",
         "En proceso"
      )
   )
)</f>
        <v>Cargado</v>
      </c>
      <c r="H217" t="str">
        <v>Disciplinar</v>
      </c>
      <c r="I217" t="str">
        <v>Reingeniería</v>
      </c>
      <c r="M217">
        <v>1</v>
      </c>
      <c r="N217" t="str">
        <v>Pregrado</v>
      </c>
      <c r="O217" t="str">
        <v>Ciencias Economicas, Administrativas Y Contables</v>
      </c>
      <c r="P217" t="str">
        <v>Nueva</v>
      </c>
      <c r="Q217" t="str">
        <v>Sí</v>
      </c>
      <c r="R217" t="str">
        <v>Cargado</v>
      </c>
    </row>
    <row r="218" xml:space="preserve">
      <c r="C218" t="str">
        <v>Competencias Comunicativas</v>
      </c>
      <c r="D218" t="str">
        <f>IF(H218="Disciplinar","No aplica","")</f>
        <v>No aplica</v>
      </c>
      <c r="E218" t="str">
        <f>PROPER(IF(B218="",E217,B218))</f>
        <v>Negocios Internacionales</v>
      </c>
      <c r="F218" t="str">
        <f>PROPER(IF(A218="",F217,A218))</f>
        <v>Virtual</v>
      </c>
      <c r="G218" t="str" xml:space="preserve">
        <f xml:space="preserve">IF(
   COUNTIFS($M:$M,$M218,$E:$E,$E218,$F:$F,$F218)=COUNTIFS($M:$M,$M218,$E:$E,$E218,$F:$F,$F218,$R:$R,"Cargado"),
   "Cargado",
   IF(
      COUNTIFS($M:$M,$M218,$E:$E,$E218,$F:$F,$F218)=COUNTIFS($M:$M,$M218,$E:$E,$E218,$F:$F,$F218,$R:$R,"No empezado"),
      "No empezado",
      IF(
         COUNTIFS($M:$M,$M218,$E:$E,$E218,$F:$F,$F218)=COUNTIFS($M:$M,$M218,$E:$E,$E218,$F:$F,$F218,$R:$R,"Virtualizado"),
         "Virtualizado",
         "En proceso"
      )
   )
)</f>
        <v>Cargado</v>
      </c>
      <c r="H218" t="str">
        <v>Disciplinar</v>
      </c>
      <c r="I218" t="str">
        <v>Reingeniería</v>
      </c>
      <c r="M218">
        <v>1</v>
      </c>
      <c r="N218" t="str">
        <v>Pregrado</v>
      </c>
      <c r="O218" t="str">
        <v>Ciencias Economicas, Administrativas Y Contables</v>
      </c>
      <c r="P218" t="str">
        <v>Nueva</v>
      </c>
      <c r="Q218" t="str">
        <v>Sí</v>
      </c>
      <c r="R218" t="str">
        <v>Cargado</v>
      </c>
    </row>
    <row r="219" xml:space="preserve">
      <c r="C219" t="str">
        <v>Fundamentos de los Procesos Logísticos</v>
      </c>
      <c r="D219" t="str">
        <f>IF(H219="Disciplinar","No aplica","")</f>
        <v>No aplica</v>
      </c>
      <c r="E219" t="str">
        <f>PROPER(IF(B219="",E218,B219))</f>
        <v>Negocios Internacionales</v>
      </c>
      <c r="F219" t="str">
        <f>PROPER(IF(A219="",F218,A219))</f>
        <v>Virtual</v>
      </c>
      <c r="G219" t="str" xml:space="preserve">
        <f xml:space="preserve">IF(
   COUNTIFS($M:$M,$M219,$E:$E,$E219,$F:$F,$F219)=COUNTIFS($M:$M,$M219,$E:$E,$E219,$F:$F,$F219,$R:$R,"Cargado"),
   "Cargado",
   IF(
      COUNTIFS($M:$M,$M219,$E:$E,$E219,$F:$F,$F219)=COUNTIFS($M:$M,$M219,$E:$E,$E219,$F:$F,$F219,$R:$R,"No empezado"),
      "No empezado",
      IF(
         COUNTIFS($M:$M,$M219,$E:$E,$E219,$F:$F,$F219)=COUNTIFS($M:$M,$M219,$E:$E,$E219,$F:$F,$F219,$R:$R,"Virtualizado"),
         "Virtualizado",
         "En proceso"
      )
   )
)</f>
        <v>Cargado</v>
      </c>
      <c r="H219" t="str">
        <v>Disciplinar</v>
      </c>
      <c r="I219" t="str">
        <v>Reingeniería</v>
      </c>
      <c r="M219">
        <v>1</v>
      </c>
      <c r="N219" t="str">
        <v>Pregrado</v>
      </c>
      <c r="O219" t="str">
        <v>Ciencias Economicas, Administrativas Y Contables</v>
      </c>
      <c r="P219" t="str">
        <v>Nueva</v>
      </c>
      <c r="Q219" t="str">
        <v>No</v>
      </c>
      <c r="R219" t="str">
        <v>Cargado</v>
      </c>
    </row>
    <row r="220" xml:space="preserve">
      <c r="C220" t="str">
        <v>Fundamentos de Comercio Exterior</v>
      </c>
      <c r="D220" t="str">
        <f>IF(H220="Disciplinar","No aplica","")</f>
        <v>No aplica</v>
      </c>
      <c r="E220" t="str">
        <f>PROPER(IF(B220="",E219,B220))</f>
        <v>Negocios Internacionales</v>
      </c>
      <c r="F220" t="str">
        <f>PROPER(IF(A220="",F219,A220))</f>
        <v>Virtual</v>
      </c>
      <c r="G220" t="str" xml:space="preserve">
        <f xml:space="preserve">IF(
   COUNTIFS($M:$M,$M220,$E:$E,$E220,$F:$F,$F220)=COUNTIFS($M:$M,$M220,$E:$E,$E220,$F:$F,$F220,$R:$R,"Cargado"),
   "Cargado",
   IF(
      COUNTIFS($M:$M,$M220,$E:$E,$E220,$F:$F,$F220)=COUNTIFS($M:$M,$M220,$E:$E,$E220,$F:$F,$F220,$R:$R,"No empezado"),
      "No empezado",
      IF(
         COUNTIFS($M:$M,$M220,$E:$E,$E220,$F:$F,$F220)=COUNTIFS($M:$M,$M220,$E:$E,$E220,$F:$F,$F220,$R:$R,"Virtualizado"),
         "Virtualizado",
         "En proceso"
      )
   )
)</f>
        <v>Cargado</v>
      </c>
      <c r="H220" t="str">
        <v>Disciplinar</v>
      </c>
      <c r="I220" t="str">
        <v>Reingeniería</v>
      </c>
      <c r="M220">
        <v>1</v>
      </c>
      <c r="N220" t="str">
        <v>Pregrado</v>
      </c>
      <c r="O220" t="str">
        <v>Ciencias Economicas, Administrativas Y Contables</v>
      </c>
      <c r="P220" t="str">
        <v>Nueva</v>
      </c>
      <c r="Q220" t="str">
        <v>No</v>
      </c>
      <c r="R220" t="str">
        <v>Cargado</v>
      </c>
    </row>
    <row r="221" xml:space="preserve">
      <c r="C221" t="str">
        <v>Competencias Digitales</v>
      </c>
      <c r="D221" t="str">
        <f>IF(H221="Disciplinar","No aplica","")</f>
        <v>No aplica</v>
      </c>
      <c r="E221" t="str">
        <f>PROPER(IF(B221="",E220,B221))</f>
        <v>Negocios Internacionales</v>
      </c>
      <c r="F221" t="str">
        <f>PROPER(IF(A221="",F220,A221))</f>
        <v>Virtual</v>
      </c>
      <c r="G221" t="str" xml:space="preserve">
        <f xml:space="preserve">IF(
   COUNTIFS($M:$M,$M221,$E:$E,$E221,$F:$F,$F221)=COUNTIFS($M:$M,$M221,$E:$E,$E221,$F:$F,$F221,$R:$R,"Cargado"),
   "Cargado",
   IF(
      COUNTIFS($M:$M,$M221,$E:$E,$E221,$F:$F,$F221)=COUNTIFS($M:$M,$M221,$E:$E,$E221,$F:$F,$F221,$R:$R,"No empezado"),
      "No empezado",
      IF(
         COUNTIFS($M:$M,$M221,$E:$E,$E221,$F:$F,$F221)=COUNTIFS($M:$M,$M221,$E:$E,$E221,$F:$F,$F221,$R:$R,"Virtualizado"),
         "Virtualizado",
         "En proceso"
      )
   )
)</f>
        <v>Cargado</v>
      </c>
      <c r="H221" t="str">
        <v>Disciplinar</v>
      </c>
      <c r="I221" t="str">
        <v>Reingeniería</v>
      </c>
      <c r="M221">
        <v>1</v>
      </c>
      <c r="N221" t="str">
        <v>Pregrado</v>
      </c>
      <c r="O221" t="str">
        <v>Ciencias Economicas, Administrativas Y Contables</v>
      </c>
      <c r="P221" t="str">
        <v>Nueva</v>
      </c>
      <c r="Q221" t="str">
        <v>Sí</v>
      </c>
      <c r="R221" t="str">
        <v>Cargado</v>
      </c>
    </row>
    <row r="222">
      <c r="C222" t="str">
        <v>COMERCIO EXTERIOR COLOMBIANO</v>
      </c>
      <c r="D222" t="str">
        <f>IF(H222="Disciplinar","No aplica","")</f>
        <v>No aplica</v>
      </c>
      <c r="H222" t="str">
        <v>Disciplinar</v>
      </c>
      <c r="I222" t="str">
        <v>Reingeniería</v>
      </c>
      <c r="M222">
        <v>1</v>
      </c>
      <c r="N222" t="str">
        <v>Pregrado</v>
      </c>
      <c r="O222" t="str">
        <v>Ciencias Economicas, Administrativas Y Contables</v>
      </c>
      <c r="P222" t="str">
        <v>Antigua</v>
      </c>
      <c r="Q222" t="str">
        <v>Duplicado</v>
      </c>
      <c r="R222" t="str">
        <v>Cargado</v>
      </c>
    </row>
    <row r="223">
      <c r="C223" t="str">
        <v>INTRODUCCIÓN A LOS PROCESOS LOGÍSTICOS</v>
      </c>
      <c r="D223" t="str">
        <f>IF(H223="Disciplinar","No aplica","")</f>
        <v>No aplica</v>
      </c>
      <c r="H223" t="str">
        <v>Disciplinar</v>
      </c>
      <c r="I223" t="str">
        <v>Reingeniería</v>
      </c>
      <c r="M223">
        <v>1</v>
      </c>
      <c r="N223" t="str">
        <v>Pregrado</v>
      </c>
      <c r="O223" t="str">
        <v>Ciencias Economicas, Administrativas Y Contables</v>
      </c>
      <c r="P223" t="str">
        <v>Antigua</v>
      </c>
      <c r="Q223" t="str">
        <v>No</v>
      </c>
      <c r="R223" t="str">
        <v>Cargado</v>
      </c>
      <c r="S223" t="str">
        <v>marzo</v>
      </c>
    </row>
    <row r="224">
      <c r="C224" t="str">
        <v>INFORMATICA BÁSICA (TECNOLOGÍA INFORMÁTICA)</v>
      </c>
      <c r="D224" t="str">
        <f>IF(H224="Disciplinar","No aplica","")</f>
        <v>No aplica</v>
      </c>
      <c r="H224" t="str">
        <v>Disciplinar</v>
      </c>
      <c r="I224" t="str">
        <v>Reingeniería</v>
      </c>
      <c r="M224">
        <v>1</v>
      </c>
      <c r="N224" t="str">
        <v>Pregrado</v>
      </c>
      <c r="O224" t="str">
        <v>Todas las Facultades</v>
      </c>
      <c r="P224" t="str">
        <v>Antigua</v>
      </c>
      <c r="Q224" t="str">
        <v>Sí</v>
      </c>
      <c r="R224" t="str">
        <v>Cargado</v>
      </c>
      <c r="S224" t="str">
        <v>marzo</v>
      </c>
    </row>
    <row r="225">
      <c r="C225" t="str">
        <v>TECNOLOGÍA INFORMÁTICA</v>
      </c>
      <c r="D225" t="str">
        <f>IF(H225="Disciplinar","No aplica","")</f>
        <v>No aplica</v>
      </c>
      <c r="H225" t="str">
        <v>Disciplinar</v>
      </c>
      <c r="I225" t="str">
        <v>Reingeniería</v>
      </c>
      <c r="M225">
        <v>1</v>
      </c>
      <c r="N225" t="str">
        <v>Pregrado</v>
      </c>
      <c r="O225" t="str">
        <v>Ciencias Economicas, Administrativas Y Contables</v>
      </c>
      <c r="P225" t="str">
        <v>Antigua</v>
      </c>
      <c r="Q225" t="str">
        <v>Duplicado</v>
      </c>
      <c r="R225" t="str">
        <v>Cargado</v>
      </c>
      <c r="S225" t="str">
        <v>marzo</v>
      </c>
    </row>
    <row r="226" xml:space="preserve">
      <c r="C226" t="str">
        <v>Fundamentos de los Negocios Internacionales</v>
      </c>
      <c r="D226" t="str">
        <f>IF(H226="Disciplinar","No aplica","")</f>
        <v>No aplica</v>
      </c>
      <c r="E226" t="str">
        <f>PROPER(IF(B226="",E221,B226))</f>
        <v>Negocios Internacionales</v>
      </c>
      <c r="F226" t="str">
        <f>PROPER(IF(A226="",F221,A226))</f>
        <v>Virtual</v>
      </c>
      <c r="G226" t="str" xml:space="preserve">
        <f xml:space="preserve">IF(
   COUNTIFS($M:$M,$M226,$E:$E,$E226,$F:$F,$F226)=COUNTIFS($M:$M,$M226,$E:$E,$E226,$F:$F,$F226,$R:$R,"Cargado"),
   "Cargado",
   IF(
      COUNTIFS($M:$M,$M226,$E:$E,$E226,$F:$F,$F226)=COUNTIFS($M:$M,$M226,$E:$E,$E226,$F:$F,$F226,$R:$R,"No empezado"),
      "No empezado",
      IF(
         COUNTIFS($M:$M,$M226,$E:$E,$E226,$F:$F,$F226)=COUNTIFS($M:$M,$M226,$E:$E,$E226,$F:$F,$F226,$R:$R,"Virtualizado"),
         "Virtualizado",
         "En proceso"
      )
   )
)</f>
        <v>Cargado</v>
      </c>
      <c r="H226" t="str">
        <v>Disciplinar</v>
      </c>
      <c r="I226" t="str">
        <v>Reingeniería</v>
      </c>
      <c r="M226">
        <v>1</v>
      </c>
      <c r="N226" t="str">
        <v>Pregrado</v>
      </c>
      <c r="O226" t="str">
        <v>Ciencias Economicas, Administrativas Y Contables</v>
      </c>
      <c r="P226" t="str">
        <v>Nueva</v>
      </c>
      <c r="Q226" t="str">
        <v>No</v>
      </c>
      <c r="R226" t="str">
        <v>Cargado</v>
      </c>
    </row>
    <row r="227" xml:space="preserve">
      <c r="C227" t="str">
        <v>Competencias Matemáticas II (calculo diferencial)</v>
      </c>
      <c r="D227" t="str">
        <f>IF(H227="Disciplinar","No aplica","")</f>
        <v>No aplica</v>
      </c>
      <c r="E227" t="str">
        <f>PROPER(IF(B227="",E226,B227))</f>
        <v>Negocios Internacionales</v>
      </c>
      <c r="F227" t="str">
        <f>PROPER(IF(A227="",F226,A227))</f>
        <v>Virtual</v>
      </c>
      <c r="G227" t="str" xml:space="preserve">
        <f xml:space="preserve">IF(
   COUNTIFS($M:$M,$M227,$E:$E,$E227,$F:$F,$F227)=COUNTIFS($M:$M,$M227,$E:$E,$E227,$F:$F,$F227,$R:$R,"Cargado"),
   "Cargado",
   IF(
      COUNTIFS($M:$M,$M227,$E:$E,$E227,$F:$F,$F227)=COUNTIFS($M:$M,$M227,$E:$E,$E227,$F:$F,$F227,$R:$R,"No empezado"),
      "No empezado",
      IF(
         COUNTIFS($M:$M,$M227,$E:$E,$E227,$F:$F,$F227)=COUNTIFS($M:$M,$M227,$E:$E,$E227,$F:$F,$F227,$R:$R,"Virtualizado"),
         "Virtualizado",
         "En proceso"
      )
   )
)</f>
        <v>En proceso</v>
      </c>
      <c r="H227" t="str">
        <v>Disciplinar</v>
      </c>
      <c r="I227" t="str">
        <v>Reingeniería</v>
      </c>
      <c r="M227">
        <v>2</v>
      </c>
      <c r="N227" t="str">
        <v>Pregrado</v>
      </c>
      <c r="O227" t="str">
        <v>Ciencias Economicas, Administrativas Y Contables</v>
      </c>
      <c r="P227" t="str">
        <v>Nueva</v>
      </c>
      <c r="Q227" t="str">
        <v>Sí</v>
      </c>
      <c r="R227" t="str">
        <v>Cargado</v>
      </c>
    </row>
    <row r="228" xml:space="preserve">
      <c r="C228" t="str">
        <v>Constitución y Democracia</v>
      </c>
      <c r="D228" t="str">
        <f>IF(H228="Disciplinar","No aplica","")</f>
        <v>No aplica</v>
      </c>
      <c r="E228" t="str">
        <f>PROPER(IF(B228="",E227,B228))</f>
        <v>Negocios Internacionales</v>
      </c>
      <c r="F228" t="str">
        <f>PROPER(IF(A228="",F227,A228))</f>
        <v>Virtual</v>
      </c>
      <c r="G228" t="str" xml:space="preserve">
        <f xml:space="preserve">IF(
   COUNTIFS($M:$M,$M228,$E:$E,$E228,$F:$F,$F228)=COUNTIFS($M:$M,$M228,$E:$E,$E228,$F:$F,$F228,$R:$R,"Cargado"),
   "Cargado",
   IF(
      COUNTIFS($M:$M,$M228,$E:$E,$E228,$F:$F,$F228)=COUNTIFS($M:$M,$M228,$E:$E,$E228,$F:$F,$F228,$R:$R,"No empezado"),
      "No empezado",
      IF(
         COUNTIFS($M:$M,$M228,$E:$E,$E228,$F:$F,$F228)=COUNTIFS($M:$M,$M228,$E:$E,$E228,$F:$F,$F228,$R:$R,"Virtualizado"),
         "Virtualizado",
         "En proceso"
      )
   )
)</f>
        <v>En proceso</v>
      </c>
      <c r="H228" t="str">
        <v>Disciplinar</v>
      </c>
      <c r="I228" t="str">
        <v>Reingeniería</v>
      </c>
      <c r="M228">
        <v>2</v>
      </c>
      <c r="N228" t="str">
        <v>Pregrado</v>
      </c>
      <c r="O228" t="str">
        <v>Ciencias Economicas, Administrativas Y Contables</v>
      </c>
      <c r="P228" t="str">
        <v>Nueva</v>
      </c>
      <c r="Q228" t="str">
        <v>Sí</v>
      </c>
      <c r="R228" t="str">
        <v>Cargado</v>
      </c>
    </row>
    <row r="229" xml:space="preserve">
      <c r="C229" t="str">
        <v>Manejo de Materiales, Empaque y Embalaje</v>
      </c>
      <c r="D229" t="str">
        <f>IF(H229="Disciplinar","No aplica","")</f>
        <v>No aplica</v>
      </c>
      <c r="E229" t="str">
        <f>PROPER(IF(B229="",E228,B229))</f>
        <v>Negocios Internacionales</v>
      </c>
      <c r="F229" t="str">
        <f>PROPER(IF(A229="",F228,A229))</f>
        <v>Virtual</v>
      </c>
      <c r="G229" t="str" xml:space="preserve">
        <f xml:space="preserve">IF(
   COUNTIFS($M:$M,$M229,$E:$E,$E229,$F:$F,$F229)=COUNTIFS($M:$M,$M229,$E:$E,$E229,$F:$F,$F229,$R:$R,"Cargado"),
   "Cargado",
   IF(
      COUNTIFS($M:$M,$M229,$E:$E,$E229,$F:$F,$F229)=COUNTIFS($M:$M,$M229,$E:$E,$E229,$F:$F,$F229,$R:$R,"No empezado"),
      "No empezado",
      IF(
         COUNTIFS($M:$M,$M229,$E:$E,$E229,$F:$F,$F229)=COUNTIFS($M:$M,$M229,$E:$E,$E229,$F:$F,$F229,$R:$R,"Virtualizado"),
         "Virtualizado",
         "En proceso"
      )
   )
)</f>
        <v>En proceso</v>
      </c>
      <c r="H229" t="str">
        <v>Disciplinar</v>
      </c>
      <c r="I229" t="str">
        <v>Reingeniería</v>
      </c>
      <c r="M229">
        <v>2</v>
      </c>
      <c r="N229" t="str">
        <v>Pregrado</v>
      </c>
      <c r="O229" t="str">
        <v>Ciencias Economicas, Administrativas Y Contables</v>
      </c>
      <c r="P229" t="str">
        <v>Nueva</v>
      </c>
      <c r="Q229" t="str">
        <v>No</v>
      </c>
      <c r="R229" t="str">
        <v>Cargado</v>
      </c>
    </row>
    <row r="230" xml:space="preserve">
      <c r="C230" t="str">
        <v>Contabilidad Financiera</v>
      </c>
      <c r="D230" t="str">
        <f>IF(H230="Disciplinar","No aplica","")</f>
        <v>No aplica</v>
      </c>
      <c r="E230" t="str">
        <f>PROPER(IF(B230="",E229,B230))</f>
        <v>Negocios Internacionales</v>
      </c>
      <c r="F230" t="str">
        <f>PROPER(IF(A230="",F229,A230))</f>
        <v>Virtual</v>
      </c>
      <c r="G230" t="str" xml:space="preserve">
        <f xml:space="preserve">IF(
   COUNTIFS($M:$M,$M230,$E:$E,$E230,$F:$F,$F230)=COUNTIFS($M:$M,$M230,$E:$E,$E230,$F:$F,$F230,$R:$R,"Cargado"),
   "Cargado",
   IF(
      COUNTIFS($M:$M,$M230,$E:$E,$E230,$F:$F,$F230)=COUNTIFS($M:$M,$M230,$E:$E,$E230,$F:$F,$F230,$R:$R,"No empezado"),
      "No empezado",
      IF(
         COUNTIFS($M:$M,$M230,$E:$E,$E230,$F:$F,$F230)=COUNTIFS($M:$M,$M230,$E:$E,$E230,$F:$F,$F230,$R:$R,"Virtualizado"),
         "Virtualizado",
         "En proceso"
      )
   )
)</f>
        <v>En proceso</v>
      </c>
      <c r="H230" t="str">
        <v>Disciplinar</v>
      </c>
      <c r="I230" t="str">
        <v>Reingeniería</v>
      </c>
      <c r="M230">
        <v>2</v>
      </c>
      <c r="N230" t="str">
        <v>Pregrado</v>
      </c>
      <c r="O230" t="str">
        <v>Ciencias Economicas, Administrativas Y Contables</v>
      </c>
      <c r="P230" t="str">
        <v>Nueva</v>
      </c>
      <c r="Q230" t="str">
        <v>No</v>
      </c>
      <c r="R230" t="str">
        <v>Cargado</v>
      </c>
    </row>
    <row r="231" xml:space="preserve">
      <c r="C231" t="str">
        <v>Microeconomía</v>
      </c>
      <c r="D231" t="str">
        <f>IF(H231="Disciplinar","No aplica","")</f>
        <v>No aplica</v>
      </c>
      <c r="E231" t="str">
        <f>PROPER(IF(B231="",E230,B231))</f>
        <v>Negocios Internacionales</v>
      </c>
      <c r="F231" t="str">
        <f>PROPER(IF(A231="",F230,A231))</f>
        <v>Virtual</v>
      </c>
      <c r="G231" t="str" xml:space="preserve">
        <f xml:space="preserve">IF(
   COUNTIFS($M:$M,$M231,$E:$E,$E231,$F:$F,$F231)=COUNTIFS($M:$M,$M231,$E:$E,$E231,$F:$F,$F231,$R:$R,"Cargado"),
   "Cargado",
   IF(
      COUNTIFS($M:$M,$M231,$E:$E,$E231,$F:$F,$F231)=COUNTIFS($M:$M,$M231,$E:$E,$E231,$F:$F,$F231,$R:$R,"No empezado"),
      "No empezado",
      IF(
         COUNTIFS($M:$M,$M231,$E:$E,$E231,$F:$F,$F231)=COUNTIFS($M:$M,$M231,$E:$E,$E231,$F:$F,$F231,$R:$R,"Virtualizado"),
         "Virtualizado",
         "En proceso"
      )
   )
)</f>
        <v>En proceso</v>
      </c>
      <c r="H231" t="str">
        <v>Disciplinar</v>
      </c>
      <c r="I231" t="str">
        <v>Reingeniería</v>
      </c>
      <c r="M231">
        <v>2</v>
      </c>
      <c r="N231" t="str">
        <v>Pregrado</v>
      </c>
      <c r="O231" t="str">
        <v>Ciencias Economicas, Administrativas Y Contables</v>
      </c>
      <c r="P231" t="str">
        <v>Nueva</v>
      </c>
      <c r="Q231" t="str">
        <v>Sí</v>
      </c>
      <c r="R231" t="str">
        <v>Producido</v>
      </c>
      <c r="S231" t="str">
        <v>marzo</v>
      </c>
    </row>
    <row r="232">
      <c r="C232" t="str">
        <v>IMPORTACIONES</v>
      </c>
      <c r="D232" t="str">
        <f>IF(H232="Disciplinar","No aplica","")</f>
        <v>No aplica</v>
      </c>
      <c r="H232" t="str">
        <v>Disciplinar</v>
      </c>
      <c r="I232" t="str">
        <v>Reingeniería</v>
      </c>
      <c r="M232">
        <v>2</v>
      </c>
      <c r="N232" t="str">
        <v>Pregrado</v>
      </c>
      <c r="O232" t="str">
        <v>Ciencias Economicas, Administrativas Y Contables</v>
      </c>
      <c r="P232" t="str">
        <v>Antigua</v>
      </c>
      <c r="Q232" t="str">
        <v>No</v>
      </c>
      <c r="R232" t="str">
        <v>Cargado</v>
      </c>
      <c r="S232" t="str">
        <v>marzo</v>
      </c>
    </row>
    <row r="233" xml:space="preserve">
      <c r="C233" t="str">
        <v>Aranceles</v>
      </c>
      <c r="D233" t="str">
        <f>IF(H233="Disciplinar","No aplica","")</f>
        <v>No aplica</v>
      </c>
      <c r="E233" t="str">
        <f>PROPER(IF(B233="",E231,B233))</f>
        <v>Negocios Internacionales</v>
      </c>
      <c r="F233" t="str">
        <f>PROPER(IF(A233="",F231,A233))</f>
        <v>Virtual</v>
      </c>
      <c r="G233" t="str" xml:space="preserve">
        <f xml:space="preserve">IF(
   COUNTIFS($M:$M,$M233,$E:$E,$E233,$F:$F,$F233)=COUNTIFS($M:$M,$M233,$E:$E,$E233,$F:$F,$F233,$R:$R,"Cargado"),
   "Cargado",
   IF(
      COUNTIFS($M:$M,$M233,$E:$E,$E233,$F:$F,$F233)=COUNTIFS($M:$M,$M233,$E:$E,$E233,$F:$F,$F233,$R:$R,"No empezado"),
      "No empezado",
      IF(
         COUNTIFS($M:$M,$M233,$E:$E,$E233,$F:$F,$F233)=COUNTIFS($M:$M,$M233,$E:$E,$E233,$F:$F,$F233,$R:$R,"Virtualizado"),
         "Virtualizado",
         "En proceso"
      )
   )
)</f>
        <v>En proceso</v>
      </c>
      <c r="H233" t="str">
        <v>Disciplinar</v>
      </c>
      <c r="I233" t="str">
        <v>Reingeniería</v>
      </c>
      <c r="M233">
        <v>2</v>
      </c>
      <c r="N233" t="str">
        <v>Pregrado</v>
      </c>
      <c r="O233" t="str">
        <v>Ciencias Economicas, Administrativas Y Contables</v>
      </c>
      <c r="P233" t="str">
        <v>Nueva</v>
      </c>
      <c r="Q233" t="str">
        <v>Sí</v>
      </c>
      <c r="R233" t="str">
        <v>Cargado</v>
      </c>
    </row>
    <row r="234">
      <c r="C234" t="str">
        <v>MANEJO DE MATERIALES</v>
      </c>
      <c r="D234" t="str">
        <f>IF(H234="Disciplinar","No aplica","")</f>
        <v>No aplica</v>
      </c>
      <c r="H234" t="str">
        <v>Disciplinar</v>
      </c>
      <c r="I234" t="str">
        <v>Reingeniería</v>
      </c>
      <c r="M234">
        <v>2</v>
      </c>
      <c r="N234" t="str">
        <v>Pregrado</v>
      </c>
      <c r="O234" t="str">
        <v>Ciencias Economicas, Administrativas Y Contables</v>
      </c>
      <c r="P234" t="str">
        <v>Antigua</v>
      </c>
      <c r="Q234" t="str">
        <v>No</v>
      </c>
      <c r="R234" t="str">
        <v>Cargado</v>
      </c>
      <c r="S234" t="str">
        <v>marzo</v>
      </c>
    </row>
    <row r="235">
      <c r="C235" t="str">
        <v>OPERACIÓN DE PROCESOS ADMINISTRATIVOS</v>
      </c>
      <c r="D235" t="str">
        <f>IF(H235="Disciplinar","No aplica","")</f>
        <v>No aplica</v>
      </c>
      <c r="H235" t="str">
        <v>Disciplinar</v>
      </c>
      <c r="I235" t="str">
        <v>Reingeniería</v>
      </c>
      <c r="M235">
        <v>2</v>
      </c>
      <c r="N235" t="str">
        <v>Pregrado</v>
      </c>
      <c r="O235" t="str">
        <v>Ciencias Economicas, Administrativas Y Contables</v>
      </c>
      <c r="P235" t="str">
        <v>Antigua</v>
      </c>
      <c r="Q235" t="str">
        <v>No</v>
      </c>
      <c r="R235" t="str">
        <v>Cargado</v>
      </c>
      <c r="S235" t="str">
        <v>marzo</v>
      </c>
    </row>
    <row r="236">
      <c r="C236" t="str">
        <v>ESTADISTICA DESCRIPTIVA</v>
      </c>
      <c r="D236" t="str">
        <f>IF(H236="Disciplinar","No aplica","")</f>
        <v>No aplica</v>
      </c>
      <c r="H236" t="str">
        <v>Disciplinar</v>
      </c>
      <c r="I236" t="str">
        <v>Reingeniería</v>
      </c>
      <c r="M236">
        <v>2</v>
      </c>
      <c r="N236" t="str">
        <v>Pregrado</v>
      </c>
      <c r="O236" t="str">
        <v>Todas las Facultades</v>
      </c>
      <c r="P236" t="str">
        <v>Antigua</v>
      </c>
      <c r="Q236" t="str">
        <v>Sí</v>
      </c>
      <c r="R236" t="str">
        <v>Cargado</v>
      </c>
      <c r="S236" t="str">
        <v>marzo</v>
      </c>
    </row>
    <row r="237">
      <c r="C237" t="str">
        <v>EMPRENDIMIENTO</v>
      </c>
      <c r="D237" t="str">
        <f>IF(H237="Disciplinar","No aplica","")</f>
        <v>No aplica</v>
      </c>
      <c r="H237" t="str">
        <v>Disciplinar</v>
      </c>
      <c r="I237" t="str">
        <v>Reingeniería</v>
      </c>
      <c r="M237">
        <v>2</v>
      </c>
      <c r="N237" t="str">
        <v>Pregrado</v>
      </c>
      <c r="O237" t="str">
        <v>Ciencias Economicas, Administrativas Y Contables</v>
      </c>
      <c r="P237" t="str">
        <v>Antigua</v>
      </c>
      <c r="Q237" t="str">
        <v>Duplicado</v>
      </c>
      <c r="R237" t="str">
        <v>Cargado</v>
      </c>
      <c r="S237" t="str">
        <v>marzo</v>
      </c>
    </row>
    <row r="238" xml:space="preserve">
      <c r="C238" t="str">
        <v>Estadística Aplicada</v>
      </c>
      <c r="D238" t="str">
        <f>IF(H238="Disciplinar","No aplica","")</f>
        <v>No aplica</v>
      </c>
      <c r="E238" t="str">
        <f>PROPER(IF(B238="",E233,B238))</f>
        <v>Negocios Internacionales</v>
      </c>
      <c r="F238" t="str">
        <f>PROPER(IF(A238="",F233,A238))</f>
        <v>Virtual</v>
      </c>
      <c r="G238" t="str" xml:space="preserve">
        <f xml:space="preserve">IF(
   COUNTIFS($M:$M,$M238,$E:$E,$E238,$F:$F,$F238)=COUNTIFS($M:$M,$M238,$E:$E,$E238,$F:$F,$F238,$R:$R,"Cargado"),
   "Cargado",
   IF(
      COUNTIFS($M:$M,$M238,$E:$E,$E238,$F:$F,$F238)=COUNTIFS($M:$M,$M238,$E:$E,$E238,$F:$F,$F238,$R:$R,"No empezado"),
      "No empezado",
      IF(
         COUNTIFS($M:$M,$M238,$E:$E,$E238,$F:$F,$F238)=COUNTIFS($M:$M,$M238,$E:$E,$E238,$F:$F,$F238,$R:$R,"Virtualizado"),
         "Virtualizado",
         "En proceso"
      )
   )
)</f>
        <v>En proceso</v>
      </c>
      <c r="H238" t="str">
        <v>Disciplinar</v>
      </c>
      <c r="I238" t="str">
        <v>Reingeniería</v>
      </c>
      <c r="M238">
        <v>3</v>
      </c>
      <c r="N238" t="str">
        <v>Pregrado</v>
      </c>
      <c r="O238" t="str">
        <v>Ciencias Economicas, Administrativas Y Contables</v>
      </c>
      <c r="P238" t="str">
        <v>Nueva</v>
      </c>
      <c r="Q238" t="str">
        <v>Sí</v>
      </c>
      <c r="R238" t="str">
        <v>Cargado</v>
      </c>
    </row>
    <row r="239" xml:space="preserve">
      <c r="C239" t="str">
        <v>Cultura Emprendedora</v>
      </c>
      <c r="D239" t="str">
        <f>IF(H239="Disciplinar","No aplica","")</f>
        <v>No aplica</v>
      </c>
      <c r="E239" t="str">
        <f>PROPER(IF(B239="",E238,B239))</f>
        <v>Negocios Internacionales</v>
      </c>
      <c r="F239" t="str">
        <f>PROPER(IF(A239="",F238,A239))</f>
        <v>Virtual</v>
      </c>
      <c r="G239" t="str" xml:space="preserve">
        <f xml:space="preserve">IF(
   COUNTIFS($M:$M,$M239,$E:$E,$E239,$F:$F,$F239)=COUNTIFS($M:$M,$M239,$E:$E,$E239,$F:$F,$F239,$R:$R,"Cargado"),
   "Cargado",
   IF(
      COUNTIFS($M:$M,$M239,$E:$E,$E239,$F:$F,$F239)=COUNTIFS($M:$M,$M239,$E:$E,$E239,$F:$F,$F239,$R:$R,"No empezado"),
      "No empezado",
      IF(
         COUNTIFS($M:$M,$M239,$E:$E,$E239,$F:$F,$F239)=COUNTIFS($M:$M,$M239,$E:$E,$E239,$F:$F,$F239,$R:$R,"Virtualizado"),
         "Virtualizado",
         "En proceso"
      )
   )
)</f>
        <v>En proceso</v>
      </c>
      <c r="H239" t="str">
        <v>Disciplinar</v>
      </c>
      <c r="I239" t="str">
        <v>Reingeniería</v>
      </c>
      <c r="M239">
        <v>3</v>
      </c>
      <c r="N239" t="str">
        <v>Pregrado</v>
      </c>
      <c r="O239" t="str">
        <v>Ciencias Economicas, Administrativas Y Contables</v>
      </c>
      <c r="P239" t="str">
        <v>Nueva</v>
      </c>
      <c r="Q239" t="str">
        <v>Duplicado</v>
      </c>
      <c r="R239" t="str">
        <v>Producido</v>
      </c>
      <c r="S239" t="str">
        <v>marzo</v>
      </c>
    </row>
    <row r="240" xml:space="preserve">
      <c r="C240" t="str">
        <v>Metodología de la Investigación</v>
      </c>
      <c r="D240" t="str">
        <f>IF(H240="Disciplinar","No aplica","")</f>
        <v>No aplica</v>
      </c>
      <c r="E240" t="str">
        <f>PROPER(IF(B240="",E239,B240))</f>
        <v>Negocios Internacionales</v>
      </c>
      <c r="F240" t="str">
        <f>PROPER(IF(A240="",F239,A240))</f>
        <v>Virtual</v>
      </c>
      <c r="G240" t="str" xml:space="preserve">
        <f xml:space="preserve">IF(
   COUNTIFS($M:$M,$M240,$E:$E,$E240,$F:$F,$F240)=COUNTIFS($M:$M,$M240,$E:$E,$E240,$F:$F,$F240,$R:$R,"Cargado"),
   "Cargado",
   IF(
      COUNTIFS($M:$M,$M240,$E:$E,$E240,$F:$F,$F240)=COUNTIFS($M:$M,$M240,$E:$E,$E240,$F:$F,$F240,$R:$R,"No empezado"),
      "No empezado",
      IF(
         COUNTIFS($M:$M,$M240,$E:$E,$E240,$F:$F,$F240)=COUNTIFS($M:$M,$M240,$E:$E,$E240,$F:$F,$F240,$R:$R,"Virtualizado"),
         "Virtualizado",
         "En proceso"
      )
   )
)</f>
        <v>En proceso</v>
      </c>
      <c r="H240" t="str">
        <v>Disciplinar</v>
      </c>
      <c r="I240" t="str">
        <v>Reingeniería</v>
      </c>
      <c r="M240">
        <v>3</v>
      </c>
      <c r="N240" t="str">
        <v>Pregrado</v>
      </c>
      <c r="O240" t="str">
        <v>Ciencias Economicas, Administrativas Y Contables</v>
      </c>
      <c r="P240" t="str">
        <v>Nueva</v>
      </c>
      <c r="Q240" t="str">
        <v>Sí</v>
      </c>
      <c r="R240" t="str">
        <v>Cargado</v>
      </c>
    </row>
    <row r="241" xml:space="preserve">
      <c r="C241" t="str">
        <v>Comercio Exterior</v>
      </c>
      <c r="D241" t="str">
        <f>IF(H241="Disciplinar","No aplica","")</f>
        <v>No aplica</v>
      </c>
      <c r="E241" t="str">
        <f>PROPER(IF(B241="",E240,B241))</f>
        <v>Negocios Internacionales</v>
      </c>
      <c r="F241" t="str">
        <f>PROPER(IF(A241="",F240,A241))</f>
        <v>Virtual</v>
      </c>
      <c r="G241" t="str" xml:space="preserve">
        <f xml:space="preserve">IF(
   COUNTIFS($M:$M,$M241,$E:$E,$E241,$F:$F,$F241)=COUNTIFS($M:$M,$M241,$E:$E,$E241,$F:$F,$F241,$R:$R,"Cargado"),
   "Cargado",
   IF(
      COUNTIFS($M:$M,$M241,$E:$E,$E241,$F:$F,$F241)=COUNTIFS($M:$M,$M241,$E:$E,$E241,$F:$F,$F241,$R:$R,"No empezado"),
      "No empezado",
      IF(
         COUNTIFS($M:$M,$M241,$E:$E,$E241,$F:$F,$F241)=COUNTIFS($M:$M,$M241,$E:$E,$E241,$F:$F,$F241,$R:$R,"Virtualizado"),
         "Virtualizado",
         "En proceso"
      )
   )
)</f>
        <v>En proceso</v>
      </c>
      <c r="H241" t="str">
        <v>Disciplinar</v>
      </c>
      <c r="I241" t="str">
        <v>Reingeniería</v>
      </c>
      <c r="M241">
        <v>3</v>
      </c>
      <c r="N241" t="str">
        <v>Pregrado</v>
      </c>
      <c r="O241" t="str">
        <v>Ciencias Economicas, Administrativas Y Contables</v>
      </c>
      <c r="P241" t="str">
        <v>Nueva</v>
      </c>
      <c r="Q241" t="str">
        <v>Duplicado</v>
      </c>
      <c r="R241" t="str">
        <v>Cargado</v>
      </c>
    </row>
    <row r="242" xml:space="preserve">
      <c r="C242" t="str">
        <v>Macroeconomía</v>
      </c>
      <c r="D242" t="str">
        <f>IF(H242="Disciplinar","No aplica","")</f>
        <v>No aplica</v>
      </c>
      <c r="E242" t="str">
        <f>PROPER(IF(B242="",E241,B242))</f>
        <v>Negocios Internacionales</v>
      </c>
      <c r="F242" t="str">
        <f>PROPER(IF(A242="",F241,A242))</f>
        <v>Virtual</v>
      </c>
      <c r="G242" t="str" xml:space="preserve">
        <f xml:space="preserve">IF(
   COUNTIFS($M:$M,$M242,$E:$E,$E242,$F:$F,$F242)=COUNTIFS($M:$M,$M242,$E:$E,$E242,$F:$F,$F242,$R:$R,"Cargado"),
   "Cargado",
   IF(
      COUNTIFS($M:$M,$M242,$E:$E,$E242,$F:$F,$F242)=COUNTIFS($M:$M,$M242,$E:$E,$E242,$F:$F,$F242,$R:$R,"No empezado"),
      "No empezado",
      IF(
         COUNTIFS($M:$M,$M242,$E:$E,$E242,$F:$F,$F242)=COUNTIFS($M:$M,$M242,$E:$E,$E242,$F:$F,$F242,$R:$R,"Virtualizado"),
         "Virtualizado",
         "En proceso"
      )
   )
)</f>
        <v>En proceso</v>
      </c>
      <c r="H242" t="str">
        <v>Disciplinar</v>
      </c>
      <c r="I242" t="str">
        <v>Reingeniería</v>
      </c>
      <c r="M242">
        <v>3</v>
      </c>
      <c r="N242" t="str">
        <v>Pregrado</v>
      </c>
      <c r="O242" t="str">
        <v>Ciencias Economicas, Administrativas Y Contables</v>
      </c>
      <c r="P242" t="str">
        <v>Nueva</v>
      </c>
      <c r="Q242" t="str">
        <v>Sí</v>
      </c>
      <c r="R242" t="str">
        <v>Cargado</v>
      </c>
    </row>
    <row r="243" xml:space="preserve">
      <c r="C243" t="str">
        <v>Geopolítica</v>
      </c>
      <c r="D243" t="str">
        <f>IF(H243="Disciplinar","No aplica","")</f>
        <v>No aplica</v>
      </c>
      <c r="E243" t="str">
        <f>PROPER(IF(B243="",E242,B243))</f>
        <v>Negocios Internacionales</v>
      </c>
      <c r="F243" t="str">
        <f>PROPER(IF(A243="",F242,A243))</f>
        <v>Virtual</v>
      </c>
      <c r="G243" t="str" xml:space="preserve">
        <f xml:space="preserve">IF(
   COUNTIFS($M:$M,$M243,$E:$E,$E243,$F:$F,$F243)=COUNTIFS($M:$M,$M243,$E:$E,$E243,$F:$F,$F243,$R:$R,"Cargado"),
   "Cargado",
   IF(
      COUNTIFS($M:$M,$M243,$E:$E,$E243,$F:$F,$F243)=COUNTIFS($M:$M,$M243,$E:$E,$E243,$F:$F,$F243,$R:$R,"No empezado"),
      "No empezado",
      IF(
         COUNTIFS($M:$M,$M243,$E:$E,$E243,$F:$F,$F243)=COUNTIFS($M:$M,$M243,$E:$E,$E243,$F:$F,$F243,$R:$R,"Virtualizado"),
         "Virtualizado",
         "En proceso"
      )
   )
)</f>
        <v>En proceso</v>
      </c>
      <c r="H243" t="str">
        <v>Disciplinar</v>
      </c>
      <c r="I243" t="str">
        <v>Reingeniería</v>
      </c>
      <c r="M243">
        <v>3</v>
      </c>
      <c r="N243" t="str">
        <v>Pregrado</v>
      </c>
      <c r="O243" t="str">
        <v>Ciencias Economicas, Administrativas Y Contables</v>
      </c>
      <c r="P243" t="str">
        <v>Nueva</v>
      </c>
      <c r="Q243" t="str">
        <v>No</v>
      </c>
      <c r="R243" t="str">
        <v>Cargado</v>
      </c>
    </row>
    <row r="244" xml:space="preserve">
      <c r="C244" t="str">
        <v>EXPORTACIONES</v>
      </c>
      <c r="D244" t="str">
        <f>IF(H244="Disciplinar","No aplica","")</f>
        <v>No aplica</v>
      </c>
      <c r="E244" t="str">
        <f>PROPER(IF(B244="",E243,B244))</f>
        <v>Negocios Internacionales</v>
      </c>
      <c r="F244" t="str">
        <f>PROPER(IF(A244="",F243,A244))</f>
        <v>Virtual</v>
      </c>
      <c r="G244" t="str" xml:space="preserve">
        <f xml:space="preserve">IF(
   COUNTIFS($M:$M,$M244,$E:$E,$E244,$F:$F,$F244)=COUNTIFS($M:$M,$M244,$E:$E,$E244,$F:$F,$F244,$R:$R,"Cargado"),
   "Cargado",
   IF(
      COUNTIFS($M:$M,$M244,$E:$E,$E244,$F:$F,$F244)=COUNTIFS($M:$M,$M244,$E:$E,$E244,$F:$F,$F244,$R:$R,"No empezado"),
      "No empezado",
      IF(
         COUNTIFS($M:$M,$M244,$E:$E,$E244,$F:$F,$F244)=COUNTIFS($M:$M,$M244,$E:$E,$E244,$F:$F,$F244,$R:$R,"Virtualizado"),
         "Virtualizado",
         "En proceso"
      )
   )
)</f>
        <v>En proceso</v>
      </c>
      <c r="H244" t="str">
        <v>Disciplinar</v>
      </c>
      <c r="I244" t="str">
        <v>Reingeniería</v>
      </c>
      <c r="M244">
        <v>3</v>
      </c>
      <c r="N244" t="str">
        <v>Pregrado</v>
      </c>
      <c r="O244" t="str">
        <v>Ciencias Economicas, Administrativas Y Contables</v>
      </c>
      <c r="P244" t="str">
        <v>Antigua</v>
      </c>
      <c r="Q244" t="str">
        <v>No</v>
      </c>
      <c r="R244" t="str">
        <v>Cargado</v>
      </c>
      <c r="S244" t="str">
        <v>marzo</v>
      </c>
    </row>
    <row r="245" xml:space="preserve">
      <c r="C245" t="str">
        <v>EMPAQUE Y EMBALAJE</v>
      </c>
      <c r="D245" t="str">
        <f>IF(H245="Disciplinar","No aplica","")</f>
        <v>No aplica</v>
      </c>
      <c r="E245" t="str">
        <f>PROPER(IF(B245="",E244,B245))</f>
        <v>Negocios Internacionales</v>
      </c>
      <c r="F245" t="str">
        <f>PROPER(IF(A245="",F244,A245))</f>
        <v>Virtual</v>
      </c>
      <c r="G245" t="str" xml:space="preserve">
        <f xml:space="preserve">IF(
   COUNTIFS($M:$M,$M245,$E:$E,$E245,$F:$F,$F245)=COUNTIFS($M:$M,$M245,$E:$E,$E245,$F:$F,$F245,$R:$R,"Cargado"),
   "Cargado",
   IF(
      COUNTIFS($M:$M,$M245,$E:$E,$E245,$F:$F,$F245)=COUNTIFS($M:$M,$M245,$E:$E,$E245,$F:$F,$F245,$R:$R,"No empezado"),
      "No empezado",
      IF(
         COUNTIFS($M:$M,$M245,$E:$E,$E245,$F:$F,$F245)=COUNTIFS($M:$M,$M245,$E:$E,$E245,$F:$F,$F245,$R:$R,"Virtualizado"),
         "Virtualizado",
         "En proceso"
      )
   )
)</f>
        <v>En proceso</v>
      </c>
      <c r="H245" t="str">
        <v>Disciplinar</v>
      </c>
      <c r="I245" t="str">
        <v>Reingeniería</v>
      </c>
      <c r="M245">
        <v>3</v>
      </c>
      <c r="N245" t="str">
        <v>Pregrado</v>
      </c>
      <c r="O245" t="str">
        <v>Ciencias Economicas, Administrativas Y Contables</v>
      </c>
      <c r="P245" t="str">
        <v>Antigua</v>
      </c>
      <c r="Q245" t="str">
        <v>No</v>
      </c>
      <c r="R245" t="str">
        <v>Cargado</v>
      </c>
      <c r="S245" t="str">
        <v>marzo</v>
      </c>
    </row>
    <row r="246" xml:space="preserve">
      <c r="C246" t="str">
        <v>OPERACIÓN DE TRANSPORTE TERRESTRE</v>
      </c>
      <c r="D246" t="str">
        <f>IF(H246="Disciplinar","No aplica","")</f>
        <v>No aplica</v>
      </c>
      <c r="E246" t="str">
        <f>PROPER(IF(B246="",E245,B246))</f>
        <v>Negocios Internacionales</v>
      </c>
      <c r="F246" t="str">
        <f>PROPER(IF(A246="",F245,A246))</f>
        <v>Virtual</v>
      </c>
      <c r="G246" t="str" xml:space="preserve">
        <f xml:space="preserve">IF(
   COUNTIFS($M:$M,$M246,$E:$E,$E246,$F:$F,$F246)=COUNTIFS($M:$M,$M246,$E:$E,$E246,$F:$F,$F246,$R:$R,"Cargado"),
   "Cargado",
   IF(
      COUNTIFS($M:$M,$M246,$E:$E,$E246,$F:$F,$F246)=COUNTIFS($M:$M,$M246,$E:$E,$E246,$F:$F,$F246,$R:$R,"No empezado"),
      "No empezado",
      IF(
         COUNTIFS($M:$M,$M246,$E:$E,$E246,$F:$F,$F246)=COUNTIFS($M:$M,$M246,$E:$E,$E246,$F:$F,$F246,$R:$R,"Virtualizado"),
         "Virtualizado",
         "En proceso"
      )
   )
)</f>
        <v>En proceso</v>
      </c>
      <c r="H246" t="str">
        <v>Disciplinar</v>
      </c>
      <c r="I246" t="str">
        <v>Reingeniería</v>
      </c>
      <c r="M246">
        <v>3</v>
      </c>
      <c r="N246" t="str">
        <v>Pregrado</v>
      </c>
      <c r="O246" t="str">
        <v>Ciencias Economicas, Administrativas Y Contables</v>
      </c>
      <c r="P246" t="str">
        <v>Antigua</v>
      </c>
      <c r="Q246" t="str">
        <v>No</v>
      </c>
      <c r="R246" t="str">
        <v>Cargado</v>
      </c>
      <c r="S246" t="str">
        <v>marzo</v>
      </c>
    </row>
    <row r="247" xml:space="preserve">
      <c r="C247" t="str">
        <v>Normalización y Estandarización</v>
      </c>
      <c r="D247" t="str">
        <f>IF(H247="Disciplinar","No aplica","")</f>
        <v>No aplica</v>
      </c>
      <c r="E247" t="str">
        <f>PROPER(IF(B247="",E246,B247))</f>
        <v>Negocios Internacionales</v>
      </c>
      <c r="F247" t="str">
        <f>PROPER(IF(A247="",F246,A247))</f>
        <v>Virtual</v>
      </c>
      <c r="G247" t="str" xml:space="preserve">
        <f xml:space="preserve">IF(
   COUNTIFS($M:$M,$M247,$E:$E,$E247,$F:$F,$F247)=COUNTIFS($M:$M,$M247,$E:$E,$E247,$F:$F,$F247,$R:$R,"Cargado"),
   "Cargado",
   IF(
      COUNTIFS($M:$M,$M247,$E:$E,$E247,$F:$F,$F247)=COUNTIFS($M:$M,$M247,$E:$E,$E247,$F:$F,$F247,$R:$R,"No empezado"),
      "No empezado",
      IF(
         COUNTIFS($M:$M,$M247,$E:$E,$E247,$F:$F,$F247)=COUNTIFS($M:$M,$M247,$E:$E,$E247,$F:$F,$F247,$R:$R,"Virtualizado"),
         "Virtualizado",
         "En proceso"
      )
   )
)</f>
        <v>En proceso</v>
      </c>
      <c r="H247" t="str">
        <v>Disciplinar</v>
      </c>
      <c r="I247" t="str">
        <v>Reingeniería</v>
      </c>
      <c r="M247">
        <v>4</v>
      </c>
      <c r="N247" t="str">
        <v>Pregrado</v>
      </c>
      <c r="O247" t="str">
        <v>Ciencias Economicas, Administrativas Y Contables</v>
      </c>
      <c r="P247" t="str">
        <v>Nueva</v>
      </c>
      <c r="Q247" t="str">
        <v>No</v>
      </c>
      <c r="R247" t="str">
        <v>Cargado</v>
      </c>
    </row>
    <row r="248" xml:space="preserve">
      <c r="C248" t="str">
        <v>Electiva de Profundización I</v>
      </c>
      <c r="D248" t="str">
        <v>Legislación aduanera</v>
      </c>
      <c r="E248" t="str">
        <f>PROPER(IF(B248="",E247,B248))</f>
        <v>Negocios Internacionales</v>
      </c>
      <c r="F248" t="str">
        <f>PROPER(IF(A248="",F247,A248))</f>
        <v>Virtual</v>
      </c>
      <c r="G248" t="str" xml:space="preserve">
        <f xml:space="preserve">IF(
   COUNTIFS($M:$M,$M248,$E:$E,$E248,$F:$F,$F248)=COUNTIFS($M:$M,$M248,$E:$E,$E248,$F:$F,$F248,$R:$R,"Cargado"),
   "Cargado",
   IF(
      COUNTIFS($M:$M,$M248,$E:$E,$E248,$F:$F,$F248)=COUNTIFS($M:$M,$M248,$E:$E,$E248,$F:$F,$F248,$R:$R,"No empezado"),
      "No empezado",
      IF(
         COUNTIFS($M:$M,$M248,$E:$E,$E248,$F:$F,$F248)=COUNTIFS($M:$M,$M248,$E:$E,$E248,$F:$F,$F248,$R:$R,"Virtualizado"),
         "Virtualizado",
         "En proceso"
      )
   )
)</f>
        <v>En proceso</v>
      </c>
      <c r="H248" t="str">
        <v>Electiva</v>
      </c>
      <c r="I248" t="str">
        <v>Reingeniería</v>
      </c>
      <c r="M248">
        <v>4</v>
      </c>
      <c r="N248" t="str">
        <v>Pregrado</v>
      </c>
      <c r="O248" t="str">
        <v>Ciencias Economicas, Administrativas Y Contables</v>
      </c>
      <c r="P248" t="str">
        <v>Nueva</v>
      </c>
      <c r="Q248" t="str">
        <v>No</v>
      </c>
      <c r="R248" t="str">
        <v>Cargado</v>
      </c>
      <c r="S248" t="str">
        <v>marzo</v>
      </c>
    </row>
    <row r="249" xml:space="preserve">
      <c r="C249" t="str">
        <v>Importaciones y Exportaciones</v>
      </c>
      <c r="D249" t="str">
        <f>IF(H249="Disciplinar","No aplica","")</f>
        <v>No aplica</v>
      </c>
      <c r="E249" t="str">
        <f>PROPER(IF(B249="",E248,B249))</f>
        <v>Negocios Internacionales</v>
      </c>
      <c r="F249" t="str">
        <f>PROPER(IF(A249="",F248,A249))</f>
        <v>Virtual</v>
      </c>
      <c r="G249" t="str" xml:space="preserve">
        <f xml:space="preserve">IF(
   COUNTIFS($M:$M,$M249,$E:$E,$E249,$F:$F,$F249)=COUNTIFS($M:$M,$M249,$E:$E,$E249,$F:$F,$F249,$R:$R,"Cargado"),
   "Cargado",
   IF(
      COUNTIFS($M:$M,$M249,$E:$E,$E249,$F:$F,$F249)=COUNTIFS($M:$M,$M249,$E:$E,$E249,$F:$F,$F249,$R:$R,"No empezado"),
      "No empezado",
      IF(
         COUNTIFS($M:$M,$M249,$E:$E,$E249,$F:$F,$F249)=COUNTIFS($M:$M,$M249,$E:$E,$E249,$F:$F,$F249,$R:$R,"Virtualizado"),
         "Virtualizado",
         "En proceso"
      )
   )
)</f>
        <v>En proceso</v>
      </c>
      <c r="H249" t="str">
        <v>Disciplinar</v>
      </c>
      <c r="I249" t="str">
        <v>Reingeniería</v>
      </c>
      <c r="M249">
        <v>4</v>
      </c>
      <c r="N249" t="str">
        <v>Pregrado</v>
      </c>
      <c r="O249" t="str">
        <v>Ciencias Economicas, Administrativas Y Contables</v>
      </c>
      <c r="P249" t="str">
        <v>Nueva</v>
      </c>
      <c r="Q249" t="str">
        <v>No</v>
      </c>
      <c r="R249" t="str">
        <v>Cargado</v>
      </c>
    </row>
    <row r="250" xml:space="preserve">
      <c r="C250" t="str">
        <v>Gestión de Procesos Administrativos (PR)</v>
      </c>
      <c r="D250" t="str">
        <f>IF(H250="Disciplinar","No aplica","")</f>
        <v>No aplica</v>
      </c>
      <c r="E250" t="str">
        <f>PROPER(IF(B250="",E249,B250))</f>
        <v>Negocios Internacionales</v>
      </c>
      <c r="F250" t="str">
        <f>PROPER(IF(A250="",F249,A250))</f>
        <v>Virtual</v>
      </c>
      <c r="G250" t="str" xml:space="preserve">
        <f xml:space="preserve">IF(
   COUNTIFS($M:$M,$M250,$E:$E,$E250,$F:$F,$F250)=COUNTIFS($M:$M,$M250,$E:$E,$E250,$F:$F,$F250,$R:$R,"Cargado"),
   "Cargado",
   IF(
      COUNTIFS($M:$M,$M250,$E:$E,$E250,$F:$F,$F250)=COUNTIFS($M:$M,$M250,$E:$E,$E250,$F:$F,$F250,$R:$R,"No empezado"),
      "No empezado",
      IF(
         COUNTIFS($M:$M,$M250,$E:$E,$E250,$F:$F,$F250)=COUNTIFS($M:$M,$M250,$E:$E,$E250,$F:$F,$F250,$R:$R,"Virtualizado"),
         "Virtualizado",
         "En proceso"
      )
   )
)</f>
        <v>En proceso</v>
      </c>
      <c r="H250" t="str">
        <v>Disciplinar</v>
      </c>
      <c r="I250" t="str">
        <v>Reingeniería</v>
      </c>
      <c r="M250">
        <v>4</v>
      </c>
      <c r="N250" t="str">
        <v>Pregrado</v>
      </c>
      <c r="O250" t="str">
        <v>Ciencias Economicas, Administrativas Y Contables</v>
      </c>
      <c r="P250" t="str">
        <v>Nueva</v>
      </c>
      <c r="Q250" t="str">
        <v>No</v>
      </c>
      <c r="R250" t="str">
        <v>Cargado</v>
      </c>
    </row>
    <row r="251" xml:space="preserve">
      <c r="C251" t="str">
        <v>Práctica</v>
      </c>
      <c r="D251" t="str">
        <f>IF(H251="Disciplinar","No aplica","")</f>
        <v>No aplica</v>
      </c>
      <c r="E251" t="str">
        <f>PROPER(IF(B251="",E250,B251))</f>
        <v>Negocios Internacionales</v>
      </c>
      <c r="F251" t="str">
        <f>PROPER(IF(A251="",F250,A251))</f>
        <v>Virtual</v>
      </c>
      <c r="G251" t="str" xml:space="preserve">
        <f xml:space="preserve">IF(
   COUNTIFS($M:$M,$M251,$E:$E,$E251,$F:$F,$F251)=COUNTIFS($M:$M,$M251,$E:$E,$E251,$F:$F,$F251,$R:$R,"Cargado"),
   "Cargado",
   IF(
      COUNTIFS($M:$M,$M251,$E:$E,$E251,$F:$F,$F251)=COUNTIFS($M:$M,$M251,$E:$E,$E251,$F:$F,$F251,$R:$R,"No empezado"),
      "No empezado",
      IF(
         COUNTIFS($M:$M,$M251,$E:$E,$E251,$F:$F,$F251)=COUNTIFS($M:$M,$M251,$E:$E,$E251,$F:$F,$F251,$R:$R,"Virtualizado"),
         "Virtualizado",
         "En proceso"
      )
   )
)</f>
        <v>En proceso</v>
      </c>
      <c r="H251" t="str">
        <v>Disciplinar</v>
      </c>
      <c r="I251" t="str">
        <v>Reingeniería</v>
      </c>
      <c r="M251">
        <v>4</v>
      </c>
      <c r="N251" t="str">
        <v>Pregrado</v>
      </c>
      <c r="O251" t="str">
        <v>Ciencias Economicas, Administrativas Y Contables</v>
      </c>
      <c r="P251" t="str">
        <v>Nueva</v>
      </c>
      <c r="Q251" t="str">
        <v>Duplicado</v>
      </c>
      <c r="R251" t="str">
        <v>Cargado</v>
      </c>
      <c r="S251" t="str">
        <v>marzo</v>
      </c>
    </row>
    <row r="252" xml:space="preserve">
      <c r="C252" t="str">
        <v>Transporte Sustentable (PR)</v>
      </c>
      <c r="D252" t="str">
        <f>IF(H252="Disciplinar","No aplica","")</f>
        <v>No aplica</v>
      </c>
      <c r="E252" t="str">
        <f>PROPER(IF(B252="",E251,B252))</f>
        <v>Negocios Internacionales</v>
      </c>
      <c r="F252" t="str">
        <f>PROPER(IF(A252="",F251,A252))</f>
        <v>Virtual</v>
      </c>
      <c r="G252" t="str" xml:space="preserve">
        <f xml:space="preserve">IF(
   COUNTIFS($M:$M,$M252,$E:$E,$E252,$F:$F,$F252)=COUNTIFS($M:$M,$M252,$E:$E,$E252,$F:$F,$F252,$R:$R,"Cargado"),
   "Cargado",
   IF(
      COUNTIFS($M:$M,$M252,$E:$E,$E252,$F:$F,$F252)=COUNTIFS($M:$M,$M252,$E:$E,$E252,$F:$F,$F252,$R:$R,"No empezado"),
      "No empezado",
      IF(
         COUNTIFS($M:$M,$M252,$E:$E,$E252,$F:$F,$F252)=COUNTIFS($M:$M,$M252,$E:$E,$E252,$F:$F,$F252,$R:$R,"Virtualizado"),
         "Virtualizado",
         "En proceso"
      )
   )
)</f>
        <v>En proceso</v>
      </c>
      <c r="H252" t="str">
        <v>Disciplinar</v>
      </c>
      <c r="I252" t="str">
        <v>Reingeniería</v>
      </c>
      <c r="M252">
        <v>4</v>
      </c>
      <c r="N252" t="str">
        <v>Pregrado</v>
      </c>
      <c r="O252" t="str">
        <v>Ciencias Economicas, Administrativas Y Contables</v>
      </c>
      <c r="P252" t="str">
        <v>Nueva</v>
      </c>
      <c r="Q252" t="str">
        <v>No</v>
      </c>
      <c r="R252" t="str">
        <v>Cargado</v>
      </c>
    </row>
    <row r="253" xml:space="preserve">
      <c r="C253" t="str">
        <v>OPERACIÓN DE TRANSPORTE MARÍTIMO</v>
      </c>
      <c r="D253" t="str">
        <f>IF(H253="Disciplinar","No aplica","")</f>
        <v>No aplica</v>
      </c>
      <c r="E253" t="str">
        <f>PROPER(IF(B253="",E252,B253))</f>
        <v>Negocios Internacionales</v>
      </c>
      <c r="F253" t="str">
        <f>PROPER(IF(A253="",F252,A253))</f>
        <v>Virtual</v>
      </c>
      <c r="G253" t="str" xml:space="preserve">
        <f xml:space="preserve">IF(
   COUNTIFS($M:$M,$M253,$E:$E,$E253,$F:$F,$F253)=COUNTIFS($M:$M,$M253,$E:$E,$E253,$F:$F,$F253,$R:$R,"Cargado"),
   "Cargado",
   IF(
      COUNTIFS($M:$M,$M253,$E:$E,$E253,$F:$F,$F253)=COUNTIFS($M:$M,$M253,$E:$E,$E253,$F:$F,$F253,$R:$R,"No empezado"),
      "No empezado",
      IF(
         COUNTIFS($M:$M,$M253,$E:$E,$E253,$F:$F,$F253)=COUNTIFS($M:$M,$M253,$E:$E,$E253,$F:$F,$F253,$R:$R,"Virtualizado"),
         "Virtualizado",
         "En proceso"
      )
   )
)</f>
        <v>En proceso</v>
      </c>
      <c r="H253" t="str">
        <v>Disciplinar</v>
      </c>
      <c r="I253" t="str">
        <v>Reingeniería</v>
      </c>
      <c r="M253">
        <v>4</v>
      </c>
      <c r="N253" t="str">
        <v>Pregrado</v>
      </c>
      <c r="O253" t="str">
        <v>Ciencias Economicas, Administrativas Y Contables</v>
      </c>
      <c r="P253" t="str">
        <v>Antigua</v>
      </c>
      <c r="Q253" t="str">
        <v>No</v>
      </c>
      <c r="R253" t="str">
        <v>Cargado</v>
      </c>
      <c r="S253" t="str">
        <v>marzo</v>
      </c>
    </row>
    <row r="254" xml:space="preserve">
      <c r="C254" t="str">
        <v>ELECTIVA DE PROFUNDIZACIÓN I</v>
      </c>
      <c r="D254" t="str">
        <v>MERCADOS INTERNACIONALES</v>
      </c>
      <c r="E254" t="str">
        <f>PROPER(IF(B254="",E253,B254))</f>
        <v>Negocios Internacionales</v>
      </c>
      <c r="F254" t="str">
        <f>PROPER(IF(A254="",F253,A254))</f>
        <v>Virtual</v>
      </c>
      <c r="G254" t="str" xml:space="preserve">
        <f xml:space="preserve">IF(
   COUNTIFS($M:$M,$M254,$E:$E,$E254,$F:$F,$F254)=COUNTIFS($M:$M,$M254,$E:$E,$E254,$F:$F,$F254,$R:$R,"Cargado"),
   "Cargado",
   IF(
      COUNTIFS($M:$M,$M254,$E:$E,$E254,$F:$F,$F254)=COUNTIFS($M:$M,$M254,$E:$E,$E254,$F:$F,$F254,$R:$R,"No empezado"),
      "No empezado",
      IF(
         COUNTIFS($M:$M,$M254,$E:$E,$E254,$F:$F,$F254)=COUNTIFS($M:$M,$M254,$E:$E,$E254,$F:$F,$F254,$R:$R,"Virtualizado"),
         "Virtualizado",
         "En proceso"
      )
   )
)</f>
        <v>En proceso</v>
      </c>
      <c r="H254" t="str">
        <v>Electiva</v>
      </c>
      <c r="I254" t="str">
        <v>Reingeniería</v>
      </c>
      <c r="M254">
        <v>4</v>
      </c>
      <c r="N254" t="str">
        <v>Pregrado</v>
      </c>
      <c r="O254" t="str">
        <v>Ciencias Economicas, Administrativas Y Contables</v>
      </c>
      <c r="P254" t="str">
        <v>Actual</v>
      </c>
      <c r="Q254" t="str">
        <v>No</v>
      </c>
      <c r="R254" t="str">
        <v>Cargado</v>
      </c>
      <c r="S254" t="str">
        <v>marzo</v>
      </c>
    </row>
    <row r="255" xml:space="preserve">
      <c r="C255" t="str">
        <v>Mercadeo</v>
      </c>
      <c r="D255" t="str">
        <f>IF(H255="Disciplinar","No aplica","")</f>
        <v>No aplica</v>
      </c>
      <c r="E255" t="str">
        <f>PROPER(IF(B255="",E254,B255))</f>
        <v>Negocios Internacionales</v>
      </c>
      <c r="F255" t="str">
        <f>PROPER(IF(A255="",F254,A255))</f>
        <v>Virtual</v>
      </c>
      <c r="G255" t="str" xml:space="preserve">
        <f xml:space="preserve">IF(
   COUNTIFS($M:$M,$M255,$E:$E,$E255,$F:$F,$F255)=COUNTIFS($M:$M,$M255,$E:$E,$E255,$F:$F,$F255,$R:$R,"Cargado"),
   "Cargado",
   IF(
      COUNTIFS($M:$M,$M255,$E:$E,$E255,$F:$F,$F255)=COUNTIFS($M:$M,$M255,$E:$E,$E255,$F:$F,$F255,$R:$R,"No empezado"),
      "No empezado",
      IF(
         COUNTIFS($M:$M,$M255,$E:$E,$E255,$F:$F,$F255)=COUNTIFS($M:$M,$M255,$E:$E,$E255,$F:$F,$F255,$R:$R,"Virtualizado"),
         "Virtualizado",
         "En proceso"
      )
   )
)</f>
        <v>En proceso</v>
      </c>
      <c r="H255" t="str">
        <v>Disciplinar</v>
      </c>
      <c r="I255" t="str">
        <v>Reingeniería</v>
      </c>
      <c r="M255">
        <v>4</v>
      </c>
      <c r="N255" t="str">
        <v>Pregrado</v>
      </c>
      <c r="O255" t="str">
        <v>Ciencias Economicas, Administrativas Y Contables</v>
      </c>
      <c r="P255" t="str">
        <v>Antigua</v>
      </c>
      <c r="Q255" t="str">
        <v>Duplicado</v>
      </c>
      <c r="R255" t="str">
        <v>Producido</v>
      </c>
      <c r="S255" t="str">
        <v>marzo</v>
      </c>
    </row>
    <row r="256" xml:space="preserve">
      <c r="C256" t="str">
        <v>Creación de Empresas</v>
      </c>
      <c r="D256" t="str">
        <f>IF(H256="Disciplinar","No aplica","")</f>
        <v>No aplica</v>
      </c>
      <c r="E256" t="str">
        <f>PROPER(IF(B256="",E252,B256))</f>
        <v>Negocios Internacionales</v>
      </c>
      <c r="F256" t="str">
        <f>PROPER(IF(A256="",F252,A256))</f>
        <v>Virtual</v>
      </c>
      <c r="G256" t="str" xml:space="preserve">
        <f xml:space="preserve">IF(
   COUNTIFS($M:$M,$M256,$E:$E,$E256,$F:$F,$F256)=COUNTIFS($M:$M,$M256,$E:$E,$E256,$F:$F,$F256,$R:$R,"Cargado"),
   "Cargado",
   IF(
      COUNTIFS($M:$M,$M256,$E:$E,$E256,$F:$F,$F256)=COUNTIFS($M:$M,$M256,$E:$E,$E256,$F:$F,$F256,$R:$R,"No empezado"),
      "No empezado",
      IF(
         COUNTIFS($M:$M,$M256,$E:$E,$E256,$F:$F,$F256)=COUNTIFS($M:$M,$M256,$E:$E,$E256,$F:$F,$F256,$R:$R,"Virtualizado"),
         "Virtualizado",
         "En proceso"
      )
   )
)</f>
        <v>En proceso</v>
      </c>
      <c r="H256" t="str">
        <v>Disciplinar</v>
      </c>
      <c r="I256" t="str">
        <v>Reingeniería</v>
      </c>
      <c r="M256">
        <v>5</v>
      </c>
      <c r="N256" t="str">
        <v>Pregrado</v>
      </c>
      <c r="O256" t="str">
        <v>Todas las Facultades</v>
      </c>
      <c r="P256" t="str">
        <v>Nueva</v>
      </c>
      <c r="Q256" t="str">
        <v>Sí</v>
      </c>
      <c r="R256" t="str">
        <v>Producido</v>
      </c>
      <c r="S256" t="str">
        <v>marzo</v>
      </c>
    </row>
    <row r="257" xml:space="preserve">
      <c r="C257" t="str">
        <v>Matemáticas Financieras</v>
      </c>
      <c r="D257" t="str">
        <f>IF(H257="Disciplinar","No aplica","")</f>
        <v>No aplica</v>
      </c>
      <c r="E257" t="str">
        <f>PROPER(IF(B257="",E256,B257))</f>
        <v>Negocios Internacionales</v>
      </c>
      <c r="F257" t="str">
        <f>PROPER(IF(A257="",F256,A257))</f>
        <v>Virtual</v>
      </c>
      <c r="G257" t="str" xml:space="preserve">
        <f xml:space="preserve">IF(
   COUNTIFS($M:$M,$M257,$E:$E,$E257,$F:$F,$F257)=COUNTIFS($M:$M,$M257,$E:$E,$E257,$F:$F,$F257,$R:$R,"Cargado"),
   "Cargado",
   IF(
      COUNTIFS($M:$M,$M257,$E:$E,$E257,$F:$F,$F257)=COUNTIFS($M:$M,$M257,$E:$E,$E257,$F:$F,$F257,$R:$R,"No empezado"),
      "No empezado",
      IF(
         COUNTIFS($M:$M,$M257,$E:$E,$E257,$F:$F,$F257)=COUNTIFS($M:$M,$M257,$E:$E,$E257,$F:$F,$F257,$R:$R,"Virtualizado"),
         "Virtualizado",
         "En proceso"
      )
   )
)</f>
        <v>En proceso</v>
      </c>
      <c r="H257" t="str">
        <v>Disciplinar</v>
      </c>
      <c r="I257" t="str">
        <v>Reingeniería</v>
      </c>
      <c r="M257">
        <v>5</v>
      </c>
      <c r="N257" t="str">
        <v>Pregrado</v>
      </c>
      <c r="O257" t="str">
        <v>Ciencias Economicas, Administrativas Y Contables</v>
      </c>
      <c r="P257" t="str">
        <v>Nueva</v>
      </c>
      <c r="Q257" t="str">
        <v>Sí</v>
      </c>
      <c r="R257" t="str">
        <v>Cargado</v>
      </c>
      <c r="S257" t="str">
        <v>marzo</v>
      </c>
    </row>
    <row r="258" xml:space="preserve">
      <c r="C258" t="str">
        <v>Gestión de Inventario y Almacenamiento</v>
      </c>
      <c r="D258" t="str">
        <f>IF(H258="Disciplinar","No aplica","")</f>
        <v>No aplica</v>
      </c>
      <c r="E258" t="str">
        <f>PROPER(IF(B258="",E257,B258))</f>
        <v>Negocios Internacionales</v>
      </c>
      <c r="F258" t="str">
        <f>PROPER(IF(A258="",F257,A258))</f>
        <v>Virtual</v>
      </c>
      <c r="G258" t="str" xml:space="preserve">
        <f xml:space="preserve">IF(
   COUNTIFS($M:$M,$M258,$E:$E,$E258,$F:$F,$F258)=COUNTIFS($M:$M,$M258,$E:$E,$E258,$F:$F,$F258,$R:$R,"Cargado"),
   "Cargado",
   IF(
      COUNTIFS($M:$M,$M258,$E:$E,$E258,$F:$F,$F258)=COUNTIFS($M:$M,$M258,$E:$E,$E258,$F:$F,$F258,$R:$R,"No empezado"),
      "No empezado",
      IF(
         COUNTIFS($M:$M,$M258,$E:$E,$E258,$F:$F,$F258)=COUNTIFS($M:$M,$M258,$E:$E,$E258,$F:$F,$F258,$R:$R,"Virtualizado"),
         "Virtualizado",
         "En proceso"
      )
   )
)</f>
        <v>En proceso</v>
      </c>
      <c r="H258" t="str">
        <v>Disciplinar</v>
      </c>
      <c r="I258" t="str">
        <v>Reingeniería</v>
      </c>
      <c r="M258">
        <v>5</v>
      </c>
      <c r="N258" t="str">
        <v>Pregrado</v>
      </c>
      <c r="O258" t="str">
        <v>Ciencias Economicas, Administrativas Y Contables</v>
      </c>
      <c r="P258" t="str">
        <v>Nueva</v>
      </c>
      <c r="Q258" t="str">
        <v>No</v>
      </c>
      <c r="R258" t="str">
        <v>Cargado</v>
      </c>
      <c r="S258" t="str">
        <v>marzo</v>
      </c>
    </row>
    <row r="259" xml:space="preserve">
      <c r="C259" t="str">
        <v>Comercio Internacional</v>
      </c>
      <c r="D259" t="str">
        <f>IF(H259="Disciplinar","No aplica","")</f>
        <v>No aplica</v>
      </c>
      <c r="E259" t="str">
        <f>PROPER(IF(B259="",E258,B259))</f>
        <v>Negocios Internacionales</v>
      </c>
      <c r="F259" t="str">
        <f>PROPER(IF(A259="",F258,A259))</f>
        <v>Virtual</v>
      </c>
      <c r="G259" t="str" xml:space="preserve">
        <f xml:space="preserve">IF(
   COUNTIFS($M:$M,$M259,$E:$E,$E259,$F:$F,$F259)=COUNTIFS($M:$M,$M259,$E:$E,$E259,$F:$F,$F259,$R:$R,"Cargado"),
   "Cargado",
   IF(
      COUNTIFS($M:$M,$M259,$E:$E,$E259,$F:$F,$F259)=COUNTIFS($M:$M,$M259,$E:$E,$E259,$F:$F,$F259,$R:$R,"No empezado"),
      "No empezado",
      IF(
         COUNTIFS($M:$M,$M259,$E:$E,$E259,$F:$F,$F259)=COUNTIFS($M:$M,$M259,$E:$E,$E259,$F:$F,$F259,$R:$R,"Virtualizado"),
         "Virtualizado",
         "En proceso"
      )
   )
)</f>
        <v>En proceso</v>
      </c>
      <c r="H259" t="str">
        <v>Disciplinar</v>
      </c>
      <c r="I259" t="str">
        <v>Reingeniería</v>
      </c>
      <c r="M259">
        <v>5</v>
      </c>
      <c r="N259" t="str">
        <v>Pregrado</v>
      </c>
      <c r="O259" t="str">
        <v>Ciencias Economicas, Administrativas Y Contables</v>
      </c>
      <c r="P259" t="str">
        <v>Nueva</v>
      </c>
      <c r="Q259" t="str">
        <v>Sí</v>
      </c>
      <c r="R259" t="str">
        <v>Cargado</v>
      </c>
    </row>
    <row r="260" xml:space="preserve">
      <c r="C260" t="str">
        <v>Electiva de Profundización II</v>
      </c>
      <c r="D260" t="str">
        <v>Seguridad en la cadena de suministro</v>
      </c>
      <c r="E260" t="str">
        <f>PROPER(IF(B260="",E259,B260))</f>
        <v>Negocios Internacionales</v>
      </c>
      <c r="F260" t="str">
        <f>PROPER(IF(A260="",F259,A260))</f>
        <v>Virtual</v>
      </c>
      <c r="G260" t="str" xml:space="preserve">
        <f xml:space="preserve">IF(
   COUNTIFS($M:$M,$M260,$E:$E,$E260,$F:$F,$F260)=COUNTIFS($M:$M,$M260,$E:$E,$E260,$F:$F,$F260,$R:$R,"Cargado"),
   "Cargado",
   IF(
      COUNTIFS($M:$M,$M260,$E:$E,$E260,$F:$F,$F260)=COUNTIFS($M:$M,$M260,$E:$E,$E260,$F:$F,$F260,$R:$R,"No empezado"),
      "No empezado",
      IF(
         COUNTIFS($M:$M,$M260,$E:$E,$E260,$F:$F,$F260)=COUNTIFS($M:$M,$M260,$E:$E,$E260,$F:$F,$F260,$R:$R,"Virtualizado"),
         "Virtualizado",
         "En proceso"
      )
   )
)</f>
        <v>En proceso</v>
      </c>
      <c r="H260" t="str">
        <v>Electiva</v>
      </c>
      <c r="I260" t="str">
        <v>Reingeniería</v>
      </c>
      <c r="M260">
        <v>5</v>
      </c>
      <c r="N260" t="str">
        <v>Pregrado</v>
      </c>
      <c r="O260" t="str">
        <v>Ciencias Economicas, Administrativas Y Contables</v>
      </c>
      <c r="P260" t="str">
        <v>Nueva</v>
      </c>
      <c r="Q260" t="str">
        <v>No</v>
      </c>
      <c r="R260" t="str">
        <v>Cargado</v>
      </c>
      <c r="S260" t="str">
        <v>marzo</v>
      </c>
    </row>
    <row r="261" xml:space="preserve">
      <c r="C261" t="str">
        <v>Planeación y Prospectiva Global</v>
      </c>
      <c r="D261" t="str">
        <f>IF(H261="Disciplinar","No aplica","")</f>
        <v>No aplica</v>
      </c>
      <c r="E261" t="str">
        <f>PROPER(IF(B261="",E260,B261))</f>
        <v>Negocios Internacionales</v>
      </c>
      <c r="F261" t="str">
        <f>PROPER(IF(A261="",F260,A261))</f>
        <v>Virtual</v>
      </c>
      <c r="G261" t="str" xml:space="preserve">
        <f xml:space="preserve">IF(
   COUNTIFS($M:$M,$M261,$E:$E,$E261,$F:$F,$F261)=COUNTIFS($M:$M,$M261,$E:$E,$E261,$F:$F,$F261,$R:$R,"Cargado"),
   "Cargado",
   IF(
      COUNTIFS($M:$M,$M261,$E:$E,$E261,$F:$F,$F261)=COUNTIFS($M:$M,$M261,$E:$E,$E261,$F:$F,$F261,$R:$R,"No empezado"),
      "No empezado",
      IF(
         COUNTIFS($M:$M,$M261,$E:$E,$E261,$F:$F,$F261)=COUNTIFS($M:$M,$M261,$E:$E,$E261,$F:$F,$F261,$R:$R,"Virtualizado"),
         "Virtualizado",
         "En proceso"
      )
   )
)</f>
        <v>En proceso</v>
      </c>
      <c r="H261" t="str">
        <v>Disciplinar</v>
      </c>
      <c r="I261" t="str">
        <v>Reingeniería</v>
      </c>
      <c r="M261">
        <v>5</v>
      </c>
      <c r="N261" t="str">
        <v>Pregrado</v>
      </c>
      <c r="O261" t="str">
        <v>Ciencias Economicas, Administrativas Y Contables</v>
      </c>
      <c r="P261" t="str">
        <v>Nueva</v>
      </c>
      <c r="Q261" t="str">
        <v>No</v>
      </c>
      <c r="R261" t="str">
        <v>Cargado</v>
      </c>
      <c r="S261" t="str">
        <v>marzo</v>
      </c>
    </row>
    <row r="262" xml:space="preserve">
      <c r="C262" t="str">
        <v>FORMACIÓN EMPRESARIAL</v>
      </c>
      <c r="D262" t="str">
        <f>IF(H262="Disciplinar","No aplica","")</f>
        <v>No aplica</v>
      </c>
      <c r="E262" t="str">
        <f>PROPER(IF(B262="",E261,B262))</f>
        <v>Negocios Internacionales</v>
      </c>
      <c r="F262" t="str">
        <f>PROPER(IF(A262="",F261,A262))</f>
        <v>Virtual</v>
      </c>
      <c r="G262" t="str" xml:space="preserve">
        <f xml:space="preserve">IF(
   COUNTIFS($M:$M,$M262,$E:$E,$E262,$F:$F,$F262)=COUNTIFS($M:$M,$M262,$E:$E,$E262,$F:$F,$F262,$R:$R,"Cargado"),
   "Cargado",
   IF(
      COUNTIFS($M:$M,$M262,$E:$E,$E262,$F:$F,$F262)=COUNTIFS($M:$M,$M262,$E:$E,$E262,$F:$F,$F262,$R:$R,"No empezado"),
      "No empezado",
      IF(
         COUNTIFS($M:$M,$M262,$E:$E,$E262,$F:$F,$F262)=COUNTIFS($M:$M,$M262,$E:$E,$E262,$F:$F,$F262,$R:$R,"Virtualizado"),
         "Virtualizado",
         "En proceso"
      )
   )
)</f>
        <v>En proceso</v>
      </c>
      <c r="H262" t="str">
        <v>Disciplinar</v>
      </c>
      <c r="I262" t="str">
        <v>Reingeniería</v>
      </c>
      <c r="M262">
        <v>5</v>
      </c>
      <c r="N262" t="str">
        <v>Pregrado</v>
      </c>
      <c r="O262" t="str">
        <v>Ciencias Economicas, Administrativas Y Contables</v>
      </c>
      <c r="P262" t="str">
        <v>Antigua</v>
      </c>
      <c r="Q262" t="str">
        <v>No</v>
      </c>
      <c r="R262" t="str">
        <v>Cargado</v>
      </c>
      <c r="S262" t="str">
        <v>marzo</v>
      </c>
    </row>
    <row r="263" xml:space="preserve">
      <c r="C263" t="str">
        <v>MICROECONOMÍA</v>
      </c>
      <c r="D263" t="str">
        <f>IF(H263="Disciplinar","No aplica","")</f>
        <v>No aplica</v>
      </c>
      <c r="E263" t="str">
        <f>PROPER(IF(B263="",E262,B263))</f>
        <v>Negocios Internacionales</v>
      </c>
      <c r="F263" t="str">
        <f>PROPER(IF(A263="",F262,A263))</f>
        <v>Virtual</v>
      </c>
      <c r="G263" t="str" xml:space="preserve">
        <f xml:space="preserve">IF(
   COUNTIFS($M:$M,$M263,$E:$E,$E263,$F:$F,$F263)=COUNTIFS($M:$M,$M263,$E:$E,$E263,$F:$F,$F263,$R:$R,"Cargado"),
   "Cargado",
   IF(
      COUNTIFS($M:$M,$M263,$E:$E,$E263,$F:$F,$F263)=COUNTIFS($M:$M,$M263,$E:$E,$E263,$F:$F,$F263,$R:$R,"No empezado"),
      "No empezado",
      IF(
         COUNTIFS($M:$M,$M263,$E:$E,$E263,$F:$F,$F263)=COUNTIFS($M:$M,$M263,$E:$E,$E263,$F:$F,$F263,$R:$R,"Virtualizado"),
         "Virtualizado",
         "En proceso"
      )
   )
)</f>
        <v>En proceso</v>
      </c>
      <c r="H263" t="str">
        <v>Disciplinar</v>
      </c>
      <c r="I263" t="str">
        <v>Reingeniería</v>
      </c>
      <c r="M263">
        <v>5</v>
      </c>
      <c r="N263" t="str">
        <v>Pregrado</v>
      </c>
      <c r="O263" t="str">
        <v>Todas las Facultades</v>
      </c>
      <c r="P263" t="str">
        <v>Antigua</v>
      </c>
      <c r="Q263" t="str">
        <v>Sí</v>
      </c>
      <c r="R263" t="str">
        <v>Producido</v>
      </c>
      <c r="S263" t="str">
        <v>marzo</v>
      </c>
    </row>
    <row r="264" xml:space="preserve">
      <c r="C264" t="str">
        <v xml:space="preserve">CARGA Y CONTENEDORES </v>
      </c>
      <c r="D264" t="str">
        <f>IF(H264="Disciplinar","No aplica","")</f>
        <v>No aplica</v>
      </c>
      <c r="E264" t="str">
        <f>PROPER(IF(B264="",E263,B264))</f>
        <v>Negocios Internacionales</v>
      </c>
      <c r="F264" t="str">
        <f>PROPER(IF(A264="",F263,A264))</f>
        <v>Virtual</v>
      </c>
      <c r="G264" t="str" xml:space="preserve">
        <f xml:space="preserve">IF(
   COUNTIFS($M:$M,$M264,$E:$E,$E264,$F:$F,$F264)=COUNTIFS($M:$M,$M264,$E:$E,$E264,$F:$F,$F264,$R:$R,"Cargado"),
   "Cargado",
   IF(
      COUNTIFS($M:$M,$M264,$E:$E,$E264,$F:$F,$F264)=COUNTIFS($M:$M,$M264,$E:$E,$E264,$F:$F,$F264,$R:$R,"No empezado"),
      "No empezado",
      IF(
         COUNTIFS($M:$M,$M264,$E:$E,$E264,$F:$F,$F264)=COUNTIFS($M:$M,$M264,$E:$E,$E264,$F:$F,$F264,$R:$R,"Virtualizado"),
         "Virtualizado",
         "En proceso"
      )
   )
)</f>
        <v>En proceso</v>
      </c>
      <c r="H264" t="str">
        <v>Disciplinar</v>
      </c>
      <c r="I264" t="str">
        <v>Reingeniería</v>
      </c>
      <c r="M264">
        <v>5</v>
      </c>
      <c r="N264" t="str">
        <v>Pregrado</v>
      </c>
      <c r="O264" t="str">
        <v>Ciencias Economicas, Administrativas Y Contables</v>
      </c>
      <c r="P264" t="str">
        <v>Antigua</v>
      </c>
      <c r="Q264" t="str">
        <v>No</v>
      </c>
      <c r="R264" t="str">
        <v>Cargado</v>
      </c>
      <c r="S264" t="str">
        <v>marzo</v>
      </c>
    </row>
    <row r="265" xml:space="preserve">
      <c r="C265" t="str">
        <v>NEGOCIOS INTERNACIONALES Y COMPETITIVIDAD</v>
      </c>
      <c r="D265" t="str">
        <f>IF(H265="Disciplinar","No aplica","")</f>
        <v>No aplica</v>
      </c>
      <c r="E265" t="str">
        <f>PROPER(IF(B265="",E264,B265))</f>
        <v>Negocios Internacionales</v>
      </c>
      <c r="F265" t="str">
        <f>PROPER(IF(A265="",F264,A265))</f>
        <v>Virtual</v>
      </c>
      <c r="G265" t="str" xml:space="preserve">
        <f xml:space="preserve">IF(
   COUNTIFS($M:$M,$M265,$E:$E,$E265,$F:$F,$F265)=COUNTIFS($M:$M,$M265,$E:$E,$E265,$F:$F,$F265,$R:$R,"Cargado"),
   "Cargado",
   IF(
      COUNTIFS($M:$M,$M265,$E:$E,$E265,$F:$F,$F265)=COUNTIFS($M:$M,$M265,$E:$E,$E265,$F:$F,$F265,$R:$R,"No empezado"),
      "No empezado",
      IF(
         COUNTIFS($M:$M,$M265,$E:$E,$E265,$F:$F,$F265)=COUNTIFS($M:$M,$M265,$E:$E,$E265,$F:$F,$F265,$R:$R,"Virtualizado"),
         "Virtualizado",
         "En proceso"
      )
   )
)</f>
        <v>En proceso</v>
      </c>
      <c r="H265" t="str">
        <v>Disciplinar</v>
      </c>
      <c r="I265" t="str">
        <v>Reingeniería</v>
      </c>
      <c r="M265">
        <v>5</v>
      </c>
      <c r="N265" t="str">
        <v>Pregrado</v>
      </c>
      <c r="O265" t="str">
        <v>Ciencias Economicas, Administrativas Y Contables</v>
      </c>
      <c r="P265" t="str">
        <v>Antigua</v>
      </c>
      <c r="Q265" t="str">
        <v>No</v>
      </c>
      <c r="R265" t="str">
        <v>Cargado</v>
      </c>
      <c r="S265" t="str">
        <v>marzo</v>
      </c>
    </row>
    <row r="266" xml:space="preserve">
      <c r="C266" t="str">
        <v>Distribución Física Internacional</v>
      </c>
      <c r="D266" t="str">
        <f>IF(H266="Disciplinar","No aplica","")</f>
        <v>No aplica</v>
      </c>
      <c r="E266" t="str">
        <f>PROPER(IF(B266="",E261,B266))</f>
        <v>Negocios Internacionales</v>
      </c>
      <c r="F266" t="str">
        <f>PROPER(IF(A266="",F261,A266))</f>
        <v>Virtual</v>
      </c>
      <c r="G266" t="str" xml:space="preserve">
        <f xml:space="preserve">IF(
   COUNTIFS($M:$M,$M266,$E:$E,$E266,$F:$F,$F266)=COUNTIFS($M:$M,$M266,$E:$E,$E266,$F:$F,$F266,$R:$R,"Cargado"),
   "Cargado",
   IF(
      COUNTIFS($M:$M,$M266,$E:$E,$E266,$F:$F,$F266)=COUNTIFS($M:$M,$M266,$E:$E,$E266,$F:$F,$F266,$R:$R,"No empezado"),
      "No empezado",
      IF(
         COUNTIFS($M:$M,$M266,$E:$E,$E266,$F:$F,$F266)=COUNTIFS($M:$M,$M266,$E:$E,$E266,$F:$F,$F266,$R:$R,"Virtualizado"),
         "Virtualizado",
         "En proceso"
      )
   )
)</f>
        <v>En proceso</v>
      </c>
      <c r="H266" t="str">
        <v>Disciplinar</v>
      </c>
      <c r="I266" t="str">
        <v>Reingeniería</v>
      </c>
      <c r="M266">
        <v>6</v>
      </c>
      <c r="N266" t="str">
        <v>Pregrado</v>
      </c>
      <c r="O266" t="str">
        <v>Ciencias Economicas, Administrativas Y Contables</v>
      </c>
      <c r="P266" t="str">
        <v>Nueva</v>
      </c>
      <c r="Q266" t="str">
        <v>No</v>
      </c>
      <c r="R266" t="str">
        <v>Cargado</v>
      </c>
      <c r="S266" t="str">
        <v>marzo</v>
      </c>
    </row>
    <row r="267" xml:space="preserve">
      <c r="C267" t="str">
        <v>English VI (Intercultural Communication)</v>
      </c>
      <c r="D267" t="str">
        <f>IF(H267="Disciplinar","No aplica","")</f>
        <v>No aplica</v>
      </c>
      <c r="E267" t="str">
        <f>PROPER(IF(B267="",E266,B267))</f>
        <v>Negocios Internacionales</v>
      </c>
      <c r="F267" t="str">
        <f>PROPER(IF(A267="",F266,A267))</f>
        <v>Virtual</v>
      </c>
      <c r="G267" t="str" xml:space="preserve">
        <f xml:space="preserve">IF(
   COUNTIFS($M:$M,$M267,$E:$E,$E267,$F:$F,$F267)=COUNTIFS($M:$M,$M267,$E:$E,$E267,$F:$F,$F267,$R:$R,"Cargado"),
   "Cargado",
   IF(
      COUNTIFS($M:$M,$M267,$E:$E,$E267,$F:$F,$F267)=COUNTIFS($M:$M,$M267,$E:$E,$E267,$F:$F,$F267,$R:$R,"No empezado"),
      "No empezado",
      IF(
         COUNTIFS($M:$M,$M267,$E:$E,$E267,$F:$F,$F267)=COUNTIFS($M:$M,$M267,$E:$E,$E267,$F:$F,$F267,$R:$R,"Virtualizado"),
         "Virtualizado",
         "En proceso"
      )
   )
)</f>
        <v>En proceso</v>
      </c>
      <c r="H267" t="str">
        <v>Disciplinar</v>
      </c>
      <c r="I267" t="str">
        <v>Reingeniería</v>
      </c>
      <c r="M267">
        <v>6</v>
      </c>
      <c r="N267" t="str">
        <v>Pregrado</v>
      </c>
      <c r="O267" t="str">
        <v>Ciencias Economicas, Administrativas Y Contables</v>
      </c>
      <c r="P267" t="str">
        <v>Nueva</v>
      </c>
      <c r="Q267" t="str">
        <v>No</v>
      </c>
      <c r="R267" t="str">
        <v>Cargado</v>
      </c>
      <c r="S267" t="str">
        <v>marzo</v>
      </c>
    </row>
    <row r="268" xml:space="preserve">
      <c r="C268" t="str">
        <v>Mandarín I</v>
      </c>
      <c r="D268" t="str">
        <f>IF(H268="Disciplinar","No aplica","")</f>
        <v>No aplica</v>
      </c>
      <c r="E268" t="str">
        <f>PROPER(IF(B268="",E267,B268))</f>
        <v>Negocios Internacionales</v>
      </c>
      <c r="F268" t="str">
        <f>PROPER(IF(A268="",F267,A268))</f>
        <v>Virtual</v>
      </c>
      <c r="G268" t="str" xml:space="preserve">
        <f xml:space="preserve">IF(
   COUNTIFS($M:$M,$M268,$E:$E,$E268,$F:$F,$F268)=COUNTIFS($M:$M,$M268,$E:$E,$E268,$F:$F,$F268,$R:$R,"Cargado"),
   "Cargado",
   IF(
      COUNTIFS($M:$M,$M268,$E:$E,$E268,$F:$F,$F268)=COUNTIFS($M:$M,$M268,$E:$E,$E268,$F:$F,$F268,$R:$R,"No empezado"),
      "No empezado",
      IF(
         COUNTIFS($M:$M,$M268,$E:$E,$E268,$F:$F,$F268)=COUNTIFS($M:$M,$M268,$E:$E,$E268,$F:$F,$F268,$R:$R,"Virtualizado"),
         "Virtualizado",
         "En proceso"
      )
   )
)</f>
        <v>En proceso</v>
      </c>
      <c r="H268" t="str">
        <v>Disciplinar</v>
      </c>
      <c r="I268" t="str">
        <v>Reingeniería</v>
      </c>
      <c r="M268">
        <v>6</v>
      </c>
      <c r="N268" t="str">
        <v>Pregrado</v>
      </c>
      <c r="O268" t="str">
        <v>Ciencias Economicas, Administrativas Y Contables</v>
      </c>
      <c r="P268" t="str">
        <v>Nueva</v>
      </c>
      <c r="Q268" t="str">
        <v>No</v>
      </c>
      <c r="R268" t="str">
        <v>Cargado</v>
      </c>
      <c r="S268" t="str">
        <v>marzo</v>
      </c>
    </row>
    <row r="269" xml:space="preserve">
      <c r="C269" t="str">
        <v>Gestión de Procesos Logísticos</v>
      </c>
      <c r="D269" t="str">
        <f>IF(H269="Disciplinar","No aplica","")</f>
        <v>No aplica</v>
      </c>
      <c r="E269" t="str">
        <f>PROPER(IF(B269="",E268,B269))</f>
        <v>Negocios Internacionales</v>
      </c>
      <c r="F269" t="str">
        <f>PROPER(IF(A269="",F268,A269))</f>
        <v>Virtual</v>
      </c>
      <c r="G269" t="str" xml:space="preserve">
        <f xml:space="preserve">IF(
   COUNTIFS($M:$M,$M269,$E:$E,$E269,$F:$F,$F269)=COUNTIFS($M:$M,$M269,$E:$E,$E269,$F:$F,$F269,$R:$R,"Cargado"),
   "Cargado",
   IF(
      COUNTIFS($M:$M,$M269,$E:$E,$E269,$F:$F,$F269)=COUNTIFS($M:$M,$M269,$E:$E,$E269,$F:$F,$F269,$R:$R,"No empezado"),
      "No empezado",
      IF(
         COUNTIFS($M:$M,$M269,$E:$E,$E269,$F:$F,$F269)=COUNTIFS($M:$M,$M269,$E:$E,$E269,$F:$F,$F269,$R:$R,"Virtualizado"),
         "Virtualizado",
         "En proceso"
      )
   )
)</f>
        <v>En proceso</v>
      </c>
      <c r="H269" t="str">
        <v>Disciplinar</v>
      </c>
      <c r="I269" t="str">
        <v>Reingeniería</v>
      </c>
      <c r="M269">
        <v>6</v>
      </c>
      <c r="N269" t="str">
        <v>Pregrado</v>
      </c>
      <c r="O269" t="str">
        <v>Ciencias Economicas, Administrativas Y Contables</v>
      </c>
      <c r="P269" t="str">
        <v>Nueva</v>
      </c>
      <c r="Q269" t="str">
        <v>No</v>
      </c>
      <c r="R269" t="str">
        <v>Cargado</v>
      </c>
      <c r="S269" t="str">
        <v>marzo</v>
      </c>
    </row>
    <row r="270" xml:space="preserve">
      <c r="C270" t="str">
        <v>Análisis Financiero (PR)</v>
      </c>
      <c r="D270" t="str">
        <f>IF(H270="Disciplinar","No aplica","")</f>
        <v>No aplica</v>
      </c>
      <c r="E270" t="str">
        <f>PROPER(IF(B270="",E269,B270))</f>
        <v>Negocios Internacionales</v>
      </c>
      <c r="F270" t="str">
        <f>PROPER(IF(A270="",F269,A270))</f>
        <v>Virtual</v>
      </c>
      <c r="G270" t="str" xml:space="preserve">
        <f xml:space="preserve">IF(
   COUNTIFS($M:$M,$M270,$E:$E,$E270,$F:$F,$F270)=COUNTIFS($M:$M,$M270,$E:$E,$E270,$F:$F,$F270,$R:$R,"Cargado"),
   "Cargado",
   IF(
      COUNTIFS($M:$M,$M270,$E:$E,$E270,$F:$F,$F270)=COUNTIFS($M:$M,$M270,$E:$E,$E270,$F:$F,$F270,$R:$R,"No empezado"),
      "No empezado",
      IF(
         COUNTIFS($M:$M,$M270,$E:$E,$E270,$F:$F,$F270)=COUNTIFS($M:$M,$M270,$E:$E,$E270,$F:$F,$F270,$R:$R,"Virtualizado"),
         "Virtualizado",
         "En proceso"
      )
   )
)</f>
        <v>En proceso</v>
      </c>
      <c r="H270" t="str">
        <v>Disciplinar</v>
      </c>
      <c r="I270" t="str">
        <v>Reingeniería</v>
      </c>
      <c r="M270">
        <v>6</v>
      </c>
      <c r="N270" t="str">
        <v>Pregrado</v>
      </c>
      <c r="O270" t="str">
        <v>Ciencias Economicas, Administrativas Y Contables</v>
      </c>
      <c r="P270" t="str">
        <v>Nueva</v>
      </c>
      <c r="Q270" t="str">
        <v>No</v>
      </c>
      <c r="R270" t="str">
        <v>Cargado</v>
      </c>
      <c r="S270" t="str">
        <v>marzo</v>
      </c>
    </row>
    <row r="271" xml:space="preserve">
      <c r="C271" t="str">
        <v xml:space="preserve">Inteligencia de los Negocios (BI) (PR) </v>
      </c>
      <c r="D271" t="str">
        <f>IF(H271="Disciplinar","No aplica","")</f>
        <v>No aplica</v>
      </c>
      <c r="E271" t="str">
        <f>PROPER(IF(B271="",E270,B271))</f>
        <v>Negocios Internacionales</v>
      </c>
      <c r="F271" t="str">
        <f>PROPER(IF(A271="",F270,A271))</f>
        <v>Virtual</v>
      </c>
      <c r="G271" t="str" xml:space="preserve">
        <f xml:space="preserve">IF(
   COUNTIFS($M:$M,$M271,$E:$E,$E271,$F:$F,$F271)=COUNTIFS($M:$M,$M271,$E:$E,$E271,$F:$F,$F271,$R:$R,"Cargado"),
   "Cargado",
   IF(
      COUNTIFS($M:$M,$M271,$E:$E,$E271,$F:$F,$F271)=COUNTIFS($M:$M,$M271,$E:$E,$E271,$F:$F,$F271,$R:$R,"No empezado"),
      "No empezado",
      IF(
         COUNTIFS($M:$M,$M271,$E:$E,$E271,$F:$F,$F271)=COUNTIFS($M:$M,$M271,$E:$E,$E271,$F:$F,$F271,$R:$R,"Virtualizado"),
         "Virtualizado",
         "En proceso"
      )
   )
)</f>
        <v>En proceso</v>
      </c>
      <c r="H271" t="str">
        <v>Disciplinar</v>
      </c>
      <c r="I271" t="str">
        <v>Reingeniería</v>
      </c>
      <c r="M271">
        <v>6</v>
      </c>
      <c r="N271" t="str">
        <v>Pregrado</v>
      </c>
      <c r="O271" t="str">
        <v>Ciencias Economicas, Administrativas Y Contables</v>
      </c>
      <c r="P271" t="str">
        <v>Nueva</v>
      </c>
      <c r="Q271" t="str">
        <v>No</v>
      </c>
      <c r="R271" t="str">
        <v>Cargado</v>
      </c>
      <c r="S271" t="str">
        <v>marzo</v>
      </c>
    </row>
    <row r="272" xml:space="preserve">
      <c r="C272" t="str">
        <v>ESTADÍSTICA INFERENCIAL</v>
      </c>
      <c r="D272" t="str">
        <f>IF(H272="Disciplinar","No aplica","")</f>
        <v>No aplica</v>
      </c>
      <c r="E272" t="str">
        <f>PROPER(IF(B272="",E271,B272))</f>
        <v>Negocios Internacionales</v>
      </c>
      <c r="F272" t="str">
        <f>PROPER(IF(A272="",F271,A272))</f>
        <v>Virtual</v>
      </c>
      <c r="G272" t="str" xml:space="preserve">
        <f xml:space="preserve">IF(
   COUNTIFS($M:$M,$M272,$E:$E,$E272,$F:$F,$F272)=COUNTIFS($M:$M,$M272,$E:$E,$E272,$F:$F,$F272,$R:$R,"Cargado"),
   "Cargado",
   IF(
      COUNTIFS($M:$M,$M272,$E:$E,$E272,$F:$F,$F272)=COUNTIFS($M:$M,$M272,$E:$E,$E272,$F:$F,$F272,$R:$R,"No empezado"),
      "No empezado",
      IF(
         COUNTIFS($M:$M,$M272,$E:$E,$E272,$F:$F,$F272)=COUNTIFS($M:$M,$M272,$E:$E,$E272,$F:$F,$F272,$R:$R,"Virtualizado"),
         "Virtualizado",
         "En proceso"
      )
   )
)</f>
        <v>En proceso</v>
      </c>
      <c r="H272" t="str">
        <v>Disciplinar</v>
      </c>
      <c r="I272" t="str">
        <v>Reingeniería</v>
      </c>
      <c r="M272">
        <v>6</v>
      </c>
      <c r="N272" t="str">
        <v>Pregrado</v>
      </c>
      <c r="O272" t="str">
        <v>Ciencias Economicas, Administrativas Y Contables</v>
      </c>
      <c r="P272" t="str">
        <v>Antigua</v>
      </c>
      <c r="Q272" t="str">
        <v>Sí</v>
      </c>
      <c r="R272" t="str">
        <v>Producido</v>
      </c>
      <c r="S272" t="str">
        <v>marzo</v>
      </c>
    </row>
    <row r="273" xml:space="preserve">
      <c r="C273" t="str">
        <v xml:space="preserve">GESTIÓN DE ALMACENAMIENTO </v>
      </c>
      <c r="D273" t="str">
        <f>IF(H273="Disciplinar","No aplica","")</f>
        <v>No aplica</v>
      </c>
      <c r="E273" t="str">
        <f>PROPER(IF(B273="",E272,B273))</f>
        <v>Negocios Internacionales</v>
      </c>
      <c r="F273" t="str">
        <f>PROPER(IF(A273="",F272,A273))</f>
        <v>Virtual</v>
      </c>
      <c r="G273" t="str" xml:space="preserve">
        <f xml:space="preserve">IF(
   COUNTIFS($M:$M,$M273,$E:$E,$E273,$F:$F,$F273)=COUNTIFS($M:$M,$M273,$E:$E,$E273,$F:$F,$F273,$R:$R,"Cargado"),
   "Cargado",
   IF(
      COUNTIFS($M:$M,$M273,$E:$E,$E273,$F:$F,$F273)=COUNTIFS($M:$M,$M273,$E:$E,$E273,$F:$F,$F273,$R:$R,"No empezado"),
      "No empezado",
      IF(
         COUNTIFS($M:$M,$M273,$E:$E,$E273,$F:$F,$F273)=COUNTIFS($M:$M,$M273,$E:$E,$E273,$F:$F,$F273,$R:$R,"Virtualizado"),
         "Virtualizado",
         "En proceso"
      )
   )
)</f>
        <v>En proceso</v>
      </c>
      <c r="H273" t="str">
        <v>Disciplinar</v>
      </c>
      <c r="I273" t="str">
        <v>Reingeniería</v>
      </c>
      <c r="M273">
        <v>6</v>
      </c>
      <c r="N273" t="str">
        <v>Pregrado</v>
      </c>
      <c r="O273" t="str">
        <v>Ciencias Economicas, Administrativas Y Contables</v>
      </c>
      <c r="P273" t="str">
        <v>Antigua</v>
      </c>
      <c r="Q273" t="str">
        <v>No</v>
      </c>
      <c r="R273" t="str">
        <v>Cargado</v>
      </c>
      <c r="S273" t="str">
        <v>marzo</v>
      </c>
    </row>
    <row r="274" xml:space="preserve">
      <c r="C274" t="str">
        <v>GESTIÓN DE INVENTARIOS</v>
      </c>
      <c r="D274" t="str">
        <f>IF(H274="Disciplinar","No aplica","")</f>
        <v>No aplica</v>
      </c>
      <c r="E274" t="str">
        <f>PROPER(IF(B274="",E273,B274))</f>
        <v>Negocios Internacionales</v>
      </c>
      <c r="F274" t="str">
        <f>PROPER(IF(A274="",F273,A274))</f>
        <v>Virtual</v>
      </c>
      <c r="G274" t="str" xml:space="preserve">
        <f xml:space="preserve">IF(
   COUNTIFS($M:$M,$M274,$E:$E,$E274,$F:$F,$F274)=COUNTIFS($M:$M,$M274,$E:$E,$E274,$F:$F,$F274,$R:$R,"Cargado"),
   "Cargado",
   IF(
      COUNTIFS($M:$M,$M274,$E:$E,$E274,$F:$F,$F274)=COUNTIFS($M:$M,$M274,$E:$E,$E274,$F:$F,$F274,$R:$R,"No empezado"),
      "No empezado",
      IF(
         COUNTIFS($M:$M,$M274,$E:$E,$E274,$F:$F,$F274)=COUNTIFS($M:$M,$M274,$E:$E,$E274,$F:$F,$F274,$R:$R,"Virtualizado"),
         "Virtualizado",
         "En proceso"
      )
   )
)</f>
        <v>En proceso</v>
      </c>
      <c r="H274" t="str">
        <v>Disciplinar</v>
      </c>
      <c r="I274" t="str">
        <v>Reingeniería</v>
      </c>
      <c r="M274">
        <v>6</v>
      </c>
      <c r="N274" t="str">
        <v>Pregrado</v>
      </c>
      <c r="O274" t="str">
        <v>Ciencias Economicas, Administrativas Y Contables</v>
      </c>
      <c r="P274" t="str">
        <v>Antigua</v>
      </c>
      <c r="Q274" t="str">
        <v>No</v>
      </c>
      <c r="R274" t="str">
        <v>Cargado</v>
      </c>
      <c r="S274" t="str">
        <v>marzo</v>
      </c>
    </row>
    <row r="275" xml:space="preserve">
      <c r="C275" t="str">
        <v>GESTIÓN DE TERMINALES DE TRANSBORDO</v>
      </c>
      <c r="D275" t="str">
        <f>IF(H275="Disciplinar","No aplica","")</f>
        <v>No aplica</v>
      </c>
      <c r="E275" t="str">
        <f>PROPER(IF(B275="",E274,B275))</f>
        <v>Negocios Internacionales</v>
      </c>
      <c r="F275" t="str">
        <f>PROPER(IF(A275="",F274,A275))</f>
        <v>Virtual</v>
      </c>
      <c r="G275" t="str" xml:space="preserve">
        <f xml:space="preserve">IF(
   COUNTIFS($M:$M,$M275,$E:$E,$E275,$F:$F,$F275)=COUNTIFS($M:$M,$M275,$E:$E,$E275,$F:$F,$F275,$R:$R,"Cargado"),
   "Cargado",
   IF(
      COUNTIFS($M:$M,$M275,$E:$E,$E275,$F:$F,$F275)=COUNTIFS($M:$M,$M275,$E:$E,$E275,$F:$F,$F275,$R:$R,"No empezado"),
      "No empezado",
      IF(
         COUNTIFS($M:$M,$M275,$E:$E,$E275,$F:$F,$F275)=COUNTIFS($M:$M,$M275,$E:$E,$E275,$F:$F,$F275,$R:$R,"Virtualizado"),
         "Virtualizado",
         "En proceso"
      )
   )
)</f>
        <v>En proceso</v>
      </c>
      <c r="H275" t="str">
        <v>Disciplinar</v>
      </c>
      <c r="I275" t="str">
        <v>Reingeniería</v>
      </c>
      <c r="M275">
        <v>6</v>
      </c>
      <c r="N275" t="str">
        <v>Pregrado</v>
      </c>
      <c r="O275" t="str">
        <v>Ciencias Economicas, Administrativas Y Contables</v>
      </c>
      <c r="P275" t="str">
        <v>Antigua</v>
      </c>
      <c r="Q275" t="str">
        <v>No</v>
      </c>
      <c r="R275" t="str">
        <v>Cargado</v>
      </c>
      <c r="S275" t="str">
        <v>marzo</v>
      </c>
    </row>
    <row r="276" xml:space="preserve">
      <c r="C276" t="str">
        <v>Simulación Logística</v>
      </c>
      <c r="D276" t="str">
        <f>IF(H276="Disciplinar","No aplica","")</f>
        <v>No aplica</v>
      </c>
      <c r="E276" t="str">
        <f>PROPER(IF(B276="",E271,B276))</f>
        <v>Negocios Internacionales</v>
      </c>
      <c r="F276" t="str">
        <f>PROPER(IF(A276="",F271,A276))</f>
        <v>Virtual</v>
      </c>
      <c r="G276" t="str" xml:space="preserve">
        <f xml:space="preserve">IF(
   COUNTIFS($M:$M,$M276,$E:$E,$E276,$F:$F,$F276)=COUNTIFS($M:$M,$M276,$E:$E,$E276,$F:$F,$F276,$R:$R,"Cargado"),
   "Cargado",
   IF(
      COUNTIFS($M:$M,$M276,$E:$E,$E276,$F:$F,$F276)=COUNTIFS($M:$M,$M276,$E:$E,$E276,$F:$F,$F276,$R:$R,"No empezado"),
      "No empezado",
      IF(
         COUNTIFS($M:$M,$M276,$E:$E,$E276,$F:$F,$F276)=COUNTIFS($M:$M,$M276,$E:$E,$E276,$F:$F,$F276,$R:$R,"Virtualizado"),
         "Virtualizado",
         "En proceso"
      )
   )
)</f>
        <v>En proceso</v>
      </c>
      <c r="H276" t="str">
        <v>Disciplinar</v>
      </c>
      <c r="I276" t="str">
        <v>Reingeniería</v>
      </c>
      <c r="M276">
        <v>7</v>
      </c>
      <c r="N276" t="str">
        <v>Pregrado</v>
      </c>
      <c r="O276" t="str">
        <v>Ciencias Economicas, Administrativas Y Contables</v>
      </c>
      <c r="P276" t="str">
        <v>Nueva</v>
      </c>
      <c r="Q276" t="str">
        <v>No</v>
      </c>
      <c r="R276" t="str">
        <v>Producido</v>
      </c>
      <c r="S276" t="str">
        <v>marzo</v>
      </c>
    </row>
    <row r="277" xml:space="preserve">
      <c r="C277" t="str">
        <v>English VII (Corporative Finance)</v>
      </c>
      <c r="D277" t="str">
        <f>IF(H277="Disciplinar","No aplica","")</f>
        <v>No aplica</v>
      </c>
      <c r="E277" t="str">
        <f>PROPER(IF(B277="",E276,B277))</f>
        <v>Negocios Internacionales</v>
      </c>
      <c r="F277" t="str">
        <f>PROPER(IF(A277="",F276,A277))</f>
        <v>Virtual</v>
      </c>
      <c r="G277" t="str" xml:space="preserve">
        <f xml:space="preserve">IF(
   COUNTIFS($M:$M,$M277,$E:$E,$E277,$F:$F,$F277)=COUNTIFS($M:$M,$M277,$E:$E,$E277,$F:$F,$F277,$R:$R,"Cargado"),
   "Cargado",
   IF(
      COUNTIFS($M:$M,$M277,$E:$E,$E277,$F:$F,$F277)=COUNTIFS($M:$M,$M277,$E:$E,$E277,$F:$F,$F277,$R:$R,"No empezado"),
      "No empezado",
      IF(
         COUNTIFS($M:$M,$M277,$E:$E,$E277,$F:$F,$F277)=COUNTIFS($M:$M,$M277,$E:$E,$E277,$F:$F,$F277,$R:$R,"Virtualizado"),
         "Virtualizado",
         "En proceso"
      )
   )
)</f>
        <v>En proceso</v>
      </c>
      <c r="H277" t="str">
        <v>Disciplinar</v>
      </c>
      <c r="I277" t="str">
        <v>Reingeniería</v>
      </c>
      <c r="M277">
        <v>7</v>
      </c>
      <c r="N277" t="str">
        <v>Pregrado</v>
      </c>
      <c r="O277" t="str">
        <v>Ciencias Economicas, Administrativas Y Contables</v>
      </c>
      <c r="P277" t="str">
        <v>Nueva</v>
      </c>
      <c r="Q277" t="str">
        <v>No</v>
      </c>
      <c r="R277" t="str">
        <v>Producido</v>
      </c>
      <c r="S277" t="str">
        <v>marzo</v>
      </c>
    </row>
    <row r="278" xml:space="preserve">
      <c r="C278" t="str">
        <v>Internacional Marketing</v>
      </c>
      <c r="D278" t="str">
        <f>IF(H278="Disciplinar","No aplica","")</f>
        <v>No aplica</v>
      </c>
      <c r="E278" t="str">
        <f>PROPER(IF(B278="",E277,B278))</f>
        <v>Negocios Internacionales</v>
      </c>
      <c r="F278" t="str">
        <f>PROPER(IF(A278="",F277,A278))</f>
        <v>Virtual</v>
      </c>
      <c r="G278" t="str" xml:space="preserve">
        <f xml:space="preserve">IF(
   COUNTIFS($M:$M,$M278,$E:$E,$E278,$F:$F,$F278)=COUNTIFS($M:$M,$M278,$E:$E,$E278,$F:$F,$F278,$R:$R,"Cargado"),
   "Cargado",
   IF(
      COUNTIFS($M:$M,$M278,$E:$E,$E278,$F:$F,$F278)=COUNTIFS($M:$M,$M278,$E:$E,$E278,$F:$F,$F278,$R:$R,"No empezado"),
      "No empezado",
      IF(
         COUNTIFS($M:$M,$M278,$E:$E,$E278,$F:$F,$F278)=COUNTIFS($M:$M,$M278,$E:$E,$E278,$F:$F,$F278,$R:$R,"Virtualizado"),
         "Virtualizado",
         "En proceso"
      )
   )
)</f>
        <v>En proceso</v>
      </c>
      <c r="H278" t="str">
        <v>Disciplinar</v>
      </c>
      <c r="I278" t="str">
        <v>Reingeniería</v>
      </c>
      <c r="M278">
        <v>7</v>
      </c>
      <c r="N278" t="str">
        <v>Pregrado</v>
      </c>
      <c r="O278" t="str">
        <v>Ciencias Economicas, Administrativas Y Contables</v>
      </c>
      <c r="P278" t="str">
        <v>Nueva</v>
      </c>
      <c r="Q278" t="str">
        <v>No</v>
      </c>
      <c r="R278" t="str">
        <v>Producido</v>
      </c>
      <c r="S278" t="str">
        <v>marzo</v>
      </c>
    </row>
    <row r="279" xml:space="preserve">
      <c r="C279" t="str">
        <v>Legislación Comercial</v>
      </c>
      <c r="D279" t="str">
        <f>IF(H279="Disciplinar","No aplica","")</f>
        <v>No aplica</v>
      </c>
      <c r="E279" t="str">
        <f>PROPER(IF(B279="",E278,B279))</f>
        <v>Negocios Internacionales</v>
      </c>
      <c r="F279" t="str">
        <f>PROPER(IF(A279="",F278,A279))</f>
        <v>Virtual</v>
      </c>
      <c r="G279" t="str" xml:space="preserve">
        <f xml:space="preserve">IF(
   COUNTIFS($M:$M,$M279,$E:$E,$E279,$F:$F,$F279)=COUNTIFS($M:$M,$M279,$E:$E,$E279,$F:$F,$F279,$R:$R,"Cargado"),
   "Cargado",
   IF(
      COUNTIFS($M:$M,$M279,$E:$E,$E279,$F:$F,$F279)=COUNTIFS($M:$M,$M279,$E:$E,$E279,$F:$F,$F279,$R:$R,"No empezado"),
      "No empezado",
      IF(
         COUNTIFS($M:$M,$M279,$E:$E,$E279,$F:$F,$F279)=COUNTIFS($M:$M,$M279,$E:$E,$E279,$F:$F,$F279,$R:$R,"Virtualizado"),
         "Virtualizado",
         "En proceso"
      )
   )
)</f>
        <v>En proceso</v>
      </c>
      <c r="H279" t="str">
        <v>Disciplinar</v>
      </c>
      <c r="I279" t="str">
        <v>Reingeniería</v>
      </c>
      <c r="M279">
        <v>7</v>
      </c>
      <c r="N279" t="str">
        <v>Pregrado</v>
      </c>
      <c r="O279" t="str">
        <v>Ciencias Economicas, Administrativas Y Contables</v>
      </c>
      <c r="P279" t="str">
        <v>Nueva</v>
      </c>
      <c r="Q279" t="str">
        <v>Sí</v>
      </c>
      <c r="R279" t="str">
        <v>Producido</v>
      </c>
      <c r="S279" t="str">
        <v>marzo</v>
      </c>
    </row>
    <row r="280" xml:space="preserve">
      <c r="C280" t="str">
        <v>Mandarín II</v>
      </c>
      <c r="D280" t="str">
        <f>IF(H280="Disciplinar","No aplica","")</f>
        <v>No aplica</v>
      </c>
      <c r="E280" t="str">
        <f>PROPER(IF(B280="",E279,B280))</f>
        <v>Negocios Internacionales</v>
      </c>
      <c r="F280" t="str">
        <f>PROPER(IF(A280="",F279,A280))</f>
        <v>Virtual</v>
      </c>
      <c r="G280" t="str" xml:space="preserve">
        <f xml:space="preserve">IF(
   COUNTIFS($M:$M,$M280,$E:$E,$E280,$F:$F,$F280)=COUNTIFS($M:$M,$M280,$E:$E,$E280,$F:$F,$F280,$R:$R,"Cargado"),
   "Cargado",
   IF(
      COUNTIFS($M:$M,$M280,$E:$E,$E280,$F:$F,$F280)=COUNTIFS($M:$M,$M280,$E:$E,$E280,$F:$F,$F280,$R:$R,"No empezado"),
      "No empezado",
      IF(
         COUNTIFS($M:$M,$M280,$E:$E,$E280,$F:$F,$F280)=COUNTIFS($M:$M,$M280,$E:$E,$E280,$F:$F,$F280,$R:$R,"Virtualizado"),
         "Virtualizado",
         "En proceso"
      )
   )
)</f>
        <v>En proceso</v>
      </c>
      <c r="H280" t="str">
        <v>Disciplinar</v>
      </c>
      <c r="I280" t="str">
        <v>Reingeniería</v>
      </c>
      <c r="M280">
        <v>7</v>
      </c>
      <c r="N280" t="str">
        <v>Pregrado</v>
      </c>
      <c r="O280" t="str">
        <v>Ciencias Economicas, Administrativas Y Contables</v>
      </c>
      <c r="P280" t="str">
        <v>Nueva</v>
      </c>
      <c r="Q280" t="str">
        <v>No</v>
      </c>
      <c r="R280" t="str">
        <v>No empezado</v>
      </c>
      <c r="S280" t="str">
        <v>marzo</v>
      </c>
    </row>
    <row r="281" xml:space="preserve">
      <c r="C281" t="str">
        <v>International Estrategic Negotiation</v>
      </c>
      <c r="D281" t="str">
        <f>IF(H281="Disciplinar","No aplica","")</f>
        <v>No aplica</v>
      </c>
      <c r="E281" t="str">
        <f>PROPER(IF(B281="",E280,B281))</f>
        <v>Negocios Internacionales</v>
      </c>
      <c r="F281" t="str">
        <f>PROPER(IF(A281="",F280,A281))</f>
        <v>Virtual</v>
      </c>
      <c r="G281" t="str" xml:space="preserve">
        <f xml:space="preserve">IF(
   COUNTIFS($M:$M,$M281,$E:$E,$E281,$F:$F,$F281)=COUNTIFS($M:$M,$M281,$E:$E,$E281,$F:$F,$F281,$R:$R,"Cargado"),
   "Cargado",
   IF(
      COUNTIFS($M:$M,$M281,$E:$E,$E281,$F:$F,$F281)=COUNTIFS($M:$M,$M281,$E:$E,$E281,$F:$F,$F281,$R:$R,"No empezado"),
      "No empezado",
      IF(
         COUNTIFS($M:$M,$M281,$E:$E,$E281,$F:$F,$F281)=COUNTIFS($M:$M,$M281,$E:$E,$E281,$F:$F,$F281,$R:$R,"Virtualizado"),
         "Virtualizado",
         "En proceso"
      )
   )
)</f>
        <v>En proceso</v>
      </c>
      <c r="H281" t="str">
        <v>Disciplinar</v>
      </c>
      <c r="I281" t="str">
        <v>Reingeniería</v>
      </c>
      <c r="M281">
        <v>7</v>
      </c>
      <c r="N281" t="str">
        <v>Pregrado</v>
      </c>
      <c r="O281" t="str">
        <v>Ciencias Economicas, Administrativas Y Contables</v>
      </c>
      <c r="P281" t="str">
        <v>Nueva</v>
      </c>
      <c r="Q281" t="str">
        <v>No</v>
      </c>
      <c r="R281" t="str">
        <v>Producido</v>
      </c>
      <c r="S281" t="str">
        <v>marzo</v>
      </c>
    </row>
    <row r="282" xml:space="preserve">
      <c r="C282" t="str">
        <v>Electiva de Profundización III</v>
      </c>
      <c r="D282" t="str">
        <v>Supply Chain Management</v>
      </c>
      <c r="E282" t="str">
        <f>PROPER(IF(B282="",E281,B282))</f>
        <v>Negocios Internacionales</v>
      </c>
      <c r="F282" t="str">
        <f>PROPER(IF(A282="",F281,A282))</f>
        <v>Virtual</v>
      </c>
      <c r="G282" t="str" xml:space="preserve">
        <f xml:space="preserve">IF(
   COUNTIFS($M:$M,$M282,$E:$E,$E282,$F:$F,$F282)=COUNTIFS($M:$M,$M282,$E:$E,$E282,$F:$F,$F282,$R:$R,"Cargado"),
   "Cargado",
   IF(
      COUNTIFS($M:$M,$M282,$E:$E,$E282,$F:$F,$F282)=COUNTIFS($M:$M,$M282,$E:$E,$E282,$F:$F,$F282,$R:$R,"No empezado"),
      "No empezado",
      IF(
         COUNTIFS($M:$M,$M282,$E:$E,$E282,$F:$F,$F282)=COUNTIFS($M:$M,$M282,$E:$E,$E282,$F:$F,$F282,$R:$R,"Virtualizado"),
         "Virtualizado",
         "En proceso"
      )
   )
)</f>
        <v>En proceso</v>
      </c>
      <c r="H282" t="str">
        <v>Electiva</v>
      </c>
      <c r="I282" t="str">
        <v>Reingeniería</v>
      </c>
      <c r="M282">
        <v>7</v>
      </c>
      <c r="N282" t="str">
        <v>Pregrado</v>
      </c>
      <c r="O282" t="str">
        <v>Ciencias Economicas, Administrativas Y Contables</v>
      </c>
      <c r="P282" t="str">
        <v>Nueva</v>
      </c>
      <c r="Q282" t="str">
        <v>No</v>
      </c>
      <c r="R282" t="str">
        <v>Producido</v>
      </c>
      <c r="S282" t="str">
        <v>marzo</v>
      </c>
    </row>
    <row r="283">
      <c r="C283" t="str">
        <v>MATEMÁTICAS FINANCIERAS AVANZADAS</v>
      </c>
      <c r="D283" t="str">
        <f>IF(H283="Disciplinar","No aplica","")</f>
        <v>No aplica</v>
      </c>
      <c r="H283" t="str">
        <v>Disciplinar</v>
      </c>
      <c r="I283" t="str">
        <v>Reingeniería</v>
      </c>
      <c r="M283">
        <v>7</v>
      </c>
      <c r="N283" t="str">
        <v>Pregrado</v>
      </c>
      <c r="O283" t="str">
        <v>Ciencias Economicas, Administrativas Y Contables</v>
      </c>
      <c r="P283" t="str">
        <v>Antigua</v>
      </c>
      <c r="Q283" t="str">
        <v>Duplicado</v>
      </c>
      <c r="R283" t="str">
        <v>Producido</v>
      </c>
      <c r="S283" t="str">
        <v>marzo</v>
      </c>
    </row>
    <row r="284">
      <c r="C284" t="str">
        <v>DESARROLLO DE INICIATIVAS EMPRESARIALES</v>
      </c>
      <c r="D284" t="str">
        <f>IF(H284="Disciplinar","No aplica","")</f>
        <v>No aplica</v>
      </c>
      <c r="H284" t="str">
        <v>Disciplinar</v>
      </c>
      <c r="I284" t="str">
        <v>Reingeniería</v>
      </c>
      <c r="M284">
        <v>7</v>
      </c>
      <c r="N284" t="str">
        <v>Pregrado</v>
      </c>
      <c r="O284" t="str">
        <v>Ciencias Economicas, Administrativas Y Contables</v>
      </c>
      <c r="P284" t="str">
        <v>Antigua</v>
      </c>
      <c r="Q284" t="str">
        <v>No</v>
      </c>
      <c r="R284" t="str">
        <v>Cargado</v>
      </c>
    </row>
    <row r="285">
      <c r="C285" t="str">
        <v>MERCADOS DE CAPITAL</v>
      </c>
      <c r="D285" t="str">
        <f>IF(H285="Disciplinar","No aplica","")</f>
        <v>No aplica</v>
      </c>
      <c r="H285" t="str">
        <v>Disciplinar</v>
      </c>
      <c r="I285" t="str">
        <v>Reingeniería</v>
      </c>
      <c r="M285">
        <v>7</v>
      </c>
      <c r="N285" t="str">
        <v>Pregrado</v>
      </c>
      <c r="O285" t="str">
        <v>Ciencias Economicas, Administrativas Y Contables</v>
      </c>
      <c r="P285" t="str">
        <v>Antigua</v>
      </c>
      <c r="Q285" t="str">
        <v>No</v>
      </c>
      <c r="R285" t="str">
        <v>Producido</v>
      </c>
      <c r="S285" t="str">
        <v>marzo</v>
      </c>
    </row>
    <row r="286">
      <c r="C286" t="str">
        <v>GEOGRAFÍA DEL TRANSPORTE</v>
      </c>
      <c r="D286" t="str">
        <f>IF(H286="Disciplinar","No aplica","")</f>
        <v>No aplica</v>
      </c>
      <c r="H286" t="str">
        <v>Disciplinar</v>
      </c>
      <c r="I286" t="str">
        <v>Reingeniería</v>
      </c>
      <c r="M286">
        <v>7</v>
      </c>
      <c r="N286" t="str">
        <v>Pregrado</v>
      </c>
      <c r="O286" t="str">
        <v>Ciencias Economicas, Administrativas Y Contables</v>
      </c>
      <c r="P286" t="str">
        <v>Antigua</v>
      </c>
      <c r="Q286" t="str">
        <v>No</v>
      </c>
      <c r="R286" t="str">
        <v>Producido</v>
      </c>
      <c r="S286" t="str">
        <v>marzo</v>
      </c>
    </row>
    <row r="287">
      <c r="C287" t="str">
        <v>ELECTIVA DE PROFUNDIZACIÓN III</v>
      </c>
      <c r="D287" t="str">
        <v>Pensamiento estratégico, global e innovador</v>
      </c>
      <c r="H287" t="str">
        <v>Electiva</v>
      </c>
      <c r="I287" t="str">
        <v>Reingeniería</v>
      </c>
      <c r="M287">
        <v>7</v>
      </c>
      <c r="N287" t="str">
        <v>Pregrado</v>
      </c>
      <c r="O287" t="str">
        <v>Ciencias Economicas, Administrativas Y Contables</v>
      </c>
      <c r="P287" t="str">
        <v>Antigua</v>
      </c>
      <c r="Q287" t="str">
        <v>No</v>
      </c>
      <c r="R287" t="str">
        <v>Producido</v>
      </c>
      <c r="S287" t="str">
        <v>marzo</v>
      </c>
    </row>
    <row r="288">
      <c r="C288" t="str">
        <v>MÉTODOS DE ANÁLISIS DE MEDIOS DE TRANSPORTE</v>
      </c>
      <c r="D288" t="str">
        <f>IF(H288="Disciplinar","No aplica","")</f>
        <v>No aplica</v>
      </c>
      <c r="H288" t="str">
        <v>Disciplinar</v>
      </c>
      <c r="I288" t="str">
        <v>Reingeniería</v>
      </c>
      <c r="M288">
        <v>7</v>
      </c>
      <c r="N288" t="str">
        <v>Pregrado</v>
      </c>
      <c r="O288" t="str">
        <v>Ciencias Economicas, Administrativas Y Contables</v>
      </c>
      <c r="P288" t="str">
        <v>Antigua</v>
      </c>
      <c r="Q288" t="str">
        <v>No</v>
      </c>
      <c r="R288" t="str">
        <v>Producido</v>
      </c>
      <c r="S288" t="str">
        <v>marzo</v>
      </c>
    </row>
    <row r="289" xml:space="preserve">
      <c r="C289" t="str">
        <v>FINANZAS INTERNACIONALES</v>
      </c>
      <c r="D289" t="str">
        <f>IF(H289="Disciplinar","No aplica","")</f>
        <v>No aplica</v>
      </c>
      <c r="E289" t="str">
        <f>PROPER(IF(B289="",E282,B289))</f>
        <v>Negocios Internacionales</v>
      </c>
      <c r="F289" t="str">
        <f>PROPER(IF(A289="",F282,A289))</f>
        <v>Virtual</v>
      </c>
      <c r="G289" t="str" xml:space="preserve">
        <f xml:space="preserve">IF(
   COUNTIFS($M:$M,$M289,$E:$E,$E289,$F:$F,$F289)=COUNTIFS($M:$M,$M289,$E:$E,$E289,$F:$F,$F289,$R:$R,"Cargado"),
   "Cargado",
   IF(
      COUNTIFS($M:$M,$M289,$E:$E,$E289,$F:$F,$F289)=COUNTIFS($M:$M,$M289,$E:$E,$E289,$F:$F,$F289,$R:$R,"No empezado"),
      "No empezado",
      IF(
         COUNTIFS($M:$M,$M289,$E:$E,$E289,$F:$F,$F289)=COUNTIFS($M:$M,$M289,$E:$E,$E289,$F:$F,$F289,$R:$R,"Virtualizado"),
         "Virtualizado",
         "En proceso"
      )
   )
)</f>
        <v>En proceso</v>
      </c>
      <c r="H289" t="str">
        <v>Disciplinar</v>
      </c>
      <c r="I289" t="str">
        <v>Reingeniería</v>
      </c>
      <c r="M289">
        <v>8</v>
      </c>
      <c r="N289" t="str">
        <v>Pregrado</v>
      </c>
      <c r="O289" t="str">
        <v>Ciencias Economicas, Administrativas Y Contables</v>
      </c>
      <c r="P289" t="str">
        <v>Nueva</v>
      </c>
      <c r="Q289" t="str">
        <v>No</v>
      </c>
      <c r="R289" t="str">
        <v>Producido</v>
      </c>
      <c r="S289" t="str">
        <v>marzo</v>
      </c>
    </row>
    <row r="290" xml:space="preserve">
      <c r="C290" t="str">
        <v>Port and Trade Management</v>
      </c>
      <c r="D290" t="str">
        <f>IF(H290="Disciplinar","No aplica","")</f>
        <v>No aplica</v>
      </c>
      <c r="E290" t="str">
        <f>PROPER(IF(B290="",E289,B290))</f>
        <v>Negocios Internacionales</v>
      </c>
      <c r="F290" t="str">
        <f>PROPER(IF(A290="",F289,A290))</f>
        <v>Virtual</v>
      </c>
      <c r="G290" t="str" xml:space="preserve">
        <f xml:space="preserve">IF(
   COUNTIFS($M:$M,$M290,$E:$E,$E290,$F:$F,$F290)=COUNTIFS($M:$M,$M290,$E:$E,$E290,$F:$F,$F290,$R:$R,"Cargado"),
   "Cargado",
   IF(
      COUNTIFS($M:$M,$M290,$E:$E,$E290,$F:$F,$F290)=COUNTIFS($M:$M,$M290,$E:$E,$E290,$F:$F,$F290,$R:$R,"No empezado"),
      "No empezado",
      IF(
         COUNTIFS($M:$M,$M290,$E:$E,$E290,$F:$F,$F290)=COUNTIFS($M:$M,$M290,$E:$E,$E290,$F:$F,$F290,$R:$R,"Virtualizado"),
         "Virtualizado",
         "En proceso"
      )
   )
)</f>
        <v>En proceso</v>
      </c>
      <c r="H290" t="str">
        <v>Disciplinar</v>
      </c>
      <c r="I290" t="str">
        <v>Reingeniería</v>
      </c>
      <c r="M290">
        <v>8</v>
      </c>
      <c r="N290" t="str">
        <v>Pregrado</v>
      </c>
      <c r="O290" t="str">
        <v>Ciencias Economicas, Administrativas Y Contables</v>
      </c>
      <c r="P290" t="str">
        <v>Nueva</v>
      </c>
      <c r="Q290" t="str">
        <v>No</v>
      </c>
      <c r="R290" t="str">
        <v>Revisado y aprobado DI</v>
      </c>
      <c r="S290" t="str">
        <v>marzo</v>
      </c>
    </row>
    <row r="291" xml:space="preserve">
      <c r="C291" t="str">
        <v>Contratos Internacionales</v>
      </c>
      <c r="D291" t="str">
        <f>IF(H291="Disciplinar","No aplica","")</f>
        <v>No aplica</v>
      </c>
      <c r="E291" t="str">
        <f>PROPER(IF(B291="",E290,B291))</f>
        <v>Negocios Internacionales</v>
      </c>
      <c r="F291" t="str">
        <f>PROPER(IF(A291="",F290,A291))</f>
        <v>Virtual</v>
      </c>
      <c r="G291" t="str" xml:space="preserve">
        <f xml:space="preserve">IF(
   COUNTIFS($M:$M,$M291,$E:$E,$E291,$F:$F,$F291)=COUNTIFS($M:$M,$M291,$E:$E,$E291,$F:$F,$F291,$R:$R,"Cargado"),
   "Cargado",
   IF(
      COUNTIFS($M:$M,$M291,$E:$E,$E291,$F:$F,$F291)=COUNTIFS($M:$M,$M291,$E:$E,$E291,$F:$F,$F291,$R:$R,"No empezado"),
      "No empezado",
      IF(
         COUNTIFS($M:$M,$M291,$E:$E,$E291,$F:$F,$F291)=COUNTIFS($M:$M,$M291,$E:$E,$E291,$F:$F,$F291,$R:$R,"Virtualizado"),
         "Virtualizado",
         "En proceso"
      )
   )
)</f>
        <v>En proceso</v>
      </c>
      <c r="H291" t="str">
        <v>Disciplinar</v>
      </c>
      <c r="I291" t="str">
        <v>Reingeniería</v>
      </c>
      <c r="M291">
        <v>8</v>
      </c>
      <c r="N291" t="str">
        <v>Pregrado</v>
      </c>
      <c r="O291" t="str">
        <v>Ciencias Economicas, Administrativas Y Contables</v>
      </c>
      <c r="P291" t="str">
        <v>Nueva</v>
      </c>
      <c r="Q291" t="str">
        <v>No</v>
      </c>
      <c r="R291" t="str">
        <v>Producido</v>
      </c>
      <c r="S291" t="str">
        <v>marzo</v>
      </c>
    </row>
    <row r="292" xml:space="preserve">
      <c r="C292" t="str">
        <v>Mandarín III</v>
      </c>
      <c r="D292" t="str">
        <f>IF(H292="Disciplinar","No aplica","")</f>
        <v>No aplica</v>
      </c>
      <c r="E292" t="str">
        <f>PROPER(IF(B292="",E291,B292))</f>
        <v>Negocios Internacionales</v>
      </c>
      <c r="F292" t="str">
        <f>PROPER(IF(A292="",F291,A292))</f>
        <v>Virtual</v>
      </c>
      <c r="G292" t="str" xml:space="preserve">
        <f xml:space="preserve">IF(
   COUNTIFS($M:$M,$M292,$E:$E,$E292,$F:$F,$F292)=COUNTIFS($M:$M,$M292,$E:$E,$E292,$F:$F,$F292,$R:$R,"Cargado"),
   "Cargado",
   IF(
      COUNTIFS($M:$M,$M292,$E:$E,$E292,$F:$F,$F292)=COUNTIFS($M:$M,$M292,$E:$E,$E292,$F:$F,$F292,$R:$R,"No empezado"),
      "No empezado",
      IF(
         COUNTIFS($M:$M,$M292,$E:$E,$E292,$F:$F,$F292)=COUNTIFS($M:$M,$M292,$E:$E,$E292,$F:$F,$F292,$R:$R,"Virtualizado"),
         "Virtualizado",
         "En proceso"
      )
   )
)</f>
        <v>En proceso</v>
      </c>
      <c r="H292" t="str">
        <v>Disciplinar</v>
      </c>
      <c r="I292" t="str">
        <v>Reingeniería</v>
      </c>
      <c r="M292">
        <v>8</v>
      </c>
      <c r="N292" t="str">
        <v>Pregrado</v>
      </c>
      <c r="O292" t="str">
        <v>Ciencias Economicas, Administrativas Y Contables</v>
      </c>
      <c r="P292" t="str">
        <v>Nueva</v>
      </c>
      <c r="Q292" t="str">
        <v>No</v>
      </c>
      <c r="R292" t="str">
        <v>No empezado</v>
      </c>
      <c r="S292" t="str">
        <v>marzo</v>
      </c>
    </row>
    <row r="293" xml:space="preserve">
      <c r="C293" t="str">
        <v>Propuesta de Investigación Aplicada</v>
      </c>
      <c r="D293" t="str">
        <f>IF(H293="Disciplinar","No aplica","")</f>
        <v>No aplica</v>
      </c>
      <c r="E293" t="str">
        <f>PROPER(IF(B293="",E292,B293))</f>
        <v>Negocios Internacionales</v>
      </c>
      <c r="F293" t="str">
        <f>PROPER(IF(A293="",F292,A293))</f>
        <v>Virtual</v>
      </c>
      <c r="G293" t="str" xml:space="preserve">
        <f xml:space="preserve">IF(
   COUNTIFS($M:$M,$M293,$E:$E,$E293,$F:$F,$F293)=COUNTIFS($M:$M,$M293,$E:$E,$E293,$F:$F,$F293,$R:$R,"Cargado"),
   "Cargado",
   IF(
      COUNTIFS($M:$M,$M293,$E:$E,$E293,$F:$F,$F293)=COUNTIFS($M:$M,$M293,$E:$E,$E293,$F:$F,$F293,$R:$R,"No empezado"),
      "No empezado",
      IF(
         COUNTIFS($M:$M,$M293,$E:$E,$E293,$F:$F,$F293)=COUNTIFS($M:$M,$M293,$E:$E,$E293,$F:$F,$F293,$R:$R,"Virtualizado"),
         "Virtualizado",
         "En proceso"
      )
   )
)</f>
        <v>En proceso</v>
      </c>
      <c r="H293" t="str">
        <v>Disciplinar</v>
      </c>
      <c r="I293" t="str">
        <v>Reingeniería</v>
      </c>
      <c r="M293">
        <v>8</v>
      </c>
      <c r="N293" t="str">
        <v>Pregrado</v>
      </c>
      <c r="O293" t="str">
        <v>Ciencias Economicas, Administrativas Y Contables</v>
      </c>
      <c r="P293" t="str">
        <v>Nueva</v>
      </c>
      <c r="Q293" t="str">
        <v>Duplicado</v>
      </c>
      <c r="R293" t="str">
        <v>Revisado y aprobado DI</v>
      </c>
      <c r="S293" t="str">
        <v>marzo</v>
      </c>
    </row>
    <row r="294" xml:space="preserve">
      <c r="C294" t="str">
        <v>Ética Profesional</v>
      </c>
      <c r="D294" t="str">
        <f>IF(H294="Disciplinar","No aplica","")</f>
        <v>No aplica</v>
      </c>
      <c r="E294" t="str">
        <f>PROPER(IF(B294="",E293,B294))</f>
        <v>Negocios Internacionales</v>
      </c>
      <c r="F294" t="str">
        <f>PROPER(IF(A294="",F293,A294))</f>
        <v>Virtual</v>
      </c>
      <c r="G294" t="str" xml:space="preserve">
        <f xml:space="preserve">IF(
   COUNTIFS($M:$M,$M294,$E:$E,$E294,$F:$F,$F294)=COUNTIFS($M:$M,$M294,$E:$E,$E294,$F:$F,$F294,$R:$R,"Cargado"),
   "Cargado",
   IF(
      COUNTIFS($M:$M,$M294,$E:$E,$E294,$F:$F,$F294)=COUNTIFS($M:$M,$M294,$E:$E,$E294,$F:$F,$F294,$R:$R,"No empezado"),
      "No empezado",
      IF(
         COUNTIFS($M:$M,$M294,$E:$E,$E294,$F:$F,$F294)=COUNTIFS($M:$M,$M294,$E:$E,$E294,$F:$F,$F294,$R:$R,"Virtualizado"),
         "Virtualizado",
         "En proceso"
      )
   )
)</f>
        <v>En proceso</v>
      </c>
      <c r="H294" t="str">
        <v>Disciplinar</v>
      </c>
      <c r="I294" t="str">
        <v>Reingeniería</v>
      </c>
      <c r="M294">
        <v>8</v>
      </c>
      <c r="N294" t="str">
        <v>Pregrado</v>
      </c>
      <c r="O294" t="str">
        <v>Ciencias Economicas, Administrativas Y Contables</v>
      </c>
      <c r="P294" t="str">
        <v>Nueva</v>
      </c>
      <c r="Q294" t="str">
        <v>Sí</v>
      </c>
      <c r="R294" t="str">
        <v>Cargado</v>
      </c>
    </row>
    <row r="295" xml:space="preserve">
      <c r="C295" t="str">
        <v>GERENCIA FINANCIERA</v>
      </c>
      <c r="D295" t="str">
        <f>IF(H295="Disciplinar","No aplica","")</f>
        <v>No aplica</v>
      </c>
      <c r="E295" t="str">
        <f>PROPER(IF(B295="",E294,B295))</f>
        <v>Negocios Internacionales</v>
      </c>
      <c r="F295" t="str">
        <f>PROPER(IF(A295="",F294,A295))</f>
        <v>Virtual</v>
      </c>
      <c r="G295" t="str" xml:space="preserve">
        <f xml:space="preserve">IF(
   COUNTIFS($M:$M,$M295,$E:$E,$E295,$F:$F,$F295)=COUNTIFS($M:$M,$M295,$E:$E,$E295,$F:$F,$F295,$R:$R,"Cargado"),
   "Cargado",
   IF(
      COUNTIFS($M:$M,$M295,$E:$E,$E295,$F:$F,$F295)=COUNTIFS($M:$M,$M295,$E:$E,$E295,$F:$F,$F295,$R:$R,"No empezado"),
      "No empezado",
      IF(
         COUNTIFS($M:$M,$M295,$E:$E,$E295,$F:$F,$F295)=COUNTIFS($M:$M,$M295,$E:$E,$E295,$F:$F,$F295,$R:$R,"Virtualizado"),
         "Virtualizado",
         "En proceso"
      )
   )
)</f>
        <v>En proceso</v>
      </c>
      <c r="H295" t="str">
        <v>Disciplinar</v>
      </c>
      <c r="I295" t="str">
        <v>Reingeniería</v>
      </c>
      <c r="M295">
        <v>8</v>
      </c>
      <c r="N295" t="str">
        <v>Pregrado</v>
      </c>
      <c r="O295" t="str">
        <v>Ciencias Economicas, Administrativas Y Contables</v>
      </c>
      <c r="P295" t="str">
        <v>Antigua</v>
      </c>
      <c r="Q295" t="str">
        <v>No</v>
      </c>
      <c r="R295" t="str">
        <v>Producido</v>
      </c>
      <c r="S295" t="str">
        <v>marzo</v>
      </c>
    </row>
    <row r="296" xml:space="preserve">
      <c r="C296" t="str">
        <v xml:space="preserve">PROYECTO EMPRESARIAL </v>
      </c>
      <c r="D296" t="str">
        <f>IF(H296="Disciplinar","No aplica","")</f>
        <v>No aplica</v>
      </c>
      <c r="E296" t="str">
        <f>PROPER(IF(B296="",E295,B296))</f>
        <v>Negocios Internacionales</v>
      </c>
      <c r="F296" t="str">
        <f>PROPER(IF(A296="",F295,A296))</f>
        <v>Virtual</v>
      </c>
      <c r="G296" t="str" xml:space="preserve">
        <f xml:space="preserve">IF(
   COUNTIFS($M:$M,$M296,$E:$E,$E296,$F:$F,$F296)=COUNTIFS($M:$M,$M296,$E:$E,$E296,$F:$F,$F296,$R:$R,"Cargado"),
   "Cargado",
   IF(
      COUNTIFS($M:$M,$M296,$E:$E,$E296,$F:$F,$F296)=COUNTIFS($M:$M,$M296,$E:$E,$E296,$F:$F,$F296,$R:$R,"No empezado"),
      "No empezado",
      IF(
         COUNTIFS($M:$M,$M296,$E:$E,$E296,$F:$F,$F296)=COUNTIFS($M:$M,$M296,$E:$E,$E296,$F:$F,$F296,$R:$R,"Virtualizado"),
         "Virtualizado",
         "En proceso"
      )
   )
)</f>
        <v>En proceso</v>
      </c>
      <c r="H296" t="str">
        <v>Disciplinar</v>
      </c>
      <c r="I296" t="str">
        <v>Reingeniería</v>
      </c>
      <c r="M296">
        <v>8</v>
      </c>
      <c r="N296" t="str">
        <v>Pregrado</v>
      </c>
      <c r="O296" t="str">
        <v>Ciencias Economicas, Administrativas Y Contables</v>
      </c>
      <c r="P296" t="str">
        <v>Antigua</v>
      </c>
      <c r="Q296" t="str">
        <v>Duplicado</v>
      </c>
      <c r="R296" t="str">
        <v>Producido</v>
      </c>
      <c r="S296" t="str">
        <v>marzo</v>
      </c>
    </row>
    <row r="297" xml:space="preserve">
      <c r="C297" t="str">
        <v>E-COMMERCE</v>
      </c>
      <c r="D297" t="str">
        <f>IF(H297="Disciplinar","No aplica","")</f>
        <v>No aplica</v>
      </c>
      <c r="E297" t="str">
        <f>PROPER(IF(B297="",E296,B297))</f>
        <v>Negocios Internacionales</v>
      </c>
      <c r="F297" t="str">
        <f>PROPER(IF(A297="",F296,A297))</f>
        <v>Virtual</v>
      </c>
      <c r="G297" t="str" xml:space="preserve">
        <f xml:space="preserve">IF(
   COUNTIFS($M:$M,$M297,$E:$E,$E297,$F:$F,$F297)=COUNTIFS($M:$M,$M297,$E:$E,$E297,$F:$F,$F297,$R:$R,"Cargado"),
   "Cargado",
   IF(
      COUNTIFS($M:$M,$M297,$E:$E,$E297,$F:$F,$F297)=COUNTIFS($M:$M,$M297,$E:$E,$E297,$F:$F,$F297,$R:$R,"No empezado"),
      "No empezado",
      IF(
         COUNTIFS($M:$M,$M297,$E:$E,$E297,$F:$F,$F297)=COUNTIFS($M:$M,$M297,$E:$E,$E297,$F:$F,$F297,$R:$R,"Virtualizado"),
         "Virtualizado",
         "En proceso"
      )
   )
)</f>
        <v>En proceso</v>
      </c>
      <c r="H297" t="str">
        <v>Disciplinar</v>
      </c>
      <c r="I297" t="str">
        <v>Reingeniería</v>
      </c>
      <c r="M297">
        <v>8</v>
      </c>
      <c r="N297" t="str">
        <v>Pregrado</v>
      </c>
      <c r="O297" t="str">
        <v>Ciencias Economicas, Administrativas Y Contables</v>
      </c>
      <c r="P297" t="str">
        <v>Antigua</v>
      </c>
      <c r="Q297" t="str">
        <v>No</v>
      </c>
      <c r="R297" t="str">
        <v>Producido</v>
      </c>
      <c r="S297" t="str">
        <v>marzo</v>
      </c>
    </row>
    <row r="298" xml:space="preserve">
      <c r="C298" t="str">
        <v>NEGOCIACIÓN ESTRATÉGICA INTERNACIONAL</v>
      </c>
      <c r="D298" t="str">
        <f>IF(H298="Disciplinar","No aplica","")</f>
        <v>No aplica</v>
      </c>
      <c r="E298" t="str">
        <f>PROPER(IF(B298="",E297,B298))</f>
        <v>Negocios Internacionales</v>
      </c>
      <c r="F298" t="str">
        <f>PROPER(IF(A298="",F297,A298))</f>
        <v>Virtual</v>
      </c>
      <c r="G298" t="str" xml:space="preserve">
        <f xml:space="preserve">IF(
   COUNTIFS($M:$M,$M298,$E:$E,$E298,$F:$F,$F298)=COUNTIFS($M:$M,$M298,$E:$E,$E298,$F:$F,$F298,$R:$R,"Cargado"),
   "Cargado",
   IF(
      COUNTIFS($M:$M,$M298,$E:$E,$E298,$F:$F,$F298)=COUNTIFS($M:$M,$M298,$E:$E,$E298,$F:$F,$F298,$R:$R,"No empezado"),
      "No empezado",
      IF(
         COUNTIFS($M:$M,$M298,$E:$E,$E298,$F:$F,$F298)=COUNTIFS($M:$M,$M298,$E:$E,$E298,$F:$F,$F298,$R:$R,"Virtualizado"),
         "Virtualizado",
         "En proceso"
      )
   )
)</f>
        <v>En proceso</v>
      </c>
      <c r="H298" t="str">
        <v>Disciplinar</v>
      </c>
      <c r="I298" t="str">
        <v>Reingeniería</v>
      </c>
      <c r="M298">
        <v>8</v>
      </c>
      <c r="N298" t="str">
        <v>Pregrado</v>
      </c>
      <c r="O298" t="str">
        <v>Ciencias Economicas, Administrativas Y Contables</v>
      </c>
      <c r="P298" t="str">
        <v>Antigua</v>
      </c>
      <c r="Q298" t="str">
        <v>No</v>
      </c>
      <c r="R298" t="str">
        <v>Cargado</v>
      </c>
    </row>
    <row r="299" xml:space="preserve">
      <c r="C299" t="str">
        <v>COOPERACIÓN INTERNACIONAL</v>
      </c>
      <c r="D299" t="str">
        <f>IF(H299="Disciplinar","No aplica","")</f>
        <v>No aplica</v>
      </c>
      <c r="E299" t="str">
        <f>PROPER(IF(B299="",E298,B299))</f>
        <v>Negocios Internacionales</v>
      </c>
      <c r="F299" t="str">
        <f>PROPER(IF(A299="",F298,A299))</f>
        <v>Virtual</v>
      </c>
      <c r="G299" t="str" xml:space="preserve">
        <f xml:space="preserve">IF(
   COUNTIFS($M:$M,$M299,$E:$E,$E299,$F:$F,$F299)=COUNTIFS($M:$M,$M299,$E:$E,$E299,$F:$F,$F299,$R:$R,"Cargado"),
   "Cargado",
   IF(
      COUNTIFS($M:$M,$M299,$E:$E,$E299,$F:$F,$F299)=COUNTIFS($M:$M,$M299,$E:$E,$E299,$F:$F,$F299,$R:$R,"No empezado"),
      "No empezado",
      IF(
         COUNTIFS($M:$M,$M299,$E:$E,$E299,$F:$F,$F299)=COUNTIFS($M:$M,$M299,$E:$E,$E299,$F:$F,$F299,$R:$R,"Virtualizado"),
         "Virtualizado",
         "En proceso"
      )
   )
)</f>
        <v>En proceso</v>
      </c>
      <c r="H299" t="str">
        <v>Disciplinar</v>
      </c>
      <c r="I299" t="str">
        <v>Reingeniería</v>
      </c>
      <c r="M299">
        <v>8</v>
      </c>
      <c r="N299" t="str">
        <v>Pregrado</v>
      </c>
      <c r="O299" t="str">
        <v>Ciencias Economicas, Administrativas Y Contables</v>
      </c>
      <c r="P299" t="str">
        <v>Antigua</v>
      </c>
      <c r="Q299" t="str">
        <v>No</v>
      </c>
      <c r="R299" t="str">
        <v>Cargado</v>
      </c>
    </row>
    <row r="300" xml:space="preserve">
      <c r="C300" t="str">
        <v>ELECTIVA HUMANÍSTICA</v>
      </c>
      <c r="D300" t="str">
        <v>COMPETENCIA ESCRITA</v>
      </c>
      <c r="E300" t="str">
        <f>PROPER(IF(B300="",E299,B300))</f>
        <v>Negocios Internacionales</v>
      </c>
      <c r="F300" t="str">
        <f>PROPER(IF(A300="",F299,A300))</f>
        <v>Virtual</v>
      </c>
      <c r="G300" t="str" xml:space="preserve">
        <f xml:space="preserve">IF(
   COUNTIFS($M:$M,$M300,$E:$E,$E300,$F:$F,$F300)=COUNTIFS($M:$M,$M300,$E:$E,$E300,$F:$F,$F300,$R:$R,"Cargado"),
   "Cargado",
   IF(
      COUNTIFS($M:$M,$M300,$E:$E,$E300,$F:$F,$F300)=COUNTIFS($M:$M,$M300,$E:$E,$E300,$F:$F,$F300,$R:$R,"No empezado"),
      "No empezado",
      IF(
         COUNTIFS($M:$M,$M300,$E:$E,$E300,$F:$F,$F300)=COUNTIFS($M:$M,$M300,$E:$E,$E300,$F:$F,$F300,$R:$R,"Virtualizado"),
         "Virtualizado",
         "En proceso"
      )
   )
)</f>
        <v>En proceso</v>
      </c>
      <c r="H300" t="str">
        <v>Electiva</v>
      </c>
      <c r="I300" t="str">
        <v>Reingeniería</v>
      </c>
      <c r="M300">
        <v>8</v>
      </c>
      <c r="N300" t="str">
        <v>Pregrado</v>
      </c>
      <c r="O300" t="str">
        <v>Ciencias Economicas, Administrativas Y Contables</v>
      </c>
      <c r="P300" t="str">
        <v>Antigua</v>
      </c>
      <c r="Q300" t="str">
        <v>No</v>
      </c>
      <c r="R300" t="str">
        <v>Producido</v>
      </c>
      <c r="S300" t="str">
        <v>marzo</v>
      </c>
    </row>
    <row r="301" xml:space="preserve">
      <c r="C301" t="str">
        <v>Prácticas</v>
      </c>
      <c r="D301" t="str">
        <f>IF(H301="Disciplinar","No aplica","")</f>
        <v>No aplica</v>
      </c>
      <c r="E301" t="str">
        <f>PROPER(IF(B301="",E300,B301))</f>
        <v>Negocios Internacionales</v>
      </c>
      <c r="F301" t="str">
        <f>PROPER(IF(A301="",F300,A301))</f>
        <v>Virtual</v>
      </c>
      <c r="G301" t="str" xml:space="preserve">
        <f xml:space="preserve">IF(
   COUNTIFS($M:$M,$M301,$E:$E,$E301,$F:$F,$F301)=COUNTIFS($M:$M,$M301,$E:$E,$E301,$F:$F,$F301,$R:$R,"Cargado"),
   "Cargado",
   IF(
      COUNTIFS($M:$M,$M301,$E:$E,$E301,$F:$F,$F301)=COUNTIFS($M:$M,$M301,$E:$E,$E301,$F:$F,$F301,$R:$R,"No empezado"),
      "No empezado",
      IF(
         COUNTIFS($M:$M,$M301,$E:$E,$E301,$F:$F,$F301)=COUNTIFS($M:$M,$M301,$E:$E,$E301,$F:$F,$F301,$R:$R,"Virtualizado"),
         "Virtualizado",
         "En proceso"
      )
   )
)</f>
        <v>En proceso</v>
      </c>
      <c r="H301" t="str">
        <v>Disciplinar</v>
      </c>
      <c r="I301" t="str">
        <v>Reingeniería</v>
      </c>
      <c r="M301">
        <v>8</v>
      </c>
      <c r="N301" t="str">
        <v>Pregrado</v>
      </c>
      <c r="O301" t="str">
        <v>Ciencias Economicas, Administrativas Y Contables</v>
      </c>
      <c r="P301" t="str">
        <v>Nueva</v>
      </c>
      <c r="Q301" t="str">
        <v>Duplicado</v>
      </c>
      <c r="R301" t="str">
        <v>Revisado y aprobado DI</v>
      </c>
      <c r="S301" t="str">
        <v>marzo</v>
      </c>
    </row>
    <row r="302" xml:space="preserve">
      <c r="C302" t="str">
        <v>ECONOMIA INTERNACIONAL</v>
      </c>
      <c r="D302" t="str">
        <f>IF(H302="Disciplinar","No aplica","")</f>
        <v>No aplica</v>
      </c>
      <c r="E302" t="str">
        <f>PROPER(IF(B302="",E301,B302))</f>
        <v>Negocios Internacionales</v>
      </c>
      <c r="F302" t="str">
        <f>PROPER(IF(A302="",F301,A302))</f>
        <v>Virtual</v>
      </c>
      <c r="G302" t="str" xml:space="preserve">
        <f xml:space="preserve">IF(
   COUNTIFS($M:$M,$M302,$E:$E,$E302,$F:$F,$F302)=COUNTIFS($M:$M,$M302,$E:$E,$E302,$F:$F,$F302,$R:$R,"Cargado"),
   "Cargado",
   IF(
      COUNTIFS($M:$M,$M302,$E:$E,$E302,$F:$F,$F302)=COUNTIFS($M:$M,$M302,$E:$E,$E302,$F:$F,$F302,$R:$R,"No empezado"),
      "No empezado",
      IF(
         COUNTIFS($M:$M,$M302,$E:$E,$E302,$F:$F,$F302)=COUNTIFS($M:$M,$M302,$E:$E,$E302,$F:$F,$F302,$R:$R,"Virtualizado"),
         "Virtualizado",
         "En proceso"
      )
   )
)</f>
        <v>En proceso</v>
      </c>
      <c r="H302" t="str">
        <v>Disciplinar</v>
      </c>
      <c r="I302" t="str">
        <v>Reingeniería</v>
      </c>
      <c r="M302">
        <v>9</v>
      </c>
      <c r="N302" t="str">
        <v>Pregrado</v>
      </c>
      <c r="O302" t="str">
        <v>Ciencias Economicas, Administrativas Y Contables</v>
      </c>
      <c r="P302" t="str">
        <v>Antigua</v>
      </c>
      <c r="Q302" t="str">
        <v>Duplicado</v>
      </c>
      <c r="R302" t="str">
        <v>Producido</v>
      </c>
      <c r="S302" t="str">
        <v>marzo</v>
      </c>
    </row>
    <row r="303" xml:space="preserve">
      <c r="C303" t="str">
        <v>ÉTICA Y RESPONSABILIDAD EMPRESARIAL</v>
      </c>
      <c r="D303" t="str">
        <f>IF(H303="Disciplinar","No aplica","")</f>
        <v>No aplica</v>
      </c>
      <c r="E303" t="str">
        <f>PROPER(IF(B303="",E302,B303))</f>
        <v>Negocios Internacionales</v>
      </c>
      <c r="F303" t="str">
        <f>PROPER(IF(A303="",F302,A303))</f>
        <v>Virtual</v>
      </c>
      <c r="G303" t="str" xml:space="preserve">
        <f xml:space="preserve">IF(
   COUNTIFS($M:$M,$M303,$E:$E,$E303,$F:$F,$F303)=COUNTIFS($M:$M,$M303,$E:$E,$E303,$F:$F,$F303,$R:$R,"Cargado"),
   "Cargado",
   IF(
      COUNTIFS($M:$M,$M303,$E:$E,$E303,$F:$F,$F303)=COUNTIFS($M:$M,$M303,$E:$E,$E303,$F:$F,$F303,$R:$R,"No empezado"),
      "No empezado",
      IF(
         COUNTIFS($M:$M,$M303,$E:$E,$E303,$F:$F,$F303)=COUNTIFS($M:$M,$M303,$E:$E,$E303,$F:$F,$F303,$R:$R,"Virtualizado"),
         "Virtualizado",
         "En proceso"
      )
   )
)</f>
        <v>En proceso</v>
      </c>
      <c r="H303" t="str">
        <v>Disciplinar</v>
      </c>
      <c r="I303" t="str">
        <v>Reingeniería</v>
      </c>
      <c r="M303">
        <v>9</v>
      </c>
      <c r="N303" t="str">
        <v>Pregrado</v>
      </c>
      <c r="O303" t="str">
        <v>Todas las Facultades</v>
      </c>
      <c r="P303" t="str">
        <v>Antigua</v>
      </c>
      <c r="Q303" t="str">
        <v>Sí</v>
      </c>
      <c r="R303" t="str">
        <v>Cargado</v>
      </c>
    </row>
    <row r="304" xml:space="preserve">
      <c r="C304" t="str">
        <v>GERENCIA DE MERCADEO</v>
      </c>
      <c r="D304" t="str">
        <f>IF(H304="Disciplinar","No aplica","")</f>
        <v>No aplica</v>
      </c>
      <c r="E304" t="str">
        <f>PROPER(IF(B304="",E303,B304))</f>
        <v>Negocios Internacionales</v>
      </c>
      <c r="F304" t="str">
        <f>PROPER(IF(A304="",F303,A304))</f>
        <v>Virtual</v>
      </c>
      <c r="G304" t="str" xml:space="preserve">
        <f xml:space="preserve">IF(
   COUNTIFS($M:$M,$M304,$E:$E,$E304,$F:$F,$F304)=COUNTIFS($M:$M,$M304,$E:$E,$E304,$F:$F,$F304,$R:$R,"Cargado"),
   "Cargado",
   IF(
      COUNTIFS($M:$M,$M304,$E:$E,$E304,$F:$F,$F304)=COUNTIFS($M:$M,$M304,$E:$E,$E304,$F:$F,$F304,$R:$R,"No empezado"),
      "No empezado",
      IF(
         COUNTIFS($M:$M,$M304,$E:$E,$E304,$F:$F,$F304)=COUNTIFS($M:$M,$M304,$E:$E,$E304,$F:$F,$F304,$R:$R,"Virtualizado"),
         "Virtualizado",
         "En proceso"
      )
   )
)</f>
        <v>En proceso</v>
      </c>
      <c r="H304" t="str">
        <v>Disciplinar</v>
      </c>
      <c r="I304" t="str">
        <v>Reingeniería</v>
      </c>
      <c r="M304">
        <v>9</v>
      </c>
      <c r="N304" t="str">
        <v>Pregrado</v>
      </c>
      <c r="O304" t="str">
        <v>Ciencias Economicas, Administrativas Y Contables</v>
      </c>
      <c r="P304" t="str">
        <v>Antigua</v>
      </c>
      <c r="Q304" t="str">
        <v>No</v>
      </c>
      <c r="R304" t="str">
        <v>Producido</v>
      </c>
      <c r="S304" t="str">
        <v>marzo</v>
      </c>
    </row>
    <row r="305" xml:space="preserve">
      <c r="C305" t="str">
        <v>ÉTICA</v>
      </c>
      <c r="D305" t="str">
        <f>IF(H305="Disciplinar","No aplica","")</f>
        <v>No aplica</v>
      </c>
      <c r="E305" t="str">
        <f>PROPER(IF(B305="",E304,B305))</f>
        <v>Negocios Internacionales</v>
      </c>
      <c r="F305" t="str">
        <f>PROPER(IF(A305="",F304,A305))</f>
        <v>Virtual</v>
      </c>
      <c r="G305" t="str" xml:space="preserve">
        <f xml:space="preserve">IF(
   COUNTIFS($M:$M,$M305,$E:$E,$E305,$F:$F,$F305)=COUNTIFS($M:$M,$M305,$E:$E,$E305,$F:$F,$F305,$R:$R,"Cargado"),
   "Cargado",
   IF(
      COUNTIFS($M:$M,$M305,$E:$E,$E305,$F:$F,$F305)=COUNTIFS($M:$M,$M305,$E:$E,$E305,$F:$F,$F305,$R:$R,"No empezado"),
      "No empezado",
      IF(
         COUNTIFS($M:$M,$M305,$E:$E,$E305,$F:$F,$F305)=COUNTIFS($M:$M,$M305,$E:$E,$E305,$F:$F,$F305,$R:$R,"Virtualizado"),
         "Virtualizado",
         "En proceso"
      )
   )
)</f>
        <v>En proceso</v>
      </c>
      <c r="H305" t="str">
        <v>Disciplinar</v>
      </c>
      <c r="I305" t="str">
        <v>Reingeniería</v>
      </c>
      <c r="M305">
        <v>9</v>
      </c>
      <c r="N305" t="str">
        <v>Pregrado</v>
      </c>
      <c r="O305" t="str">
        <v>Ciencias Economicas, Administrativas Y Contables</v>
      </c>
      <c r="P305" t="str">
        <v>Antigua</v>
      </c>
      <c r="Q305" t="str">
        <v>No</v>
      </c>
      <c r="R305" t="str">
        <v>No empezado</v>
      </c>
      <c r="S305" t="str">
        <v>marzo</v>
      </c>
    </row>
    <row r="306" xml:space="preserve">
      <c r="A306" t="str">
        <v>Virtual</v>
      </c>
      <c r="B306" t="str">
        <v>Derecho</v>
      </c>
      <c r="C306" t="str">
        <v>Competencias digitales</v>
      </c>
      <c r="D306" t="str">
        <f>IF(H306="Disciplinar","No aplica","")</f>
        <v>No aplica</v>
      </c>
      <c r="E306" t="str">
        <f>PROPER(IF(B306="",E301,B306))</f>
        <v>Derecho</v>
      </c>
      <c r="F306" t="str">
        <f>PROPER(IF(A306="",F301,A306))</f>
        <v>Virtual</v>
      </c>
      <c r="G306" t="str" xml:space="preserve">
        <f xml:space="preserve">IF(
   COUNTIFS($M:$M,$M306,$E:$E,$E306,$F:$F,$F306)=COUNTIFS($M:$M,$M306,$E:$E,$E306,$F:$F,$F306,$R:$R,"Cargado"),
   "Cargado",
   IF(
      COUNTIFS($M:$M,$M306,$E:$E,$E306,$F:$F,$F306)=COUNTIFS($M:$M,$M306,$E:$E,$E306,$F:$F,$F306,$R:$R,"No empezado"),
      "No empezado",
      IF(
         COUNTIFS($M:$M,$M306,$E:$E,$E306,$F:$F,$F306)=COUNTIFS($M:$M,$M306,$E:$E,$E306,$F:$F,$F306,$R:$R,"Virtualizado"),
         "Virtualizado",
         "En proceso"
      )
   )
)</f>
        <v>Cargado</v>
      </c>
      <c r="H306" t="str">
        <v>Disciplinar</v>
      </c>
      <c r="I306" t="str">
        <v>Reingeniería</v>
      </c>
      <c r="M306">
        <v>1</v>
      </c>
      <c r="N306" t="str">
        <v>Pregrado</v>
      </c>
      <c r="O306" t="str">
        <v>Humanidades y Ciencias Sociales</v>
      </c>
      <c r="P306" t="str">
        <v>Actual</v>
      </c>
      <c r="Q306" t="str">
        <v>Sí</v>
      </c>
      <c r="R306" t="str">
        <v>Cargado</v>
      </c>
    </row>
    <row r="307" xml:space="preserve">
      <c r="C307" t="str">
        <v>Competencias ciudadanas</v>
      </c>
      <c r="D307" t="str">
        <f>IF(H307="Disciplinar","No aplica","")</f>
        <v>No aplica</v>
      </c>
      <c r="E307" t="str">
        <f>PROPER(IF(B307="",E306,B307))</f>
        <v>Derecho</v>
      </c>
      <c r="F307" t="str">
        <f>PROPER(IF(A307="",F306,A307))</f>
        <v>Virtual</v>
      </c>
      <c r="G307" t="str" xml:space="preserve">
        <f xml:space="preserve">IF(
   COUNTIFS($M:$M,$M307,$E:$E,$E307,$F:$F,$F307)=COUNTIFS($M:$M,$M307,$E:$E,$E307,$F:$F,$F307,$R:$R,"Cargado"),
   "Cargado",
   IF(
      COUNTIFS($M:$M,$M307,$E:$E,$E307,$F:$F,$F307)=COUNTIFS($M:$M,$M307,$E:$E,$E307,$F:$F,$F307,$R:$R,"No empezado"),
      "No empezado",
      IF(
         COUNTIFS($M:$M,$M307,$E:$E,$E307,$F:$F,$F307)=COUNTIFS($M:$M,$M307,$E:$E,$E307,$F:$F,$F307,$R:$R,"Virtualizado"),
         "Virtualizado",
         "En proceso"
      )
   )
)</f>
        <v>Cargado</v>
      </c>
      <c r="H307" t="str">
        <v>Disciplinar</v>
      </c>
      <c r="I307" t="str">
        <v>Reingeniería</v>
      </c>
      <c r="M307">
        <v>1</v>
      </c>
      <c r="N307" t="str">
        <v>Pregrado</v>
      </c>
      <c r="O307" t="str">
        <v>Humanidades y Ciencias Sociales</v>
      </c>
      <c r="P307" t="str">
        <v>Actual</v>
      </c>
      <c r="Q307" t="str">
        <v>Sí</v>
      </c>
      <c r="R307" t="str">
        <v>Cargado</v>
      </c>
    </row>
    <row r="308" xml:space="preserve">
      <c r="C308" t="str">
        <v>Competencias comunicativas</v>
      </c>
      <c r="D308" t="str">
        <f>IF(H308="Disciplinar","No aplica","")</f>
        <v>No aplica</v>
      </c>
      <c r="E308" t="str">
        <f>PROPER(IF(B308="",E307,B308))</f>
        <v>Derecho</v>
      </c>
      <c r="F308" t="str">
        <f>PROPER(IF(A308="",F307,A308))</f>
        <v>Virtual</v>
      </c>
      <c r="G308" t="str" xml:space="preserve">
        <f xml:space="preserve">IF(
   COUNTIFS($M:$M,$M308,$E:$E,$E308,$F:$F,$F308)=COUNTIFS($M:$M,$M308,$E:$E,$E308,$F:$F,$F308,$R:$R,"Cargado"),
   "Cargado",
   IF(
      COUNTIFS($M:$M,$M308,$E:$E,$E308,$F:$F,$F308)=COUNTIFS($M:$M,$M308,$E:$E,$E308,$F:$F,$F308,$R:$R,"No empezado"),
      "No empezado",
      IF(
         COUNTIFS($M:$M,$M308,$E:$E,$E308,$F:$F,$F308)=COUNTIFS($M:$M,$M308,$E:$E,$E308,$F:$F,$F308,$R:$R,"Virtualizado"),
         "Virtualizado",
         "En proceso"
      )
   )
)</f>
        <v>Cargado</v>
      </c>
      <c r="H308" t="str">
        <v>Disciplinar</v>
      </c>
      <c r="I308" t="str">
        <v>Reingeniería</v>
      </c>
      <c r="M308">
        <v>1</v>
      </c>
      <c r="N308" t="str">
        <v>Pregrado</v>
      </c>
      <c r="O308" t="str">
        <v>Humanidades y Ciencias Sociales</v>
      </c>
      <c r="P308" t="str">
        <v>Actual</v>
      </c>
      <c r="Q308" t="str">
        <v>Sí</v>
      </c>
      <c r="R308" t="str">
        <v>Cargado</v>
      </c>
    </row>
    <row r="309" xml:space="preserve">
      <c r="C309" t="str">
        <v>Fundamentos filosóficos y teóricos del derecho</v>
      </c>
      <c r="D309" t="str">
        <f>IF(H309="Disciplinar","No aplica","")</f>
        <v>No aplica</v>
      </c>
      <c r="E309" t="str">
        <f>PROPER(IF(B309="",E308,B309))</f>
        <v>Derecho</v>
      </c>
      <c r="F309" t="str">
        <f>PROPER(IF(A309="",F308,A309))</f>
        <v>Virtual</v>
      </c>
      <c r="G309" t="str" xml:space="preserve">
        <f xml:space="preserve">IF(
   COUNTIFS($M:$M,$M309,$E:$E,$E309,$F:$F,$F309)=COUNTIFS($M:$M,$M309,$E:$E,$E309,$F:$F,$F309,$R:$R,"Cargado"),
   "Cargado",
   IF(
      COUNTIFS($M:$M,$M309,$E:$E,$E309,$F:$F,$F309)=COUNTIFS($M:$M,$M309,$E:$E,$E309,$F:$F,$F309,$R:$R,"No empezado"),
      "No empezado",
      IF(
         COUNTIFS($M:$M,$M309,$E:$E,$E309,$F:$F,$F309)=COUNTIFS($M:$M,$M309,$E:$E,$E309,$F:$F,$F309,$R:$R,"Virtualizado"),
         "Virtualizado",
         "En proceso"
      )
   )
)</f>
        <v>Cargado</v>
      </c>
      <c r="H309" t="str">
        <v>Disciplinar</v>
      </c>
      <c r="I309" t="str">
        <v>Reingeniería</v>
      </c>
      <c r="M309">
        <v>1</v>
      </c>
      <c r="N309" t="str">
        <v>Pregrado</v>
      </c>
      <c r="O309" t="str">
        <v>Humanidades y Ciencias Sociales</v>
      </c>
      <c r="P309" t="str">
        <v>Actual</v>
      </c>
      <c r="Q309" t="str">
        <v>No</v>
      </c>
      <c r="R309" t="str">
        <v>Cargado</v>
      </c>
    </row>
    <row r="310" xml:space="preserve">
      <c r="C310" t="str">
        <v>Sujetos de derecho</v>
      </c>
      <c r="D310" t="str">
        <f>IF(H310="Disciplinar","No aplica","")</f>
        <v>No aplica</v>
      </c>
      <c r="E310" t="str">
        <f>PROPER(IF(B310="",E309,B310))</f>
        <v>Derecho</v>
      </c>
      <c r="F310" t="str">
        <f>PROPER(IF(A310="",F309,A310))</f>
        <v>Virtual</v>
      </c>
      <c r="G310" t="str" xml:space="preserve">
        <f xml:space="preserve">IF(
   COUNTIFS($M:$M,$M310,$E:$E,$E310,$F:$F,$F310)=COUNTIFS($M:$M,$M310,$E:$E,$E310,$F:$F,$F310,$R:$R,"Cargado"),
   "Cargado",
   IF(
      COUNTIFS($M:$M,$M310,$E:$E,$E310,$F:$F,$F310)=COUNTIFS($M:$M,$M310,$E:$E,$E310,$F:$F,$F310,$R:$R,"No empezado"),
      "No empezado",
      IF(
         COUNTIFS($M:$M,$M310,$E:$E,$E310,$F:$F,$F310)=COUNTIFS($M:$M,$M310,$E:$E,$E310,$F:$F,$F310,$R:$R,"Virtualizado"),
         "Virtualizado",
         "En proceso"
      )
   )
)</f>
        <v>Cargado</v>
      </c>
      <c r="H310" t="str">
        <v>Disciplinar</v>
      </c>
      <c r="I310" t="str">
        <v>Reingeniería</v>
      </c>
      <c r="M310">
        <v>1</v>
      </c>
      <c r="N310" t="str">
        <v>Pregrado</v>
      </c>
      <c r="O310" t="str">
        <v>Humanidades y Ciencias Sociales</v>
      </c>
      <c r="P310" t="str">
        <v>Actual</v>
      </c>
      <c r="Q310" t="str">
        <v>No</v>
      </c>
      <c r="R310" t="str">
        <v>Cargado</v>
      </c>
    </row>
    <row r="311" xml:space="preserve">
      <c r="C311" t="str">
        <v>Constitucionalismo y democracia en Colombia</v>
      </c>
      <c r="D311" t="str">
        <f>IF(H311="Disciplinar","No aplica","")</f>
        <v>No aplica</v>
      </c>
      <c r="E311" t="str">
        <f>PROPER(IF(B311="",E310,B311))</f>
        <v>Derecho</v>
      </c>
      <c r="F311" t="str">
        <f>PROPER(IF(A311="",F310,A311))</f>
        <v>Virtual</v>
      </c>
      <c r="G311" t="str" xml:space="preserve">
        <f xml:space="preserve">IF(
   COUNTIFS($M:$M,$M311,$E:$E,$E311,$F:$F,$F311)=COUNTIFS($M:$M,$M311,$E:$E,$E311,$F:$F,$F311,$R:$R,"Cargado"),
   "Cargado",
   IF(
      COUNTIFS($M:$M,$M311,$E:$E,$E311,$F:$F,$F311)=COUNTIFS($M:$M,$M311,$E:$E,$E311,$F:$F,$F311,$R:$R,"No empezado"),
      "No empezado",
      IF(
         COUNTIFS($M:$M,$M311,$E:$E,$E311,$F:$F,$F311)=COUNTIFS($M:$M,$M311,$E:$E,$E311,$F:$F,$F311,$R:$R,"Virtualizado"),
         "Virtualizado",
         "En proceso"
      )
   )
)</f>
        <v>Cargado</v>
      </c>
      <c r="H311" t="str">
        <v>Disciplinar</v>
      </c>
      <c r="I311" t="str">
        <v>Reingeniería</v>
      </c>
      <c r="M311">
        <v>1</v>
      </c>
      <c r="N311" t="str">
        <v>Pregrado</v>
      </c>
      <c r="O311" t="str">
        <v>Humanidades y Ciencias Sociales</v>
      </c>
      <c r="P311" t="str">
        <v>Actual</v>
      </c>
      <c r="Q311" t="str">
        <v>No</v>
      </c>
      <c r="R311" t="str">
        <v>Cargado</v>
      </c>
    </row>
    <row r="312" xml:space="preserve">
      <c r="C312" t="str">
        <v>Competencias matemáticas</v>
      </c>
      <c r="D312" t="str">
        <f>IF(H312="Disciplinar","No aplica","")</f>
        <v>No aplica</v>
      </c>
      <c r="E312" t="str">
        <f>PROPER(IF(B312="",E311,B312))</f>
        <v>Derecho</v>
      </c>
      <c r="F312" t="str">
        <f>PROPER(IF(A312="",F311,A312))</f>
        <v>Virtual</v>
      </c>
      <c r="G312" t="str" xml:space="preserve">
        <f xml:space="preserve">IF(
   COUNTIFS($M:$M,$M312,$E:$E,$E312,$F:$F,$F312)=COUNTIFS($M:$M,$M312,$E:$E,$E312,$F:$F,$F312,$R:$R,"Cargado"),
   "Cargado",
   IF(
      COUNTIFS($M:$M,$M312,$E:$E,$E312,$F:$F,$F312)=COUNTIFS($M:$M,$M312,$E:$E,$E312,$F:$F,$F312,$R:$R,"No empezado"),
      "No empezado",
      IF(
         COUNTIFS($M:$M,$M312,$E:$E,$E312,$F:$F,$F312)=COUNTIFS($M:$M,$M312,$E:$E,$E312,$F:$F,$F312,$R:$R,"Virtualizado"),
         "Virtualizado",
         "En proceso"
      )
   )
)</f>
        <v>Cargado</v>
      </c>
      <c r="H312" t="str">
        <v>Disciplinar</v>
      </c>
      <c r="I312" t="str">
        <v>Reingeniería</v>
      </c>
      <c r="M312">
        <v>2</v>
      </c>
      <c r="N312" t="str">
        <v>Pregrado</v>
      </c>
      <c r="O312" t="str">
        <v>Humanidades y Ciencias Sociales</v>
      </c>
      <c r="P312" t="str">
        <v>Actual</v>
      </c>
      <c r="Q312" t="str">
        <v>Sí</v>
      </c>
      <c r="R312" t="str">
        <v>Cargado</v>
      </c>
    </row>
    <row r="313" xml:space="preserve">
      <c r="C313" t="str">
        <v>Estadística aplicada</v>
      </c>
      <c r="D313" t="str">
        <f>IF(H313="Disciplinar","No aplica","")</f>
        <v>No aplica</v>
      </c>
      <c r="E313" t="str">
        <f>PROPER(IF(B313="",E312,B313))</f>
        <v>Derecho</v>
      </c>
      <c r="F313" t="str">
        <f>PROPER(IF(A313="",F312,A313))</f>
        <v>Virtual</v>
      </c>
      <c r="G313" t="str" xml:space="preserve">
        <f xml:space="preserve">IF(
   COUNTIFS($M:$M,$M313,$E:$E,$E313,$F:$F,$F313)=COUNTIFS($M:$M,$M313,$E:$E,$E313,$F:$F,$F313,$R:$R,"Cargado"),
   "Cargado",
   IF(
      COUNTIFS($M:$M,$M313,$E:$E,$E313,$F:$F,$F313)=COUNTIFS($M:$M,$M313,$E:$E,$E313,$F:$F,$F313,$R:$R,"No empezado"),
      "No empezado",
      IF(
         COUNTIFS($M:$M,$M313,$E:$E,$E313,$F:$F,$F313)=COUNTIFS($M:$M,$M313,$E:$E,$E313,$F:$F,$F313,$R:$R,"Virtualizado"),
         "Virtualizado",
         "En proceso"
      )
   )
)</f>
        <v>Cargado</v>
      </c>
      <c r="H313" t="str">
        <v>Disciplinar</v>
      </c>
      <c r="I313" t="str">
        <v>Reingeniería</v>
      </c>
      <c r="M313">
        <v>2</v>
      </c>
      <c r="N313" t="str">
        <v>Pregrado</v>
      </c>
      <c r="O313" t="str">
        <v>Humanidades y Ciencias Sociales</v>
      </c>
      <c r="P313" t="str">
        <v>Actual</v>
      </c>
      <c r="Q313" t="str">
        <v>Sí</v>
      </c>
      <c r="R313" t="str">
        <v>Cargado</v>
      </c>
    </row>
    <row r="314" xml:space="preserve">
      <c r="C314" t="str">
        <v>Razonamiento y argumentación jurídica</v>
      </c>
      <c r="D314" t="str">
        <f>IF(H314="Disciplinar","No aplica","")</f>
        <v>No aplica</v>
      </c>
      <c r="E314" t="str">
        <f>PROPER(IF(B314="",E313,B314))</f>
        <v>Derecho</v>
      </c>
      <c r="F314" t="str">
        <f>PROPER(IF(A314="",F313,A314))</f>
        <v>Virtual</v>
      </c>
      <c r="G314" t="str" xml:space="preserve">
        <f xml:space="preserve">IF(
   COUNTIFS($M:$M,$M314,$E:$E,$E314,$F:$F,$F314)=COUNTIFS($M:$M,$M314,$E:$E,$E314,$F:$F,$F314,$R:$R,"Cargado"),
   "Cargado",
   IF(
      COUNTIFS($M:$M,$M314,$E:$E,$E314,$F:$F,$F314)=COUNTIFS($M:$M,$M314,$E:$E,$E314,$F:$F,$F314,$R:$R,"No empezado"),
      "No empezado",
      IF(
         COUNTIFS($M:$M,$M314,$E:$E,$E314,$F:$F,$F314)=COUNTIFS($M:$M,$M314,$E:$E,$E314,$F:$F,$F314,$R:$R,"Virtualizado"),
         "Virtualizado",
         "En proceso"
      )
   )
)</f>
        <v>Cargado</v>
      </c>
      <c r="H314" t="str">
        <v>Disciplinar</v>
      </c>
      <c r="I314" t="str">
        <v>Reingeniería</v>
      </c>
      <c r="M314">
        <v>2</v>
      </c>
      <c r="N314" t="str">
        <v>Pregrado</v>
      </c>
      <c r="O314" t="str">
        <v>Humanidades y Ciencias Sociales</v>
      </c>
      <c r="P314" t="str">
        <v>Actual</v>
      </c>
      <c r="Q314" t="str">
        <v>No</v>
      </c>
      <c r="R314" t="str">
        <v>Cargado</v>
      </c>
    </row>
    <row r="315" xml:space="preserve">
      <c r="C315" t="str">
        <v>Sistemas jurídicos contemporáneos</v>
      </c>
      <c r="D315" t="str">
        <f>IF(H315="Disciplinar","No aplica","")</f>
        <v>No aplica</v>
      </c>
      <c r="E315" t="str">
        <f>PROPER(IF(B315="",E314,B315))</f>
        <v>Derecho</v>
      </c>
      <c r="F315" t="str">
        <f>PROPER(IF(A315="",F314,A315))</f>
        <v>Virtual</v>
      </c>
      <c r="G315" t="str" xml:space="preserve">
        <f xml:space="preserve">IF(
   COUNTIFS($M:$M,$M315,$E:$E,$E315,$F:$F,$F315)=COUNTIFS($M:$M,$M315,$E:$E,$E315,$F:$F,$F315,$R:$R,"Cargado"),
   "Cargado",
   IF(
      COUNTIFS($M:$M,$M315,$E:$E,$E315,$F:$F,$F315)=COUNTIFS($M:$M,$M315,$E:$E,$E315,$F:$F,$F315,$R:$R,"No empezado"),
      "No empezado",
      IF(
         COUNTIFS($M:$M,$M315,$E:$E,$E315,$F:$F,$F315)=COUNTIFS($M:$M,$M315,$E:$E,$E315,$F:$F,$F315,$R:$R,"Virtualizado"),
         "Virtualizado",
         "En proceso"
      )
   )
)</f>
        <v>Cargado</v>
      </c>
      <c r="H315" t="str">
        <v>Disciplinar</v>
      </c>
      <c r="I315" t="str">
        <v>Reingeniería</v>
      </c>
      <c r="M315">
        <v>2</v>
      </c>
      <c r="N315" t="str">
        <v>Pregrado</v>
      </c>
      <c r="O315" t="str">
        <v>Humanidades y Ciencias Sociales</v>
      </c>
      <c r="P315" t="str">
        <v>Actual</v>
      </c>
      <c r="Q315" t="str">
        <v>No</v>
      </c>
      <c r="R315" t="str">
        <v>Cargado</v>
      </c>
    </row>
    <row r="316" xml:space="preserve">
      <c r="C316" t="str">
        <v>Patrimonio y derecho reales</v>
      </c>
      <c r="D316" t="str">
        <f>IF(H316="Disciplinar","No aplica","")</f>
        <v>No aplica</v>
      </c>
      <c r="E316" t="str">
        <f>PROPER(IF(B316="",E315,B316))</f>
        <v>Derecho</v>
      </c>
      <c r="F316" t="str">
        <f>PROPER(IF(A316="",F315,A316))</f>
        <v>Virtual</v>
      </c>
      <c r="G316" t="str" xml:space="preserve">
        <f xml:space="preserve">IF(
   COUNTIFS($M:$M,$M316,$E:$E,$E316,$F:$F,$F316)=COUNTIFS($M:$M,$M316,$E:$E,$E316,$F:$F,$F316,$R:$R,"Cargado"),
   "Cargado",
   IF(
      COUNTIFS($M:$M,$M316,$E:$E,$E316,$F:$F,$F316)=COUNTIFS($M:$M,$M316,$E:$E,$E316,$F:$F,$F316,$R:$R,"No empezado"),
      "No empezado",
      IF(
         COUNTIFS($M:$M,$M316,$E:$E,$E316,$F:$F,$F316)=COUNTIFS($M:$M,$M316,$E:$E,$E316,$F:$F,$F316,$R:$R,"Virtualizado"),
         "Virtualizado",
         "En proceso"
      )
   )
)</f>
        <v>Cargado</v>
      </c>
      <c r="H316" t="str">
        <v>Disciplinar</v>
      </c>
      <c r="I316" t="str">
        <v>Reingeniería</v>
      </c>
      <c r="M316">
        <v>2</v>
      </c>
      <c r="N316" t="str">
        <v>Pregrado</v>
      </c>
      <c r="O316" t="str">
        <v>Humanidades y Ciencias Sociales</v>
      </c>
      <c r="P316" t="str">
        <v>Actual</v>
      </c>
      <c r="Q316" t="str">
        <v>No</v>
      </c>
      <c r="R316" t="str">
        <v>Cargado</v>
      </c>
    </row>
    <row r="317" xml:space="preserve">
      <c r="C317" t="str">
        <v>Estructura y funcionamiento del Estado colombiano</v>
      </c>
      <c r="D317" t="str">
        <f>IF(H317="Disciplinar","No aplica","")</f>
        <v>No aplica</v>
      </c>
      <c r="E317" t="str">
        <f>PROPER(IF(B317="",E316,B317))</f>
        <v>Derecho</v>
      </c>
      <c r="F317" t="str">
        <f>PROPER(IF(A317="",F316,A317))</f>
        <v>Virtual</v>
      </c>
      <c r="G317" t="str" xml:space="preserve">
        <f xml:space="preserve">IF(
   COUNTIFS($M:$M,$M317,$E:$E,$E317,$F:$F,$F317)=COUNTIFS($M:$M,$M317,$E:$E,$E317,$F:$F,$F317,$R:$R,"Cargado"),
   "Cargado",
   IF(
      COUNTIFS($M:$M,$M317,$E:$E,$E317,$F:$F,$F317)=COUNTIFS($M:$M,$M317,$E:$E,$E317,$F:$F,$F317,$R:$R,"No empezado"),
      "No empezado",
      IF(
         COUNTIFS($M:$M,$M317,$E:$E,$E317,$F:$F,$F317)=COUNTIFS($M:$M,$M317,$E:$E,$E317,$F:$F,$F317,$R:$R,"Virtualizado"),
         "Virtualizado",
         "En proceso"
      )
   )
)</f>
        <v>Cargado</v>
      </c>
      <c r="H317" t="str">
        <v>Disciplinar</v>
      </c>
      <c r="I317" t="str">
        <v>Reingeniería</v>
      </c>
      <c r="M317">
        <v>2</v>
      </c>
      <c r="N317" t="str">
        <v>Pregrado</v>
      </c>
      <c r="O317" t="str">
        <v>Humanidades y Ciencias Sociales</v>
      </c>
      <c r="P317" t="str">
        <v>Actual</v>
      </c>
      <c r="Q317" t="str">
        <v>No</v>
      </c>
      <c r="R317" t="str">
        <v>Cargado</v>
      </c>
    </row>
    <row r="318" xml:space="preserve">
      <c r="C318" t="str">
        <v>Procesos de investigación I</v>
      </c>
      <c r="D318" t="str">
        <f>IF(H318="Disciplinar","No aplica","")</f>
        <v>No aplica</v>
      </c>
      <c r="E318" t="str">
        <f>PROPER(IF(B318="",E317,B318))</f>
        <v>Derecho</v>
      </c>
      <c r="F318" t="str">
        <f>PROPER(IF(A318="",F317,A318))</f>
        <v>Virtual</v>
      </c>
      <c r="G318" t="str" xml:space="preserve">
        <f xml:space="preserve">IF(
   COUNTIFS($M:$M,$M318,$E:$E,$E318,$F:$F,$F318)=COUNTIFS($M:$M,$M318,$E:$E,$E318,$F:$F,$F318,$R:$R,"Cargado"),
   "Cargado",
   IF(
      COUNTIFS($M:$M,$M318,$E:$E,$E318,$F:$F,$F318)=COUNTIFS($M:$M,$M318,$E:$E,$E318,$F:$F,$F318,$R:$R,"No empezado"),
      "No empezado",
      IF(
         COUNTIFS($M:$M,$M318,$E:$E,$E318,$F:$F,$F318)=COUNTIFS($M:$M,$M318,$E:$E,$E318,$F:$F,$F318,$R:$R,"Virtualizado"),
         "Virtualizado",
         "En proceso"
      )
   )
)</f>
        <v>Cargado</v>
      </c>
      <c r="H318" t="str">
        <v>Disciplinar</v>
      </c>
      <c r="I318" t="str">
        <v>Reingeniería</v>
      </c>
      <c r="M318">
        <v>3</v>
      </c>
      <c r="N318" t="str">
        <v>Pregrado</v>
      </c>
      <c r="O318" t="str">
        <v>Humanidades y Ciencias Sociales</v>
      </c>
      <c r="P318" t="str">
        <v>Actual</v>
      </c>
      <c r="Q318" t="str">
        <v>Sí</v>
      </c>
      <c r="R318" t="str">
        <v>Cargado</v>
      </c>
      <c r="S318" t="str">
        <v>marzo</v>
      </c>
    </row>
    <row r="319" xml:space="preserve">
      <c r="C319" t="str">
        <v>Electiva humanística I</v>
      </c>
      <c r="D319" t="str">
        <v>Epistemología de las Ciencias Humanas y Sociales</v>
      </c>
      <c r="E319" t="str">
        <f>PROPER(IF(B319="",E318,B319))</f>
        <v>Derecho</v>
      </c>
      <c r="F319" t="str">
        <f>PROPER(IF(A319="",F318,A319))</f>
        <v>Virtual</v>
      </c>
      <c r="G319" t="str" xml:space="preserve">
        <f xml:space="preserve">IF(
   COUNTIFS($M:$M,$M319,$E:$E,$E319,$F:$F,$F319)=COUNTIFS($M:$M,$M319,$E:$E,$E319,$F:$F,$F319,$R:$R,"Cargado"),
   "Cargado",
   IF(
      COUNTIFS($M:$M,$M319,$E:$E,$E319,$F:$F,$F319)=COUNTIFS($M:$M,$M319,$E:$E,$E319,$F:$F,$F319,$R:$R,"No empezado"),
      "No empezado",
      IF(
         COUNTIFS($M:$M,$M319,$E:$E,$E319,$F:$F,$F319)=COUNTIFS($M:$M,$M319,$E:$E,$E319,$F:$F,$F319,$R:$R,"Virtualizado"),
         "Virtualizado",
         "En proceso"
      )
   )
)</f>
        <v>Cargado</v>
      </c>
      <c r="H319" t="str">
        <v>Electiva</v>
      </c>
      <c r="I319" t="str">
        <v>Reingeniería</v>
      </c>
      <c r="M319">
        <v>3</v>
      </c>
      <c r="N319" t="str">
        <v>Pregrado</v>
      </c>
      <c r="O319" t="str">
        <v>Humanidades y Ciencias Sociales</v>
      </c>
      <c r="P319" t="str">
        <v>Actual</v>
      </c>
      <c r="Q319" t="str">
        <v>No</v>
      </c>
      <c r="R319" t="str">
        <v>Cargado</v>
      </c>
      <c r="S319" t="str">
        <v>marzo</v>
      </c>
    </row>
    <row r="320" xml:space="preserve">
      <c r="C320" t="str">
        <v>Economía y derecho</v>
      </c>
      <c r="D320" t="str">
        <f>IF(H320="Disciplinar","No aplica","")</f>
        <v>No aplica</v>
      </c>
      <c r="E320" t="str">
        <f>PROPER(IF(B320="",E319,B320))</f>
        <v>Derecho</v>
      </c>
      <c r="F320" t="str">
        <f>PROPER(IF(A320="",F319,A320))</f>
        <v>Virtual</v>
      </c>
      <c r="G320" t="str" xml:space="preserve">
        <f xml:space="preserve">IF(
   COUNTIFS($M:$M,$M320,$E:$E,$E320,$F:$F,$F320)=COUNTIFS($M:$M,$M320,$E:$E,$E320,$F:$F,$F320,$R:$R,"Cargado"),
   "Cargado",
   IF(
      COUNTIFS($M:$M,$M320,$E:$E,$E320,$F:$F,$F320)=COUNTIFS($M:$M,$M320,$E:$E,$E320,$F:$F,$F320,$R:$R,"No empezado"),
      "No empezado",
      IF(
         COUNTIFS($M:$M,$M320,$E:$E,$E320,$F:$F,$F320)=COUNTIFS($M:$M,$M320,$E:$E,$E320,$F:$F,$F320,$R:$R,"Virtualizado"),
         "Virtualizado",
         "En proceso"
      )
   )
)</f>
        <v>Cargado</v>
      </c>
      <c r="H320" t="str">
        <v>Disciplinar</v>
      </c>
      <c r="I320" t="str">
        <v>Reingeniería</v>
      </c>
      <c r="M320">
        <v>3</v>
      </c>
      <c r="N320" t="str">
        <v>Pregrado</v>
      </c>
      <c r="O320" t="str">
        <v>Humanidades y Ciencias Sociales</v>
      </c>
      <c r="P320" t="str">
        <v>Actual</v>
      </c>
      <c r="Q320" t="str">
        <v>No</v>
      </c>
      <c r="R320" t="str">
        <v>Cargado</v>
      </c>
    </row>
    <row r="321" xml:space="preserve">
      <c r="C321" t="str">
        <v>Fundamentos legales de las obligaciones</v>
      </c>
      <c r="D321" t="str">
        <f>IF(H321="Disciplinar","No aplica","")</f>
        <v>No aplica</v>
      </c>
      <c r="E321" t="str">
        <f>PROPER(IF(B321="",E320,B321))</f>
        <v>Derecho</v>
      </c>
      <c r="F321" t="str">
        <f>PROPER(IF(A321="",F320,A321))</f>
        <v>Virtual</v>
      </c>
      <c r="G321" t="str" xml:space="preserve">
        <f xml:space="preserve">IF(
   COUNTIFS($M:$M,$M321,$E:$E,$E321,$F:$F,$F321)=COUNTIFS($M:$M,$M321,$E:$E,$E321,$F:$F,$F321,$R:$R,"Cargado"),
   "Cargado",
   IF(
      COUNTIFS($M:$M,$M321,$E:$E,$E321,$F:$F,$F321)=COUNTIFS($M:$M,$M321,$E:$E,$E321,$F:$F,$F321,$R:$R,"No empezado"),
      "No empezado",
      IF(
         COUNTIFS($M:$M,$M321,$E:$E,$E321,$F:$F,$F321)=COUNTIFS($M:$M,$M321,$E:$E,$E321,$F:$F,$F321,$R:$R,"Virtualizado"),
         "Virtualizado",
         "En proceso"
      )
   )
)</f>
        <v>Cargado</v>
      </c>
      <c r="H321" t="str">
        <v>Disciplinar</v>
      </c>
      <c r="I321" t="str">
        <v>Reingeniería</v>
      </c>
      <c r="M321">
        <v>3</v>
      </c>
      <c r="N321" t="str">
        <v>Pregrado</v>
      </c>
      <c r="O321" t="str">
        <v>Humanidades y Ciencias Sociales</v>
      </c>
      <c r="P321" t="str">
        <v>Actual</v>
      </c>
      <c r="Q321" t="str">
        <v>No</v>
      </c>
      <c r="R321" t="str">
        <v>Cargado</v>
      </c>
    </row>
    <row r="322" xml:space="preserve">
      <c r="C322" t="str">
        <v>Derecho administrativo general y colombiano</v>
      </c>
      <c r="D322" t="str">
        <f>IF(H322="Disciplinar","No aplica","")</f>
        <v>No aplica</v>
      </c>
      <c r="E322" t="str">
        <f>PROPER(IF(B322="",E321,B322))</f>
        <v>Derecho</v>
      </c>
      <c r="F322" t="str">
        <f>PROPER(IF(A322="",F321,A322))</f>
        <v>Virtual</v>
      </c>
      <c r="G322" t="str" xml:space="preserve">
        <f xml:space="preserve">IF(
   COUNTIFS($M:$M,$M322,$E:$E,$E322,$F:$F,$F322)=COUNTIFS($M:$M,$M322,$E:$E,$E322,$F:$F,$F322,$R:$R,"Cargado"),
   "Cargado",
   IF(
      COUNTIFS($M:$M,$M322,$E:$E,$E322,$F:$F,$F322)=COUNTIFS($M:$M,$M322,$E:$E,$E322,$F:$F,$F322,$R:$R,"No empezado"),
      "No empezado",
      IF(
         COUNTIFS($M:$M,$M322,$E:$E,$E322,$F:$F,$F322)=COUNTIFS($M:$M,$M322,$E:$E,$E322,$F:$F,$F322,$R:$R,"Virtualizado"),
         "Virtualizado",
         "En proceso"
      )
   )
)</f>
        <v>Cargado</v>
      </c>
      <c r="H322" t="str">
        <v>Disciplinar</v>
      </c>
      <c r="I322" t="str">
        <v>Reingeniería</v>
      </c>
      <c r="M322">
        <v>3</v>
      </c>
      <c r="N322" t="str">
        <v>Pregrado</v>
      </c>
      <c r="O322" t="str">
        <v>Humanidades y Ciencias Sociales</v>
      </c>
      <c r="P322" t="str">
        <v>Actual</v>
      </c>
      <c r="Q322" t="str">
        <v>No</v>
      </c>
      <c r="R322" t="str">
        <v>Cargado</v>
      </c>
    </row>
    <row r="323" xml:space="preserve">
      <c r="C323" t="str">
        <v>Relaciones laborales individuales</v>
      </c>
      <c r="D323" t="str">
        <f>IF(H323="Disciplinar","No aplica","")</f>
        <v>No aplica</v>
      </c>
      <c r="E323" t="str">
        <f>PROPER(IF(B323="",E322,B323))</f>
        <v>Derecho</v>
      </c>
      <c r="F323" t="str">
        <f>PROPER(IF(A323="",F322,A323))</f>
        <v>Virtual</v>
      </c>
      <c r="G323" t="str" xml:space="preserve">
        <f xml:space="preserve">IF(
   COUNTIFS($M:$M,$M323,$E:$E,$E323,$F:$F,$F323)=COUNTIFS($M:$M,$M323,$E:$E,$E323,$F:$F,$F323,$R:$R,"Cargado"),
   "Cargado",
   IF(
      COUNTIFS($M:$M,$M323,$E:$E,$E323,$F:$F,$F323)=COUNTIFS($M:$M,$M323,$E:$E,$E323,$F:$F,$F323,$R:$R,"No empezado"),
      "No empezado",
      IF(
         COUNTIFS($M:$M,$M323,$E:$E,$E323,$F:$F,$F323)=COUNTIFS($M:$M,$M323,$E:$E,$E323,$F:$F,$F323,$R:$R,"Virtualizado"),
         "Virtualizado",
         "En proceso"
      )
   )
)</f>
        <v>Cargado</v>
      </c>
      <c r="H323" t="str">
        <v>Disciplinar</v>
      </c>
      <c r="I323" t="str">
        <v>Reingeniería</v>
      </c>
      <c r="M323">
        <v>3</v>
      </c>
      <c r="N323" t="str">
        <v>Pregrado</v>
      </c>
      <c r="O323" t="str">
        <v>Humanidades y Ciencias Sociales</v>
      </c>
      <c r="P323" t="str">
        <v>Actual</v>
      </c>
      <c r="Q323" t="str">
        <v>No</v>
      </c>
      <c r="R323" t="str">
        <v>Cargado</v>
      </c>
      <c r="S323" t="str">
        <v>marzo</v>
      </c>
    </row>
    <row r="324" xml:space="preserve">
      <c r="C324" t="str">
        <v>Procesos de investigación II</v>
      </c>
      <c r="D324" t="str">
        <f>IF(H324="Disciplinar","No aplica","")</f>
        <v>No aplica</v>
      </c>
      <c r="E324" t="str">
        <f>PROPER(IF(B324="",E323,B324))</f>
        <v>Derecho</v>
      </c>
      <c r="F324" t="str">
        <f>PROPER(IF(A324="",F323,A324))</f>
        <v>Virtual</v>
      </c>
      <c r="G324" t="str" xml:space="preserve">
        <f xml:space="preserve">IF(
   COUNTIFS($M:$M,$M324,$E:$E,$E324,$F:$F,$F324)=COUNTIFS($M:$M,$M324,$E:$E,$E324,$F:$F,$F324,$R:$R,"Cargado"),
   "Cargado",
   IF(
      COUNTIFS($M:$M,$M324,$E:$E,$E324,$F:$F,$F324)=COUNTIFS($M:$M,$M324,$E:$E,$E324,$F:$F,$F324,$R:$R,"No empezado"),
      "No empezado",
      IF(
         COUNTIFS($M:$M,$M324,$E:$E,$E324,$F:$F,$F324)=COUNTIFS($M:$M,$M324,$E:$E,$E324,$F:$F,$F324,$R:$R,"Virtualizado"),
         "Virtualizado",
         "En proceso"
      )
   )
)</f>
        <v>En proceso</v>
      </c>
      <c r="H324" t="str">
        <v>Disciplinar</v>
      </c>
      <c r="I324" t="str">
        <v>Reingeniería</v>
      </c>
      <c r="M324">
        <v>4</v>
      </c>
      <c r="N324" t="str">
        <v>Pregrado</v>
      </c>
      <c r="O324" t="str">
        <v>Humanidades y Ciencias Sociales</v>
      </c>
      <c r="P324" t="str">
        <v>Actual</v>
      </c>
      <c r="Q324" t="str">
        <v>Duplicado</v>
      </c>
      <c r="R324" t="str">
        <v>Producido</v>
      </c>
      <c r="S324" t="str">
        <f>IF(R324&lt;&gt;"cargado","marzo","")</f>
        <v>marzo</v>
      </c>
    </row>
    <row r="325" xml:space="preserve">
      <c r="C325" t="str">
        <v>Cultura emprendedora</v>
      </c>
      <c r="D325" t="str">
        <f>IF(H325="Disciplinar","No aplica","")</f>
        <v>No aplica</v>
      </c>
      <c r="E325" t="str">
        <f>PROPER(IF(B325="",E324,B325))</f>
        <v>Derecho</v>
      </c>
      <c r="F325" t="str">
        <f>PROPER(IF(A325="",F324,A325))</f>
        <v>Virtual</v>
      </c>
      <c r="G325" t="str" xml:space="preserve">
        <f xml:space="preserve">IF(
   COUNTIFS($M:$M,$M325,$E:$E,$E325,$F:$F,$F325)=COUNTIFS($M:$M,$M325,$E:$E,$E325,$F:$F,$F325,$R:$R,"Cargado"),
   "Cargado",
   IF(
      COUNTIFS($M:$M,$M325,$E:$E,$E325,$F:$F,$F325)=COUNTIFS($M:$M,$M325,$E:$E,$E325,$F:$F,$F325,$R:$R,"No empezado"),
      "No empezado",
      IF(
         COUNTIFS($M:$M,$M325,$E:$E,$E325,$F:$F,$F325)=COUNTIFS($M:$M,$M325,$E:$E,$E325,$F:$F,$F325,$R:$R,"Virtualizado"),
         "Virtualizado",
         "En proceso"
      )
   )
)</f>
        <v>En proceso</v>
      </c>
      <c r="H325" t="str">
        <v>Disciplinar</v>
      </c>
      <c r="I325" t="str">
        <v>Reingeniería</v>
      </c>
      <c r="M325">
        <v>4</v>
      </c>
      <c r="N325" t="str">
        <v>Pregrado</v>
      </c>
      <c r="O325" t="str">
        <v>Humanidades y Ciencias Sociales</v>
      </c>
      <c r="P325" t="str">
        <v>Actual</v>
      </c>
      <c r="Q325" t="str">
        <v>Sí</v>
      </c>
      <c r="R325" t="str">
        <v>Cargado</v>
      </c>
      <c r="S325" t="str">
        <f>IF(R325&lt;&gt;"cargado","marzo","")</f>
        <v/>
      </c>
    </row>
    <row r="326" xml:space="preserve">
      <c r="C326" t="str">
        <v>Electiva humanística II</v>
      </c>
      <c r="D326" t="str">
        <v>Genero y sociedad</v>
      </c>
      <c r="E326" t="str">
        <f>PROPER(IF(B326="",E325,B326))</f>
        <v>Derecho</v>
      </c>
      <c r="F326" t="str">
        <f>PROPER(IF(A326="",F325,A326))</f>
        <v>Virtual</v>
      </c>
      <c r="G326" t="str" xml:space="preserve">
        <f xml:space="preserve">IF(
   COUNTIFS($M:$M,$M326,$E:$E,$E326,$F:$F,$F326)=COUNTIFS($M:$M,$M326,$E:$E,$E326,$F:$F,$F326,$R:$R,"Cargado"),
   "Cargado",
   IF(
      COUNTIFS($M:$M,$M326,$E:$E,$E326,$F:$F,$F326)=COUNTIFS($M:$M,$M326,$E:$E,$E326,$F:$F,$F326,$R:$R,"No empezado"),
      "No empezado",
      IF(
         COUNTIFS($M:$M,$M326,$E:$E,$E326,$F:$F,$F326)=COUNTIFS($M:$M,$M326,$E:$E,$E326,$F:$F,$F326,$R:$R,"Virtualizado"),
         "Virtualizado",
         "En proceso"
      )
   )
)</f>
        <v>En proceso</v>
      </c>
      <c r="H326" t="str">
        <v>Electiva</v>
      </c>
      <c r="I326" t="str">
        <v>Reingeniería</v>
      </c>
      <c r="M326">
        <v>4</v>
      </c>
      <c r="N326" t="str">
        <v>Pregrado</v>
      </c>
      <c r="O326" t="str">
        <v>Humanidades y Ciencias Sociales</v>
      </c>
      <c r="P326" t="str">
        <v>Actual</v>
      </c>
      <c r="Q326" t="str">
        <v>No</v>
      </c>
      <c r="R326" t="str">
        <v>Cargado</v>
      </c>
      <c r="S326" t="str">
        <f>IF(R326&lt;&gt;"cargado","marzo","")</f>
        <v/>
      </c>
    </row>
    <row r="327" xml:space="preserve">
      <c r="C327" t="str">
        <v>Instituciones procesales civiles I</v>
      </c>
      <c r="D327" t="str">
        <f>IF(H327="Disciplinar","No aplica","")</f>
        <v>No aplica</v>
      </c>
      <c r="E327" t="str">
        <f>PROPER(IF(B327="",E326,B327))</f>
        <v>Derecho</v>
      </c>
      <c r="F327" t="str">
        <f>PROPER(IF(A327="",F326,A327))</f>
        <v>Virtual</v>
      </c>
      <c r="G327" t="str" xml:space="preserve">
        <f xml:space="preserve">IF(
   COUNTIFS($M:$M,$M327,$E:$E,$E327,$F:$F,$F327)=COUNTIFS($M:$M,$M327,$E:$E,$E327,$F:$F,$F327,$R:$R,"Cargado"),
   "Cargado",
   IF(
      COUNTIFS($M:$M,$M327,$E:$E,$E327,$F:$F,$F327)=COUNTIFS($M:$M,$M327,$E:$E,$E327,$F:$F,$F327,$R:$R,"No empezado"),
      "No empezado",
      IF(
         COUNTIFS($M:$M,$M327,$E:$E,$E327,$F:$F,$F327)=COUNTIFS($M:$M,$M327,$E:$E,$E327,$F:$F,$F327,$R:$R,"Virtualizado"),
         "Virtualizado",
         "En proceso"
      )
   )
)</f>
        <v>En proceso</v>
      </c>
      <c r="H327" t="str">
        <v>Disciplinar</v>
      </c>
      <c r="I327" t="str">
        <v>Reingeniería</v>
      </c>
      <c r="M327">
        <v>4</v>
      </c>
      <c r="N327" t="str">
        <v>Pregrado</v>
      </c>
      <c r="O327" t="str">
        <v>Humanidades y Ciencias Sociales</v>
      </c>
      <c r="P327" t="str">
        <v>Actual</v>
      </c>
      <c r="Q327" t="str">
        <v>No</v>
      </c>
      <c r="R327" t="str">
        <v>Cargado</v>
      </c>
      <c r="S327" t="str">
        <f>IF(R327&lt;&gt;"cargado","marzo","")</f>
        <v/>
      </c>
    </row>
    <row r="328" xml:space="preserve">
      <c r="C328" t="str">
        <v>Contratos civiles y comerciales</v>
      </c>
      <c r="D328" t="str">
        <f>IF(H328="Disciplinar","No aplica","")</f>
        <v>No aplica</v>
      </c>
      <c r="E328" t="str">
        <f>PROPER(IF(B328="",E327,B328))</f>
        <v>Derecho</v>
      </c>
      <c r="F328" t="str">
        <f>PROPER(IF(A328="",F327,A328))</f>
        <v>Virtual</v>
      </c>
      <c r="G328" t="str" xml:space="preserve">
        <f xml:space="preserve">IF(
   COUNTIFS($M:$M,$M328,$E:$E,$E328,$F:$F,$F328)=COUNTIFS($M:$M,$M328,$E:$E,$E328,$F:$F,$F328,$R:$R,"Cargado"),
   "Cargado",
   IF(
      COUNTIFS($M:$M,$M328,$E:$E,$E328,$F:$F,$F328)=COUNTIFS($M:$M,$M328,$E:$E,$E328,$F:$F,$F328,$R:$R,"No empezado"),
      "No empezado",
      IF(
         COUNTIFS($M:$M,$M328,$E:$E,$E328,$F:$F,$F328)=COUNTIFS($M:$M,$M328,$E:$E,$E328,$F:$F,$F328,$R:$R,"Virtualizado"),
         "Virtualizado",
         "En proceso"
      )
   )
)</f>
        <v>En proceso</v>
      </c>
      <c r="H328" t="str">
        <v>Disciplinar</v>
      </c>
      <c r="I328" t="str">
        <v>Reingeniería</v>
      </c>
      <c r="M328">
        <v>4</v>
      </c>
      <c r="N328" t="str">
        <v>Pregrado</v>
      </c>
      <c r="O328" t="str">
        <v>Humanidades y Ciencias Sociales</v>
      </c>
      <c r="P328" t="str">
        <v>Actual</v>
      </c>
      <c r="Q328" t="str">
        <v>No</v>
      </c>
      <c r="R328" t="str">
        <v>Cargado</v>
      </c>
      <c r="S328" t="str">
        <f>IF(R328&lt;&gt;"cargado","marzo","")</f>
        <v/>
      </c>
    </row>
    <row r="329" xml:space="preserve">
      <c r="C329" t="str">
        <v>Garantías de protección constitucional</v>
      </c>
      <c r="D329" t="str">
        <f>IF(H329="Disciplinar","No aplica","")</f>
        <v>No aplica</v>
      </c>
      <c r="E329" t="str">
        <f>PROPER(IF(B329="",E328,B329))</f>
        <v>Derecho</v>
      </c>
      <c r="F329" t="str">
        <f>PROPER(IF(A329="",F328,A329))</f>
        <v>Virtual</v>
      </c>
      <c r="G329" t="str" xml:space="preserve">
        <f xml:space="preserve">IF(
   COUNTIFS($M:$M,$M329,$E:$E,$E329,$F:$F,$F329)=COUNTIFS($M:$M,$M329,$E:$E,$E329,$F:$F,$F329,$R:$R,"Cargado"),
   "Cargado",
   IF(
      COUNTIFS($M:$M,$M329,$E:$E,$E329,$F:$F,$F329)=COUNTIFS($M:$M,$M329,$E:$E,$E329,$F:$F,$F329,$R:$R,"No empezado"),
      "No empezado",
      IF(
         COUNTIFS($M:$M,$M329,$E:$E,$E329,$F:$F,$F329)=COUNTIFS($M:$M,$M329,$E:$E,$E329,$F:$F,$F329,$R:$R,"Virtualizado"),
         "Virtualizado",
         "En proceso"
      )
   )
)</f>
        <v>En proceso</v>
      </c>
      <c r="H329" t="str">
        <v>Disciplinar</v>
      </c>
      <c r="I329" t="str">
        <v>Reingeniería</v>
      </c>
      <c r="M329">
        <v>4</v>
      </c>
      <c r="N329" t="str">
        <v>Pregrado</v>
      </c>
      <c r="O329" t="str">
        <v>Humanidades y Ciencias Sociales</v>
      </c>
      <c r="P329" t="str">
        <v>Actual</v>
      </c>
      <c r="Q329" t="str">
        <v>No</v>
      </c>
      <c r="R329" t="str">
        <v>Cargado</v>
      </c>
      <c r="S329" t="str">
        <f>IF(R329&lt;&gt;"cargado","marzo","")</f>
        <v/>
      </c>
    </row>
    <row r="330" xml:space="preserve">
      <c r="C330" t="str">
        <v>Relaciones laborales colectivas</v>
      </c>
      <c r="D330" t="str">
        <f>IF(H330="Disciplinar","No aplica","")</f>
        <v>No aplica</v>
      </c>
      <c r="E330" t="str">
        <f>PROPER(IF(B330="",E329,B330))</f>
        <v>Derecho</v>
      </c>
      <c r="F330" t="str">
        <f>PROPER(IF(A330="",F329,A330))</f>
        <v>Virtual</v>
      </c>
      <c r="G330" t="str" xml:space="preserve">
        <f xml:space="preserve">IF(
   COUNTIFS($M:$M,$M330,$E:$E,$E330,$F:$F,$F330)=COUNTIFS($M:$M,$M330,$E:$E,$E330,$F:$F,$F330,$R:$R,"Cargado"),
   "Cargado",
   IF(
      COUNTIFS($M:$M,$M330,$E:$E,$E330,$F:$F,$F330)=COUNTIFS($M:$M,$M330,$E:$E,$E330,$F:$F,$F330,$R:$R,"No empezado"),
      "No empezado",
      IF(
         COUNTIFS($M:$M,$M330,$E:$E,$E330,$F:$F,$F330)=COUNTIFS($M:$M,$M330,$E:$E,$E330,$F:$F,$F330,$R:$R,"Virtualizado"),
         "Virtualizado",
         "En proceso"
      )
   )
)</f>
        <v>En proceso</v>
      </c>
      <c r="H330" t="str">
        <v>Disciplinar</v>
      </c>
      <c r="I330" t="str">
        <v>Reingeniería</v>
      </c>
      <c r="M330">
        <v>4</v>
      </c>
      <c r="N330" t="str">
        <v>Pregrado</v>
      </c>
      <c r="O330" t="str">
        <v>Humanidades y Ciencias Sociales</v>
      </c>
      <c r="P330" t="str">
        <v>Actual</v>
      </c>
      <c r="Q330" t="str">
        <v>No</v>
      </c>
      <c r="R330" t="str">
        <v>Cargado</v>
      </c>
      <c r="S330" t="str">
        <f>IF(R330&lt;&gt;"cargado","marzo","")</f>
        <v/>
      </c>
    </row>
    <row r="331" xml:space="preserve">
      <c r="C331" t="str">
        <v>Instituciones procesales civiles II</v>
      </c>
      <c r="D331" t="str">
        <f>IF(H331="Disciplinar","No aplica","")</f>
        <v>No aplica</v>
      </c>
      <c r="E331" t="str">
        <f>PROPER(IF(B331="",E330,B331))</f>
        <v>Derecho</v>
      </c>
      <c r="F331" t="str">
        <f>PROPER(IF(A331="",F330,A331))</f>
        <v>Virtual</v>
      </c>
      <c r="G331" t="str" xml:space="preserve">
        <f xml:space="preserve">IF(
   COUNTIFS($M:$M,$M331,$E:$E,$E331,$F:$F,$F331)=COUNTIFS($M:$M,$M331,$E:$E,$E331,$F:$F,$F331,$R:$R,"Cargado"),
   "Cargado",
   IF(
      COUNTIFS($M:$M,$M331,$E:$E,$E331,$F:$F,$F331)=COUNTIFS($M:$M,$M331,$E:$E,$E331,$F:$F,$F331,$R:$R,"No empezado"),
      "No empezado",
      IF(
         COUNTIFS($M:$M,$M331,$E:$E,$E331,$F:$F,$F331)=COUNTIFS($M:$M,$M331,$E:$E,$E331,$F:$F,$F331,$R:$R,"Virtualizado"),
         "Virtualizado",
         "En proceso"
      )
   )
)</f>
        <v>Cargado</v>
      </c>
      <c r="H331" t="str">
        <v>Disciplinar</v>
      </c>
      <c r="I331" t="str">
        <v>Reingeniería</v>
      </c>
      <c r="M331">
        <v>5</v>
      </c>
      <c r="N331" t="str">
        <v>Pregrado</v>
      </c>
      <c r="O331" t="str">
        <v>Humanidades y Ciencias Sociales</v>
      </c>
      <c r="P331" t="str">
        <v>Actual</v>
      </c>
      <c r="Q331" t="str">
        <v>No</v>
      </c>
      <c r="R331" t="str">
        <v>Cargado</v>
      </c>
      <c r="S331" t="str">
        <f>IF(R331&lt;&gt;"cargado","marzo","")</f>
        <v/>
      </c>
    </row>
    <row r="332" xml:space="preserve">
      <c r="C332" t="str">
        <v>Derecho comercial</v>
      </c>
      <c r="D332" t="str">
        <f>IF(H332="Disciplinar","No aplica","")</f>
        <v>No aplica</v>
      </c>
      <c r="E332" t="str">
        <f>PROPER(IF(B332="",E331,B332))</f>
        <v>Derecho</v>
      </c>
      <c r="F332" t="str">
        <f>PROPER(IF(A332="",F331,A332))</f>
        <v>Virtual</v>
      </c>
      <c r="G332" t="str" xml:space="preserve">
        <f xml:space="preserve">IF(
   COUNTIFS($M:$M,$M332,$E:$E,$E332,$F:$F,$F332)=COUNTIFS($M:$M,$M332,$E:$E,$E332,$F:$F,$F332,$R:$R,"Cargado"),
   "Cargado",
   IF(
      COUNTIFS($M:$M,$M332,$E:$E,$E332,$F:$F,$F332)=COUNTIFS($M:$M,$M332,$E:$E,$E332,$F:$F,$F332,$R:$R,"No empezado"),
      "No empezado",
      IF(
         COUNTIFS($M:$M,$M332,$E:$E,$E332,$F:$F,$F332)=COUNTIFS($M:$M,$M332,$E:$E,$E332,$F:$F,$F332,$R:$R,"Virtualizado"),
         "Virtualizado",
         "En proceso"
      )
   )
)</f>
        <v>Cargado</v>
      </c>
      <c r="H332" t="str">
        <v>Disciplinar</v>
      </c>
      <c r="I332" t="str">
        <v>Reingeniería</v>
      </c>
      <c r="M332">
        <v>5</v>
      </c>
      <c r="N332" t="str">
        <v>Pregrado</v>
      </c>
      <c r="O332" t="str">
        <v>Humanidades y Ciencias Sociales</v>
      </c>
      <c r="P332" t="str">
        <v>Actual</v>
      </c>
      <c r="Q332" t="str">
        <v>No</v>
      </c>
      <c r="R332" t="str">
        <v>Cargado</v>
      </c>
      <c r="S332" t="str">
        <f>IF(R332&lt;&gt;"cargado","marzo","")</f>
        <v/>
      </c>
    </row>
    <row r="333" xml:space="preserve">
      <c r="C333" t="str">
        <v>Procedimiento administrativo sancionatorio</v>
      </c>
      <c r="D333" t="str">
        <f>IF(H333="Disciplinar","No aplica","")</f>
        <v>No aplica</v>
      </c>
      <c r="E333" t="str">
        <f>PROPER(IF(B333="",E332,B333))</f>
        <v>Derecho</v>
      </c>
      <c r="F333" t="str">
        <f>PROPER(IF(A333="",F332,A333))</f>
        <v>Virtual</v>
      </c>
      <c r="G333" t="str" xml:space="preserve">
        <f xml:space="preserve">IF(
   COUNTIFS($M:$M,$M333,$E:$E,$E333,$F:$F,$F333)=COUNTIFS($M:$M,$M333,$E:$E,$E333,$F:$F,$F333,$R:$R,"Cargado"),
   "Cargado",
   IF(
      COUNTIFS($M:$M,$M333,$E:$E,$E333,$F:$F,$F333)=COUNTIFS($M:$M,$M333,$E:$E,$E333,$F:$F,$F333,$R:$R,"No empezado"),
      "No empezado",
      IF(
         COUNTIFS($M:$M,$M333,$E:$E,$E333,$F:$F,$F333)=COUNTIFS($M:$M,$M333,$E:$E,$E333,$F:$F,$F333,$R:$R,"Virtualizado"),
         "Virtualizado",
         "En proceso"
      )
   )
)</f>
        <v>Cargado</v>
      </c>
      <c r="H333" t="str">
        <v>Disciplinar</v>
      </c>
      <c r="I333" t="str">
        <v>Reingeniería</v>
      </c>
      <c r="M333">
        <v>5</v>
      </c>
      <c r="N333" t="str">
        <v>Pregrado</v>
      </c>
      <c r="O333" t="str">
        <v>Humanidades y Ciencias Sociales</v>
      </c>
      <c r="P333" t="str">
        <v>Actual</v>
      </c>
      <c r="Q333" t="str">
        <v>No</v>
      </c>
      <c r="R333" t="str">
        <v>Cargado</v>
      </c>
      <c r="S333" t="str">
        <f>IF(R333&lt;&gt;"cargado","marzo","")</f>
        <v/>
      </c>
    </row>
    <row r="334" xml:space="preserve">
      <c r="C334" t="str">
        <v>Sistema general de seguridad social</v>
      </c>
      <c r="D334" t="str">
        <f>IF(H334="Disciplinar","No aplica","")</f>
        <v>No aplica</v>
      </c>
      <c r="E334" t="str">
        <f>PROPER(IF(B334="",E333,B334))</f>
        <v>Derecho</v>
      </c>
      <c r="F334" t="str">
        <f>PROPER(IF(A334="",F333,A334))</f>
        <v>Virtual</v>
      </c>
      <c r="G334" t="str" xml:space="preserve">
        <f xml:space="preserve">IF(
   COUNTIFS($M:$M,$M334,$E:$E,$E334,$F:$F,$F334)=COUNTIFS($M:$M,$M334,$E:$E,$E334,$F:$F,$F334,$R:$R,"Cargado"),
   "Cargado",
   IF(
      COUNTIFS($M:$M,$M334,$E:$E,$E334,$F:$F,$F334)=COUNTIFS($M:$M,$M334,$E:$E,$E334,$F:$F,$F334,$R:$R,"No empezado"),
      "No empezado",
      IF(
         COUNTIFS($M:$M,$M334,$E:$E,$E334,$F:$F,$F334)=COUNTIFS($M:$M,$M334,$E:$E,$E334,$F:$F,$F334,$R:$R,"Virtualizado"),
         "Virtualizado",
         "En proceso"
      )
   )
)</f>
        <v>Cargado</v>
      </c>
      <c r="H334" t="str">
        <v>Disciplinar</v>
      </c>
      <c r="I334" t="str">
        <v>Reingeniería</v>
      </c>
      <c r="M334">
        <v>5</v>
      </c>
      <c r="N334" t="str">
        <v>Pregrado</v>
      </c>
      <c r="O334" t="str">
        <v>Humanidades y Ciencias Sociales</v>
      </c>
      <c r="P334" t="str">
        <v>Actual</v>
      </c>
      <c r="Q334" t="str">
        <v>No</v>
      </c>
      <c r="R334" t="str">
        <v>Cargado</v>
      </c>
      <c r="S334" t="str">
        <f>IF(R334&lt;&gt;"cargado","marzo","")</f>
        <v/>
      </c>
    </row>
    <row r="335" xml:space="preserve">
      <c r="C335" t="str">
        <v>Teoría del delito</v>
      </c>
      <c r="D335" t="str">
        <f>IF(H335="Disciplinar","No aplica","")</f>
        <v>No aplica</v>
      </c>
      <c r="E335" t="str">
        <f>PROPER(IF(B335="",E334,B335))</f>
        <v>Derecho</v>
      </c>
      <c r="F335" t="str">
        <f>PROPER(IF(A335="",F334,A335))</f>
        <v>Virtual</v>
      </c>
      <c r="G335" t="str" xml:space="preserve">
        <f xml:space="preserve">IF(
   COUNTIFS($M:$M,$M335,$E:$E,$E335,$F:$F,$F335)=COUNTIFS($M:$M,$M335,$E:$E,$E335,$F:$F,$F335,$R:$R,"Cargado"),
   "Cargado",
   IF(
      COUNTIFS($M:$M,$M335,$E:$E,$E335,$F:$F,$F335)=COUNTIFS($M:$M,$M335,$E:$E,$E335,$F:$F,$F335,$R:$R,"No empezado"),
      "No empezado",
      IF(
         COUNTIFS($M:$M,$M335,$E:$E,$E335,$F:$F,$F335)=COUNTIFS($M:$M,$M335,$E:$E,$E335,$F:$F,$F335,$R:$R,"Virtualizado"),
         "Virtualizado",
         "En proceso"
      )
   )
)</f>
        <v>Cargado</v>
      </c>
      <c r="H335" t="str">
        <v>Disciplinar</v>
      </c>
      <c r="I335" t="str">
        <v>Reingeniería</v>
      </c>
      <c r="M335">
        <v>5</v>
      </c>
      <c r="N335" t="str">
        <v>Pregrado</v>
      </c>
      <c r="O335" t="str">
        <v>Humanidades y Ciencias Sociales</v>
      </c>
      <c r="P335" t="str">
        <v>Actual</v>
      </c>
      <c r="Q335" t="str">
        <v>No</v>
      </c>
      <c r="R335" t="str">
        <v>Cargado</v>
      </c>
      <c r="S335" t="str">
        <f>IF(R335&lt;&gt;"cargado","marzo","")</f>
        <v/>
      </c>
    </row>
    <row r="336" xml:space="preserve">
      <c r="C336" t="str">
        <v>Electiva de profundización I</v>
      </c>
      <c r="D336" t="str">
        <v>Arbitraje</v>
      </c>
      <c r="E336" t="str">
        <f>PROPER(IF(B336="",E335,B336))</f>
        <v>Derecho</v>
      </c>
      <c r="F336" t="str">
        <f>PROPER(IF(A336="",F335,A336))</f>
        <v>Virtual</v>
      </c>
      <c r="G336" t="str" xml:space="preserve">
        <f xml:space="preserve">IF(
   COUNTIFS($M:$M,$M336,$E:$E,$E336,$F:$F,$F336)=COUNTIFS($M:$M,$M336,$E:$E,$E336,$F:$F,$F336,$R:$R,"Cargado"),
   "Cargado",
   IF(
      COUNTIFS($M:$M,$M336,$E:$E,$E336,$F:$F,$F336)=COUNTIFS($M:$M,$M336,$E:$E,$E336,$F:$F,$F336,$R:$R,"No empezado"),
      "No empezado",
      IF(
         COUNTIFS($M:$M,$M336,$E:$E,$E336,$F:$F,$F336)=COUNTIFS($M:$M,$M336,$E:$E,$E336,$F:$F,$F336,$R:$R,"Virtualizado"),
         "Virtualizado",
         "En proceso"
      )
   )
)</f>
        <v>Cargado</v>
      </c>
      <c r="H336" t="str">
        <v>Electiva</v>
      </c>
      <c r="I336" t="str">
        <v>Reingeniería</v>
      </c>
      <c r="M336">
        <v>5</v>
      </c>
      <c r="N336" t="str">
        <v>Pregrado</v>
      </c>
      <c r="O336" t="str">
        <v>Humanidades y Ciencias Sociales</v>
      </c>
      <c r="P336" t="str">
        <v>Actual</v>
      </c>
      <c r="Q336" t="str">
        <v>No</v>
      </c>
      <c r="R336" t="str">
        <v>Cargado</v>
      </c>
      <c r="S336" t="str">
        <f>IF(R336&lt;&gt;"cargado","marzo","")</f>
        <v/>
      </c>
    </row>
    <row r="337" xml:space="preserve">
      <c r="C337" t="str">
        <v>Procesos de investigación III</v>
      </c>
      <c r="D337" t="str">
        <f>IF(H337="Disciplinar","No aplica","")</f>
        <v>No aplica</v>
      </c>
      <c r="E337" t="str">
        <f>PROPER(IF(B337="",E336,B337))</f>
        <v>Derecho</v>
      </c>
      <c r="F337" t="str">
        <f>PROPER(IF(A337="",F336,A337))</f>
        <v>Virtual</v>
      </c>
      <c r="G337" t="str" xml:space="preserve">
        <f xml:space="preserve">IF(
   COUNTIFS($M:$M,$M337,$E:$E,$E337,$F:$F,$F337)=COUNTIFS($M:$M,$M337,$E:$E,$E337,$F:$F,$F337,$R:$R,"Cargado"),
   "Cargado",
   IF(
      COUNTIFS($M:$M,$M337,$E:$E,$E337,$F:$F,$F337)=COUNTIFS($M:$M,$M337,$E:$E,$E337,$F:$F,$F337,$R:$R,"No empezado"),
      "No empezado",
      IF(
         COUNTIFS($M:$M,$M337,$E:$E,$E337,$F:$F,$F337)=COUNTIFS($M:$M,$M337,$E:$E,$E337,$F:$F,$F337,$R:$R,"Virtualizado"),
         "Virtualizado",
         "En proceso"
      )
   )
)</f>
        <v>Cargado</v>
      </c>
      <c r="H337" t="str">
        <v>Disciplinar</v>
      </c>
      <c r="I337" t="str">
        <v>Reingeniería</v>
      </c>
      <c r="M337">
        <v>6</v>
      </c>
      <c r="N337" t="str">
        <v>Pregrado</v>
      </c>
      <c r="O337" t="str">
        <v>Humanidades y Ciencias Sociales</v>
      </c>
      <c r="P337" t="str">
        <v>Actual</v>
      </c>
      <c r="Q337" t="str">
        <v>Sí</v>
      </c>
      <c r="R337" t="str">
        <v>Cargado</v>
      </c>
      <c r="S337" t="str">
        <f>IF(R337&lt;&gt;"cargado","marzo","")</f>
        <v/>
      </c>
    </row>
    <row r="338" xml:space="preserve">
      <c r="C338" t="str">
        <v>New creation venture</v>
      </c>
      <c r="D338" t="str">
        <f>IF(H338="Disciplinar","No aplica","")</f>
        <v>No aplica</v>
      </c>
      <c r="E338" t="str">
        <f>PROPER(IF(B338="",E337,B338))</f>
        <v>Derecho</v>
      </c>
      <c r="F338" t="str">
        <f>PROPER(IF(A338="",F337,A338))</f>
        <v>Virtual</v>
      </c>
      <c r="G338" t="str" xml:space="preserve">
        <f xml:space="preserve">IF(
   COUNTIFS($M:$M,$M338,$E:$E,$E338,$F:$F,$F338)=COUNTIFS($M:$M,$M338,$E:$E,$E338,$F:$F,$F338,$R:$R,"Cargado"),
   "Cargado",
   IF(
      COUNTIFS($M:$M,$M338,$E:$E,$E338,$F:$F,$F338)=COUNTIFS($M:$M,$M338,$E:$E,$E338,$F:$F,$F338,$R:$R,"No empezado"),
      "No empezado",
      IF(
         COUNTIFS($M:$M,$M338,$E:$E,$E338,$F:$F,$F338)=COUNTIFS($M:$M,$M338,$E:$E,$E338,$F:$F,$F338,$R:$R,"Virtualizado"),
         "Virtualizado",
         "En proceso"
      )
   )
)</f>
        <v>Cargado</v>
      </c>
      <c r="H338" t="str">
        <v>Disciplinar</v>
      </c>
      <c r="I338" t="str">
        <v>Reingeniería</v>
      </c>
      <c r="M338">
        <v>6</v>
      </c>
      <c r="N338" t="str">
        <v>Pregrado</v>
      </c>
      <c r="O338" t="str">
        <v>Humanidades y Ciencias Sociales</v>
      </c>
      <c r="P338" t="str">
        <v>Actual</v>
      </c>
      <c r="Q338" t="str">
        <v>Sí</v>
      </c>
      <c r="R338" t="str">
        <v>Cargado</v>
      </c>
      <c r="S338" t="str">
        <f>IF(R338&lt;&gt;"cargado","marzo","")</f>
        <v/>
      </c>
    </row>
    <row r="339" xml:space="preserve">
      <c r="C339" t="str">
        <v>Régimen probatorio</v>
      </c>
      <c r="D339" t="str">
        <f>IF(H339="Disciplinar","No aplica","")</f>
        <v>No aplica</v>
      </c>
      <c r="E339" t="str">
        <f>PROPER(IF(B339="",E338,B339))</f>
        <v>Derecho</v>
      </c>
      <c r="F339" t="str">
        <f>PROPER(IF(A339="",F338,A339))</f>
        <v>Virtual</v>
      </c>
      <c r="G339" t="str" xml:space="preserve">
        <f xml:space="preserve">IF(
   COUNTIFS($M:$M,$M339,$E:$E,$E339,$F:$F,$F339)=COUNTIFS($M:$M,$M339,$E:$E,$E339,$F:$F,$F339,$R:$R,"Cargado"),
   "Cargado",
   IF(
      COUNTIFS($M:$M,$M339,$E:$E,$E339,$F:$F,$F339)=COUNTIFS($M:$M,$M339,$E:$E,$E339,$F:$F,$F339,$R:$R,"No empezado"),
      "No empezado",
      IF(
         COUNTIFS($M:$M,$M339,$E:$E,$E339,$F:$F,$F339)=COUNTIFS($M:$M,$M339,$E:$E,$E339,$F:$F,$F339,$R:$R,"Virtualizado"),
         "Virtualizado",
         "En proceso"
      )
   )
)</f>
        <v>Cargado</v>
      </c>
      <c r="H339" t="str">
        <v>Disciplinar</v>
      </c>
      <c r="I339" t="str">
        <v>Reingeniería</v>
      </c>
      <c r="M339">
        <v>6</v>
      </c>
      <c r="N339" t="str">
        <v>Pregrado</v>
      </c>
      <c r="O339" t="str">
        <v>Humanidades y Ciencias Sociales</v>
      </c>
      <c r="P339" t="str">
        <v>Actual</v>
      </c>
      <c r="Q339" t="str">
        <v>No</v>
      </c>
      <c r="R339" t="str">
        <v>Cargado</v>
      </c>
      <c r="S339" t="str">
        <f>IF(R339&lt;&gt;"cargado","marzo","")</f>
        <v/>
      </c>
    </row>
    <row r="340" xml:space="preserve">
      <c r="C340" t="str">
        <v>Mecanismos alternativos de solución de conflictos</v>
      </c>
      <c r="D340" t="str">
        <f>IF(H340="Disciplinar","No aplica","")</f>
        <v>No aplica</v>
      </c>
      <c r="E340" t="str">
        <f>PROPER(IF(B340="",E339,B340))</f>
        <v>Derecho</v>
      </c>
      <c r="F340" t="str">
        <f>PROPER(IF(A340="",F339,A340))</f>
        <v>Virtual</v>
      </c>
      <c r="G340" t="str" xml:space="preserve">
        <f xml:space="preserve">IF(
   COUNTIFS($M:$M,$M340,$E:$E,$E340,$F:$F,$F340)=COUNTIFS($M:$M,$M340,$E:$E,$E340,$F:$F,$F340,$R:$R,"Cargado"),
   "Cargado",
   IF(
      COUNTIFS($M:$M,$M340,$E:$E,$E340,$F:$F,$F340)=COUNTIFS($M:$M,$M340,$E:$E,$E340,$F:$F,$F340,$R:$R,"No empezado"),
      "No empezado",
      IF(
         COUNTIFS($M:$M,$M340,$E:$E,$E340,$F:$F,$F340)=COUNTIFS($M:$M,$M340,$E:$E,$E340,$F:$F,$F340,$R:$R,"Virtualizado"),
         "Virtualizado",
         "En proceso"
      )
   )
)</f>
        <v>Cargado</v>
      </c>
      <c r="H340" t="str">
        <v>Disciplinar</v>
      </c>
      <c r="I340" t="str">
        <v>Reingeniería</v>
      </c>
      <c r="M340">
        <v>6</v>
      </c>
      <c r="N340" t="str">
        <v>Pregrado</v>
      </c>
      <c r="O340" t="str">
        <v>Humanidades y Ciencias Sociales</v>
      </c>
      <c r="P340" t="str">
        <v>Actual</v>
      </c>
      <c r="Q340" t="str">
        <v>No</v>
      </c>
      <c r="R340" t="str">
        <v>Cargado</v>
      </c>
      <c r="S340" t="str">
        <f>IF(R340&lt;&gt;"cargado","marzo","")</f>
        <v/>
      </c>
    </row>
    <row r="341" xml:space="preserve">
      <c r="C341" t="str">
        <v>Procesal administrativo</v>
      </c>
      <c r="D341" t="str">
        <f>IF(H341="Disciplinar","No aplica","")</f>
        <v>No aplica</v>
      </c>
      <c r="E341" t="str">
        <f>PROPER(IF(B341="",E340,B341))</f>
        <v>Derecho</v>
      </c>
      <c r="F341" t="str">
        <f>PROPER(IF(A341="",F340,A341))</f>
        <v>Virtual</v>
      </c>
      <c r="G341" t="str" xml:space="preserve">
        <f xml:space="preserve">IF(
   COUNTIFS($M:$M,$M341,$E:$E,$E341,$F:$F,$F341)=COUNTIFS($M:$M,$M341,$E:$E,$E341,$F:$F,$F341,$R:$R,"Cargado"),
   "Cargado",
   IF(
      COUNTIFS($M:$M,$M341,$E:$E,$E341,$F:$F,$F341)=COUNTIFS($M:$M,$M341,$E:$E,$E341,$F:$F,$F341,$R:$R,"No empezado"),
      "No empezado",
      IF(
         COUNTIFS($M:$M,$M341,$E:$E,$E341,$F:$F,$F341)=COUNTIFS($M:$M,$M341,$E:$E,$E341,$F:$F,$F341,$R:$R,"Virtualizado"),
         "Virtualizado",
         "En proceso"
      )
   )
)</f>
        <v>Cargado</v>
      </c>
      <c r="H341" t="str">
        <v>Disciplinar</v>
      </c>
      <c r="I341" t="str">
        <v>Reingeniería</v>
      </c>
      <c r="M341">
        <v>6</v>
      </c>
      <c r="N341" t="str">
        <v>Pregrado</v>
      </c>
      <c r="O341" t="str">
        <v>Humanidades y Ciencias Sociales</v>
      </c>
      <c r="P341" t="str">
        <v>Actual</v>
      </c>
      <c r="Q341" t="str">
        <v>No</v>
      </c>
      <c r="R341" t="str">
        <v>Cargado</v>
      </c>
      <c r="S341" t="str">
        <f>IF(R341&lt;&gt;"cargado","marzo","")</f>
        <v/>
      </c>
    </row>
    <row r="342" xml:space="preserve">
      <c r="C342" t="str">
        <v>Procesal laboral</v>
      </c>
      <c r="D342" t="str">
        <f>IF(H342="Disciplinar","No aplica","")</f>
        <v>No aplica</v>
      </c>
      <c r="E342" t="str">
        <f>PROPER(IF(B342="",E341,B342))</f>
        <v>Derecho</v>
      </c>
      <c r="F342" t="str">
        <f>PROPER(IF(A342="",F341,A342))</f>
        <v>Virtual</v>
      </c>
      <c r="G342" t="str" xml:space="preserve">
        <f xml:space="preserve">IF(
   COUNTIFS($M:$M,$M342,$E:$E,$E342,$F:$F,$F342)=COUNTIFS($M:$M,$M342,$E:$E,$E342,$F:$F,$F342,$R:$R,"Cargado"),
   "Cargado",
   IF(
      COUNTIFS($M:$M,$M342,$E:$E,$E342,$F:$F,$F342)=COUNTIFS($M:$M,$M342,$E:$E,$E342,$F:$F,$F342,$R:$R,"No empezado"),
      "No empezado",
      IF(
         COUNTIFS($M:$M,$M342,$E:$E,$E342,$F:$F,$F342)=COUNTIFS($M:$M,$M342,$E:$E,$E342,$F:$F,$F342,$R:$R,"Virtualizado"),
         "Virtualizado",
         "En proceso"
      )
   )
)</f>
        <v>Cargado</v>
      </c>
      <c r="H342" t="str">
        <v>Disciplinar</v>
      </c>
      <c r="I342" t="str">
        <v>Reingeniería</v>
      </c>
      <c r="M342">
        <v>6</v>
      </c>
      <c r="N342" t="str">
        <v>Pregrado</v>
      </c>
      <c r="O342" t="str">
        <v>Humanidades y Ciencias Sociales</v>
      </c>
      <c r="P342" t="str">
        <v>Actual</v>
      </c>
      <c r="Q342" t="str">
        <v>No</v>
      </c>
      <c r="R342" t="str">
        <v>Cargado</v>
      </c>
      <c r="S342" t="str">
        <f>IF(R342&lt;&gt;"cargado","marzo","")</f>
        <v/>
      </c>
    </row>
    <row r="343" xml:space="preserve">
      <c r="C343" t="str">
        <v>Delitos y penas</v>
      </c>
      <c r="D343" t="str">
        <f>IF(H343="Disciplinar","No aplica","")</f>
        <v>No aplica</v>
      </c>
      <c r="E343" t="str">
        <f>PROPER(IF(B343="",E342,B343))</f>
        <v>Derecho</v>
      </c>
      <c r="F343" t="str">
        <f>PROPER(IF(A343="",F342,A343))</f>
        <v>Virtual</v>
      </c>
      <c r="G343" t="str" xml:space="preserve">
        <f xml:space="preserve">IF(
   COUNTIFS($M:$M,$M343,$E:$E,$E343,$F:$F,$F343)=COUNTIFS($M:$M,$M343,$E:$E,$E343,$F:$F,$F343,$R:$R,"Cargado"),
   "Cargado",
   IF(
      COUNTIFS($M:$M,$M343,$E:$E,$E343,$F:$F,$F343)=COUNTIFS($M:$M,$M343,$E:$E,$E343,$F:$F,$F343,$R:$R,"No empezado"),
      "No empezado",
      IF(
         COUNTIFS($M:$M,$M343,$E:$E,$E343,$F:$F,$F343)=COUNTIFS($M:$M,$M343,$E:$E,$E343,$F:$F,$F343,$R:$R,"Virtualizado"),
         "Virtualizado",
         "En proceso"
      )
   )
)</f>
        <v>Cargado</v>
      </c>
      <c r="H343" t="str">
        <v>Disciplinar</v>
      </c>
      <c r="I343" t="str">
        <v>Reingeniería</v>
      </c>
      <c r="M343">
        <v>6</v>
      </c>
      <c r="N343" t="str">
        <v>Pregrado</v>
      </c>
      <c r="O343" t="str">
        <v>Humanidades y Ciencias Sociales</v>
      </c>
      <c r="P343" t="str">
        <v>Actual</v>
      </c>
      <c r="Q343" t="str">
        <v>No</v>
      </c>
      <c r="R343" t="str">
        <v>Cargado</v>
      </c>
      <c r="S343" t="str">
        <f>IF(R343&lt;&gt;"cargado","marzo","")</f>
        <v/>
      </c>
    </row>
    <row r="344" xml:space="preserve">
      <c r="C344" t="str">
        <v>Procesos de investigación IV</v>
      </c>
      <c r="D344" t="str">
        <f>IF(H344="Disciplinar","No aplica","")</f>
        <v>No aplica</v>
      </c>
      <c r="E344" t="str">
        <f>PROPER(IF(B344="",E343,B344))</f>
        <v>Derecho</v>
      </c>
      <c r="F344" t="str">
        <f>PROPER(IF(A344="",F343,A344))</f>
        <v>Virtual</v>
      </c>
      <c r="G344" t="str" xml:space="preserve">
        <f xml:space="preserve">IF(
   COUNTIFS($M:$M,$M344,$E:$E,$E344,$F:$F,$F344)=COUNTIFS($M:$M,$M344,$E:$E,$E344,$F:$F,$F344,$R:$R,"Cargado"),
   "Cargado",
   IF(
      COUNTIFS($M:$M,$M344,$E:$E,$E344,$F:$F,$F344)=COUNTIFS($M:$M,$M344,$E:$E,$E344,$F:$F,$F344,$R:$R,"No empezado"),
      "No empezado",
      IF(
         COUNTIFS($M:$M,$M344,$E:$E,$E344,$F:$F,$F344)=COUNTIFS($M:$M,$M344,$E:$E,$E344,$F:$F,$F344,$R:$R,"Virtualizado"),
         "Virtualizado",
         "En proceso"
      )
   )
)</f>
        <v>En proceso</v>
      </c>
      <c r="H344" t="str">
        <v>Disciplinar</v>
      </c>
      <c r="I344" t="str">
        <v>Reingeniería</v>
      </c>
      <c r="M344">
        <v>7</v>
      </c>
      <c r="N344" t="str">
        <v>Pregrado</v>
      </c>
      <c r="O344" t="str">
        <v>Humanidades y Ciencias Sociales</v>
      </c>
      <c r="P344" t="str">
        <v>Actual</v>
      </c>
      <c r="Q344" t="str">
        <v>No</v>
      </c>
      <c r="R344" t="str">
        <v>Cargado</v>
      </c>
      <c r="S344" t="str">
        <f>IF(R344&lt;&gt;"cargado","marzo","")</f>
        <v/>
      </c>
    </row>
    <row r="345" xml:space="preserve">
      <c r="C345" t="str">
        <v>Familias, niñez y adolescencia</v>
      </c>
      <c r="D345" t="str">
        <f>IF(H345="Disciplinar","No aplica","")</f>
        <v>No aplica</v>
      </c>
      <c r="E345" t="str">
        <f>PROPER(IF(B345="",E344,B345))</f>
        <v>Derecho</v>
      </c>
      <c r="F345" t="str">
        <f>PROPER(IF(A345="",F344,A345))</f>
        <v>Virtual</v>
      </c>
      <c r="G345" t="str" xml:space="preserve">
        <f xml:space="preserve">IF(
   COUNTIFS($M:$M,$M345,$E:$E,$E345,$F:$F,$F345)=COUNTIFS($M:$M,$M345,$E:$E,$E345,$F:$F,$F345,$R:$R,"Cargado"),
   "Cargado",
   IF(
      COUNTIFS($M:$M,$M345,$E:$E,$E345,$F:$F,$F345)=COUNTIFS($M:$M,$M345,$E:$E,$E345,$F:$F,$F345,$R:$R,"No empezado"),
      "No empezado",
      IF(
         COUNTIFS($M:$M,$M345,$E:$E,$E345,$F:$F,$F345)=COUNTIFS($M:$M,$M345,$E:$E,$E345,$F:$F,$F345,$R:$R,"Virtualizado"),
         "Virtualizado",
         "En proceso"
      )
   )
)</f>
        <v>En proceso</v>
      </c>
      <c r="H345" t="str">
        <v>Disciplinar</v>
      </c>
      <c r="I345" t="str">
        <v>Reingeniería</v>
      </c>
      <c r="M345">
        <v>7</v>
      </c>
      <c r="N345" t="str">
        <v>Pregrado</v>
      </c>
      <c r="O345" t="str">
        <v>Humanidades y Ciencias Sociales</v>
      </c>
      <c r="P345" t="str">
        <v>Actual</v>
      </c>
      <c r="Q345" t="str">
        <v>No</v>
      </c>
      <c r="R345" t="str">
        <v>Cargado</v>
      </c>
      <c r="S345" t="str">
        <f>IF(R345&lt;&gt;"cargado","marzo","")</f>
        <v/>
      </c>
    </row>
    <row r="346" xml:space="preserve">
      <c r="C346" t="str">
        <v>Títulos valores</v>
      </c>
      <c r="D346" t="str">
        <f>IF(H346="Disciplinar","No aplica","")</f>
        <v>No aplica</v>
      </c>
      <c r="E346" t="str">
        <f>PROPER(IF(B346="",E345,B346))</f>
        <v>Derecho</v>
      </c>
      <c r="F346" t="str">
        <f>PROPER(IF(A346="",F345,A346))</f>
        <v>Virtual</v>
      </c>
      <c r="G346" t="str" xml:space="preserve">
        <f xml:space="preserve">IF(
   COUNTIFS($M:$M,$M346,$E:$E,$E346,$F:$F,$F346)=COUNTIFS($M:$M,$M346,$E:$E,$E346,$F:$F,$F346,$R:$R,"Cargado"),
   "Cargado",
   IF(
      COUNTIFS($M:$M,$M346,$E:$E,$E346,$F:$F,$F346)=COUNTIFS($M:$M,$M346,$E:$E,$E346,$F:$F,$F346,$R:$R,"No empezado"),
      "No empezado",
      IF(
         COUNTIFS($M:$M,$M346,$E:$E,$E346,$F:$F,$F346)=COUNTIFS($M:$M,$M346,$E:$E,$E346,$F:$F,$F346,$R:$R,"Virtualizado"),
         "Virtualizado",
         "En proceso"
      )
   )
)</f>
        <v>En proceso</v>
      </c>
      <c r="H346" t="str">
        <v>Disciplinar</v>
      </c>
      <c r="I346" t="str">
        <v>Reingeniería</v>
      </c>
      <c r="M346">
        <v>7</v>
      </c>
      <c r="N346" t="str">
        <v>Pregrado</v>
      </c>
      <c r="O346" t="str">
        <v>Humanidades y Ciencias Sociales</v>
      </c>
      <c r="P346" t="str">
        <v>Actual</v>
      </c>
      <c r="Q346" t="str">
        <v>No</v>
      </c>
      <c r="R346" t="str">
        <v>Producido</v>
      </c>
      <c r="S346" t="str">
        <f>IF(R346&lt;&gt;"cargado","marzo","")</f>
        <v>marzo</v>
      </c>
    </row>
    <row r="347" xml:space="preserve">
      <c r="C347" t="str">
        <v>Derecho internacional público</v>
      </c>
      <c r="D347" t="str">
        <f>IF(H347="Disciplinar","No aplica","")</f>
        <v>No aplica</v>
      </c>
      <c r="E347" t="str">
        <f>PROPER(IF(B347="",E346,B347))</f>
        <v>Derecho</v>
      </c>
      <c r="F347" t="str">
        <f>PROPER(IF(A347="",F346,A347))</f>
        <v>Virtual</v>
      </c>
      <c r="G347" t="str" xml:space="preserve">
        <f xml:space="preserve">IF(
   COUNTIFS($M:$M,$M347,$E:$E,$E347,$F:$F,$F347)=COUNTIFS($M:$M,$M347,$E:$E,$E347,$F:$F,$F347,$R:$R,"Cargado"),
   "Cargado",
   IF(
      COUNTIFS($M:$M,$M347,$E:$E,$E347,$F:$F,$F347)=COUNTIFS($M:$M,$M347,$E:$E,$E347,$F:$F,$F347,$R:$R,"No empezado"),
      "No empezado",
      IF(
         COUNTIFS($M:$M,$M347,$E:$E,$E347,$F:$F,$F347)=COUNTIFS($M:$M,$M347,$E:$E,$E347,$F:$F,$F347,$R:$R,"Virtualizado"),
         "Virtualizado",
         "En proceso"
      )
   )
)</f>
        <v>En proceso</v>
      </c>
      <c r="H347" t="str">
        <v>Disciplinar</v>
      </c>
      <c r="I347" t="str">
        <v>Reingeniería</v>
      </c>
      <c r="M347">
        <v>7</v>
      </c>
      <c r="N347" t="str">
        <v>Pregrado</v>
      </c>
      <c r="O347" t="str">
        <v>Humanidades y Ciencias Sociales</v>
      </c>
      <c r="P347" t="str">
        <v>Actual</v>
      </c>
      <c r="Q347" t="str">
        <v>No</v>
      </c>
      <c r="R347" t="str">
        <v>Producido</v>
      </c>
      <c r="S347" t="str">
        <f>IF(R347&lt;&gt;"cargado","marzo","")</f>
        <v>marzo</v>
      </c>
    </row>
    <row r="348" xml:space="preserve">
      <c r="C348" t="str">
        <v>Procesal penal</v>
      </c>
      <c r="D348" t="str">
        <f>IF(H348="Disciplinar","No aplica","")</f>
        <v>No aplica</v>
      </c>
      <c r="E348" t="str">
        <f>PROPER(IF(B348="",E347,B348))</f>
        <v>Derecho</v>
      </c>
      <c r="F348" t="str">
        <f>PROPER(IF(A348="",F347,A348))</f>
        <v>Virtual</v>
      </c>
      <c r="G348" t="str" xml:space="preserve">
        <f xml:space="preserve">IF(
   COUNTIFS($M:$M,$M348,$E:$E,$E348,$F:$F,$F348)=COUNTIFS($M:$M,$M348,$E:$E,$E348,$F:$F,$F348,$R:$R,"Cargado"),
   "Cargado",
   IF(
      COUNTIFS($M:$M,$M348,$E:$E,$E348,$F:$F,$F348)=COUNTIFS($M:$M,$M348,$E:$E,$E348,$F:$F,$F348,$R:$R,"No empezado"),
      "No empezado",
      IF(
         COUNTIFS($M:$M,$M348,$E:$E,$E348,$F:$F,$F348)=COUNTIFS($M:$M,$M348,$E:$E,$E348,$F:$F,$F348,$R:$R,"Virtualizado"),
         "Virtualizado",
         "En proceso"
      )
   )
)</f>
        <v>En proceso</v>
      </c>
      <c r="H348" t="str">
        <v>Disciplinar</v>
      </c>
      <c r="I348" t="str">
        <v>Reingeniería</v>
      </c>
      <c r="M348">
        <v>7</v>
      </c>
      <c r="N348" t="str">
        <v>Pregrado</v>
      </c>
      <c r="O348" t="str">
        <v>Humanidades y Ciencias Sociales</v>
      </c>
      <c r="P348" t="str">
        <v>Actual</v>
      </c>
      <c r="Q348" t="str">
        <v>No</v>
      </c>
      <c r="R348" t="str">
        <v>Cargado</v>
      </c>
      <c r="S348" t="str">
        <f>IF(R348&lt;&gt;"cargado","marzo","")</f>
        <v/>
      </c>
    </row>
    <row r="349" xml:space="preserve">
      <c r="C349" t="str">
        <v>Consultorio jurídico I</v>
      </c>
      <c r="D349" t="str">
        <f>IF(H349="Disciplinar","No aplica","")</f>
        <v>No aplica</v>
      </c>
      <c r="E349" t="str">
        <f>PROPER(IF(B349="",E348,B349))</f>
        <v>Derecho</v>
      </c>
      <c r="F349" t="str">
        <f>PROPER(IF(A349="",F348,A349))</f>
        <v>Virtual</v>
      </c>
      <c r="G349" t="str" xml:space="preserve">
        <f xml:space="preserve">IF(
   COUNTIFS($M:$M,$M349,$E:$E,$E349,$F:$F,$F349)=COUNTIFS($M:$M,$M349,$E:$E,$E349,$F:$F,$F349,$R:$R,"Cargado"),
   "Cargado",
   IF(
      COUNTIFS($M:$M,$M349,$E:$E,$E349,$F:$F,$F349)=COUNTIFS($M:$M,$M349,$E:$E,$E349,$F:$F,$F349,$R:$R,"No empezado"),
      "No empezado",
      IF(
         COUNTIFS($M:$M,$M349,$E:$E,$E349,$F:$F,$F349)=COUNTIFS($M:$M,$M349,$E:$E,$E349,$F:$F,$F349,$R:$R,"Virtualizado"),
         "Virtualizado",
         "En proceso"
      )
   )
)</f>
        <v>En proceso</v>
      </c>
      <c r="H349" t="str">
        <v>Disciplinar</v>
      </c>
      <c r="I349" t="str">
        <v>Reingeniería</v>
      </c>
      <c r="M349">
        <v>7</v>
      </c>
      <c r="N349" t="str">
        <v>Pregrado</v>
      </c>
      <c r="O349" t="str">
        <v>Humanidades y Ciencias Sociales</v>
      </c>
      <c r="P349" t="str">
        <v>Actual</v>
      </c>
      <c r="Q349" t="str">
        <v>No</v>
      </c>
      <c r="R349" t="str">
        <v>Cargado</v>
      </c>
      <c r="S349" t="str">
        <f>IF(R349&lt;&gt;"cargado","marzo","")</f>
        <v/>
      </c>
    </row>
    <row r="350" xml:space="preserve">
      <c r="C350" t="str">
        <v>Electiva de profundización II</v>
      </c>
      <c r="E350" t="str">
        <f>PROPER(IF(B350="",E349,B350))</f>
        <v>Derecho</v>
      </c>
      <c r="F350" t="str">
        <f>PROPER(IF(A350="",F349,A350))</f>
        <v>Virtual</v>
      </c>
      <c r="G350" t="str" xml:space="preserve">
        <f xml:space="preserve">IF(
   COUNTIFS($M:$M,$M350,$E:$E,$E350,$F:$F,$F350)=COUNTIFS($M:$M,$M350,$E:$E,$E350,$F:$F,$F350,$R:$R,"Cargado"),
   "Cargado",
   IF(
      COUNTIFS($M:$M,$M350,$E:$E,$E350,$F:$F,$F350)=COUNTIFS($M:$M,$M350,$E:$E,$E350,$F:$F,$F350,$R:$R,"No empezado"),
      "No empezado",
      IF(
         COUNTIFS($M:$M,$M350,$E:$E,$E350,$F:$F,$F350)=COUNTIFS($M:$M,$M350,$E:$E,$E350,$F:$F,$F350,$R:$R,"Virtualizado"),
         "Virtualizado",
         "En proceso"
      )
   )
)</f>
        <v>En proceso</v>
      </c>
      <c r="H350" t="str">
        <v>Electiva</v>
      </c>
      <c r="I350" t="str">
        <v>Reingeniería</v>
      </c>
      <c r="M350">
        <v>7</v>
      </c>
      <c r="N350" t="str">
        <v>Pregrado</v>
      </c>
      <c r="O350" t="str">
        <v>Humanidades y Ciencias Sociales</v>
      </c>
      <c r="P350" t="str">
        <v>Actual</v>
      </c>
      <c r="Q350" t="str">
        <v>No</v>
      </c>
      <c r="R350" t="str">
        <v>Cargado</v>
      </c>
      <c r="S350" t="str">
        <f>IF(R350&lt;&gt;"cargado","marzo","")</f>
        <v/>
      </c>
    </row>
    <row r="351" xml:space="preserve">
      <c r="C351" t="str">
        <v>Procesos de investigación V</v>
      </c>
      <c r="D351" t="str">
        <f>IF(H351="Disciplinar","No aplica","")</f>
        <v>No aplica</v>
      </c>
      <c r="E351" t="str">
        <f>PROPER(IF(B351="",E350,B351))</f>
        <v>Derecho</v>
      </c>
      <c r="F351" t="str">
        <f>PROPER(IF(A351="",F350,A351))</f>
        <v>Virtual</v>
      </c>
      <c r="G351" t="str" xml:space="preserve">
        <f xml:space="preserve">IF(
   COUNTIFS($M:$M,$M351,$E:$E,$E351,$F:$F,$F351)=COUNTIFS($M:$M,$M351,$E:$E,$E351,$F:$F,$F351,$R:$R,"Cargado"),
   "Cargado",
   IF(
      COUNTIFS($M:$M,$M351,$E:$E,$E351,$F:$F,$F351)=COUNTIFS($M:$M,$M351,$E:$E,$E351,$F:$F,$F351,$R:$R,"No empezado"),
      "No empezado",
      IF(
         COUNTIFS($M:$M,$M351,$E:$E,$E351,$F:$F,$F351)=COUNTIFS($M:$M,$M351,$E:$E,$E351,$F:$F,$F351,$R:$R,"Virtualizado"),
         "Virtualizado",
         "En proceso"
      )
   )
)</f>
        <v>En proceso</v>
      </c>
      <c r="H351" t="str">
        <v>Disciplinar</v>
      </c>
      <c r="I351" t="str">
        <v>Reingeniería</v>
      </c>
      <c r="M351">
        <v>8</v>
      </c>
      <c r="N351" t="str">
        <v>Pregrado</v>
      </c>
      <c r="O351" t="str">
        <v>Humanidades y Ciencias Sociales</v>
      </c>
      <c r="P351" t="str">
        <v>Actual</v>
      </c>
      <c r="Q351" t="str">
        <v>Sí</v>
      </c>
      <c r="R351" t="str">
        <v>Producido</v>
      </c>
      <c r="S351" t="str">
        <f>IF(R351&lt;&gt;"cargado","marzo","")</f>
        <v>marzo</v>
      </c>
    </row>
    <row r="352" xml:space="preserve">
      <c r="C352" t="str">
        <v>Proyecto emprendedor</v>
      </c>
      <c r="D352" t="str">
        <f>IF(H352="Disciplinar","No aplica","")</f>
        <v>No aplica</v>
      </c>
      <c r="E352" t="str">
        <f>PROPER(IF(B352="",E351,B352))</f>
        <v>Derecho</v>
      </c>
      <c r="F352" t="str">
        <f>PROPER(IF(A352="",F351,A352))</f>
        <v>Virtual</v>
      </c>
      <c r="G352" t="str" xml:space="preserve">
        <f xml:space="preserve">IF(
   COUNTIFS($M:$M,$M352,$E:$E,$E352,$F:$F,$F352)=COUNTIFS($M:$M,$M352,$E:$E,$E352,$F:$F,$F352,$R:$R,"Cargado"),
   "Cargado",
   IF(
      COUNTIFS($M:$M,$M352,$E:$E,$E352,$F:$F,$F352)=COUNTIFS($M:$M,$M352,$E:$E,$E352,$F:$F,$F352,$R:$R,"No empezado"),
      "No empezado",
      IF(
         COUNTIFS($M:$M,$M352,$E:$E,$E352,$F:$F,$F352)=COUNTIFS($M:$M,$M352,$E:$E,$E352,$F:$F,$F352,$R:$R,"Virtualizado"),
         "Virtualizado",
         "En proceso"
      )
   )
)</f>
        <v>En proceso</v>
      </c>
      <c r="H352" t="str">
        <v>Disciplinar</v>
      </c>
      <c r="I352" t="str">
        <v>Reingeniería</v>
      </c>
      <c r="M352">
        <v>8</v>
      </c>
      <c r="N352" t="str">
        <v>Pregrado</v>
      </c>
      <c r="O352" t="str">
        <v>Humanidades y Ciencias Sociales</v>
      </c>
      <c r="P352" t="str">
        <v>Actual</v>
      </c>
      <c r="Q352" t="str">
        <v>Sí</v>
      </c>
      <c r="R352" t="str">
        <v>Producido</v>
      </c>
      <c r="S352" t="str">
        <f>IF(R352&lt;&gt;"cargado","marzo","")</f>
        <v>marzo</v>
      </c>
    </row>
    <row r="353" xml:space="preserve">
      <c r="C353" t="str">
        <v>Derecho herencial</v>
      </c>
      <c r="D353" t="str">
        <f>IF(H353="Disciplinar","No aplica","")</f>
        <v>No aplica</v>
      </c>
      <c r="E353" t="str">
        <f>PROPER(IF(B353="",E352,B353))</f>
        <v>Derecho</v>
      </c>
      <c r="F353" t="str">
        <f>PROPER(IF(A353="",F352,A353))</f>
        <v>Virtual</v>
      </c>
      <c r="G353" t="str" xml:space="preserve">
        <f xml:space="preserve">IF(
   COUNTIFS($M:$M,$M353,$E:$E,$E353,$F:$F,$F353)=COUNTIFS($M:$M,$M353,$E:$E,$E353,$F:$F,$F353,$R:$R,"Cargado"),
   "Cargado",
   IF(
      COUNTIFS($M:$M,$M353,$E:$E,$E353,$F:$F,$F353)=COUNTIFS($M:$M,$M353,$E:$E,$E353,$F:$F,$F353,$R:$R,"No empezado"),
      "No empezado",
      IF(
         COUNTIFS($M:$M,$M353,$E:$E,$E353,$F:$F,$F353)=COUNTIFS($M:$M,$M353,$E:$E,$E353,$F:$F,$F353,$R:$R,"Virtualizado"),
         "Virtualizado",
         "En proceso"
      )
   )
)</f>
        <v>En proceso</v>
      </c>
      <c r="H353" t="str">
        <v>Disciplinar</v>
      </c>
      <c r="I353" t="str">
        <v>Reingeniería</v>
      </c>
      <c r="M353">
        <v>8</v>
      </c>
      <c r="N353" t="str">
        <v>Pregrado</v>
      </c>
      <c r="O353" t="str">
        <v>Humanidades y Ciencias Sociales</v>
      </c>
      <c r="P353" t="str">
        <v>Actual</v>
      </c>
      <c r="Q353" t="str">
        <v>No</v>
      </c>
      <c r="R353" t="str">
        <v>Producido</v>
      </c>
      <c r="S353" t="str">
        <f>IF(R353&lt;&gt;"cargado","marzo","")</f>
        <v>marzo</v>
      </c>
    </row>
    <row r="354" xml:space="preserve">
      <c r="C354" t="str">
        <v>Derechos humanos y derecho internacional humanitario</v>
      </c>
      <c r="D354" t="str">
        <f>IF(H354="Disciplinar","No aplica","")</f>
        <v>No aplica</v>
      </c>
      <c r="E354" t="str">
        <f>PROPER(IF(B354="",E353,B354))</f>
        <v>Derecho</v>
      </c>
      <c r="F354" t="str">
        <f>PROPER(IF(A354="",F353,A354))</f>
        <v>Virtual</v>
      </c>
      <c r="G354" t="str" xml:space="preserve">
        <f xml:space="preserve">IF(
   COUNTIFS($M:$M,$M354,$E:$E,$E354,$F:$F,$F354)=COUNTIFS($M:$M,$M354,$E:$E,$E354,$F:$F,$F354,$R:$R,"Cargado"),
   "Cargado",
   IF(
      COUNTIFS($M:$M,$M354,$E:$E,$E354,$F:$F,$F354)=COUNTIFS($M:$M,$M354,$E:$E,$E354,$F:$F,$F354,$R:$R,"No empezado"),
      "No empezado",
      IF(
         COUNTIFS($M:$M,$M354,$E:$E,$E354,$F:$F,$F354)=COUNTIFS($M:$M,$M354,$E:$E,$E354,$F:$F,$F354,$R:$R,"Virtualizado"),
         "Virtualizado",
         "En proceso"
      )
   )
)</f>
        <v>En proceso</v>
      </c>
      <c r="H354" t="str">
        <v>Disciplinar</v>
      </c>
      <c r="I354" t="str">
        <v>Reingeniería</v>
      </c>
      <c r="M354">
        <v>8</v>
      </c>
      <c r="N354" t="str">
        <v>Pregrado</v>
      </c>
      <c r="O354" t="str">
        <v>Humanidades y Ciencias Sociales</v>
      </c>
      <c r="P354" t="str">
        <v>Actual</v>
      </c>
      <c r="Q354" t="str">
        <v>No</v>
      </c>
      <c r="R354" t="str">
        <v>Producido</v>
      </c>
      <c r="S354" t="str">
        <f>IF(R354&lt;&gt;"cargado","marzo","")</f>
        <v>marzo</v>
      </c>
    </row>
    <row r="355" xml:space="preserve">
      <c r="C355" t="str">
        <v>Derecho internacional privado</v>
      </c>
      <c r="D355" t="str">
        <f>IF(H355="Disciplinar","No aplica","")</f>
        <v>No aplica</v>
      </c>
      <c r="E355" t="str">
        <f>PROPER(IF(B355="",E354,B355))</f>
        <v>Derecho</v>
      </c>
      <c r="F355" t="str">
        <f>PROPER(IF(A355="",F354,A355))</f>
        <v>Virtual</v>
      </c>
      <c r="G355" t="str" xml:space="preserve">
        <f xml:space="preserve">IF(
   COUNTIFS($M:$M,$M355,$E:$E,$E355,$F:$F,$F355)=COUNTIFS($M:$M,$M355,$E:$E,$E355,$F:$F,$F355,$R:$R,"Cargado"),
   "Cargado",
   IF(
      COUNTIFS($M:$M,$M355,$E:$E,$E355,$F:$F,$F355)=COUNTIFS($M:$M,$M355,$E:$E,$E355,$F:$F,$F355,$R:$R,"No empezado"),
      "No empezado",
      IF(
         COUNTIFS($M:$M,$M355,$E:$E,$E355,$F:$F,$F355)=COUNTIFS($M:$M,$M355,$E:$E,$E355,$F:$F,$F355,$R:$R,"Virtualizado"),
         "Virtualizado",
         "En proceso"
      )
   )
)</f>
        <v>En proceso</v>
      </c>
      <c r="H355" t="str">
        <v>Disciplinar</v>
      </c>
      <c r="I355" t="str">
        <v>Reingeniería</v>
      </c>
      <c r="M355">
        <v>8</v>
      </c>
      <c r="N355" t="str">
        <v>Pregrado</v>
      </c>
      <c r="O355" t="str">
        <v>Humanidades y Ciencias Sociales</v>
      </c>
      <c r="P355" t="str">
        <v>Actual</v>
      </c>
      <c r="Q355" t="str">
        <v>No</v>
      </c>
      <c r="R355" t="str">
        <v>Producido</v>
      </c>
      <c r="S355" t="str">
        <f>IF(R355&lt;&gt;"cargado","marzo","")</f>
        <v>marzo</v>
      </c>
    </row>
    <row r="356" xml:space="preserve">
      <c r="C356" t="str">
        <v>Derecho administrativo laboral</v>
      </c>
      <c r="D356" t="str">
        <f>IF(H356="Disciplinar","No aplica","")</f>
        <v>No aplica</v>
      </c>
      <c r="E356" t="str">
        <f>PROPER(IF(B356="",E355,B356))</f>
        <v>Derecho</v>
      </c>
      <c r="F356" t="str">
        <f>PROPER(IF(A356="",F355,A356))</f>
        <v>Virtual</v>
      </c>
      <c r="G356" t="str" xml:space="preserve">
        <f xml:space="preserve">IF(
   COUNTIFS($M:$M,$M356,$E:$E,$E356,$F:$F,$F356)=COUNTIFS($M:$M,$M356,$E:$E,$E356,$F:$F,$F356,$R:$R,"Cargado"),
   "Cargado",
   IF(
      COUNTIFS($M:$M,$M356,$E:$E,$E356,$F:$F,$F356)=COUNTIFS($M:$M,$M356,$E:$E,$E356,$F:$F,$F356,$R:$R,"No empezado"),
      "No empezado",
      IF(
         COUNTIFS($M:$M,$M356,$E:$E,$E356,$F:$F,$F356)=COUNTIFS($M:$M,$M356,$E:$E,$E356,$F:$F,$F356,$R:$R,"Virtualizado"),
         "Virtualizado",
         "En proceso"
      )
   )
)</f>
        <v>En proceso</v>
      </c>
      <c r="H356" t="str">
        <v>Disciplinar</v>
      </c>
      <c r="I356" t="str">
        <v>Reingeniería</v>
      </c>
      <c r="M356">
        <v>8</v>
      </c>
      <c r="N356" t="str">
        <v>Pregrado</v>
      </c>
      <c r="O356" t="str">
        <v>Humanidades y Ciencias Sociales</v>
      </c>
      <c r="P356" t="str">
        <v>Actual</v>
      </c>
      <c r="Q356" t="str">
        <v>No</v>
      </c>
      <c r="R356" t="str">
        <v>Producido</v>
      </c>
      <c r="S356" t="str">
        <f>IF(R356&lt;&gt;"cargado","marzo","")</f>
        <v>marzo</v>
      </c>
    </row>
    <row r="357" xml:space="preserve">
      <c r="C357" t="str">
        <v>Consultorio jurídico II</v>
      </c>
      <c r="D357" t="str">
        <f>IF(H357="Disciplinar","No aplica","")</f>
        <v>No aplica</v>
      </c>
      <c r="E357" t="str">
        <f>PROPER(IF(B357="",E356,B357))</f>
        <v>Derecho</v>
      </c>
      <c r="F357" t="str">
        <f>PROPER(IF(A357="",F356,A357))</f>
        <v>Virtual</v>
      </c>
      <c r="G357" t="str" xml:space="preserve">
        <f xml:space="preserve">IF(
   COUNTIFS($M:$M,$M357,$E:$E,$E357,$F:$F,$F357)=COUNTIFS($M:$M,$M357,$E:$E,$E357,$F:$F,$F357,$R:$R,"Cargado"),
   "Cargado",
   IF(
      COUNTIFS($M:$M,$M357,$E:$E,$E357,$F:$F,$F357)=COUNTIFS($M:$M,$M357,$E:$E,$E357,$F:$F,$F357,$R:$R,"No empezado"),
      "No empezado",
      IF(
         COUNTIFS($M:$M,$M357,$E:$E,$E357,$F:$F,$F357)=COUNTIFS($M:$M,$M357,$E:$E,$E357,$F:$F,$F357,$R:$R,"Virtualizado"),
         "Virtualizado",
         "En proceso"
      )
   )
)</f>
        <v>En proceso</v>
      </c>
      <c r="H357" t="str">
        <v>Disciplinar</v>
      </c>
      <c r="I357" t="str">
        <v>Reingeniería</v>
      </c>
      <c r="M357">
        <v>8</v>
      </c>
      <c r="N357" t="str">
        <v>Pregrado</v>
      </c>
      <c r="O357" t="str">
        <v>Humanidades y Ciencias Sociales</v>
      </c>
      <c r="P357" t="str">
        <v>Actual</v>
      </c>
      <c r="Q357" t="str">
        <v>No</v>
      </c>
      <c r="R357" t="str">
        <v>Producido</v>
      </c>
      <c r="S357" t="str">
        <f>IF(R357&lt;&gt;"cargado","marzo","")</f>
        <v>marzo</v>
      </c>
    </row>
    <row r="358" xml:space="preserve">
      <c r="C358" t="str">
        <v>Ética y responsabilidad social</v>
      </c>
      <c r="D358" t="str">
        <f>IF(H358="Disciplinar","No aplica","")</f>
        <v>No aplica</v>
      </c>
      <c r="E358" t="str">
        <f>PROPER(IF(B358="",E357,B358))</f>
        <v>Derecho</v>
      </c>
      <c r="F358" t="str">
        <f>PROPER(IF(A358="",F357,A358))</f>
        <v>Virtual</v>
      </c>
      <c r="G358" t="str" xml:space="preserve">
        <f xml:space="preserve">IF(
   COUNTIFS($M:$M,$M358,$E:$E,$E358,$F:$F,$F358)=COUNTIFS($M:$M,$M358,$E:$E,$E358,$F:$F,$F358,$R:$R,"Cargado"),
   "Cargado",
   IF(
      COUNTIFS($M:$M,$M358,$E:$E,$E358,$F:$F,$F358)=COUNTIFS($M:$M,$M358,$E:$E,$E358,$F:$F,$F358,$R:$R,"No empezado"),
      "No empezado",
      IF(
         COUNTIFS($M:$M,$M358,$E:$E,$E358,$F:$F,$F358)=COUNTIFS($M:$M,$M358,$E:$E,$E358,$F:$F,$F358,$R:$R,"Virtualizado"),
         "Virtualizado",
         "En proceso"
      )
   )
)</f>
        <v>En proceso</v>
      </c>
      <c r="H358" t="str">
        <v>Disciplinar</v>
      </c>
      <c r="I358" t="str">
        <v>Reingeniería</v>
      </c>
      <c r="M358">
        <v>9</v>
      </c>
      <c r="N358" t="str">
        <v>Pregrado</v>
      </c>
      <c r="O358" t="str">
        <v>Humanidades y Ciencias Sociales</v>
      </c>
      <c r="P358" t="str">
        <v>Actual</v>
      </c>
      <c r="Q358" t="str">
        <v>Duplicado</v>
      </c>
      <c r="R358" t="str">
        <v>Producido</v>
      </c>
      <c r="S358" t="str">
        <f>IF(R358&lt;&gt;"cargado","marzo","")</f>
        <v>marzo</v>
      </c>
    </row>
    <row r="359" xml:space="preserve">
      <c r="C359" t="str">
        <v>Derecho y tecnología</v>
      </c>
      <c r="D359" t="str">
        <f>IF(H359="Disciplinar","No aplica","")</f>
        <v>No aplica</v>
      </c>
      <c r="E359" t="str">
        <f>PROPER(IF(B359="",E358,B359))</f>
        <v>Derecho</v>
      </c>
      <c r="F359" t="str">
        <f>PROPER(IF(A359="",F358,A359))</f>
        <v>Virtual</v>
      </c>
      <c r="G359" t="str" xml:space="preserve">
        <f xml:space="preserve">IF(
   COUNTIFS($M:$M,$M359,$E:$E,$E359,$F:$F,$F359)=COUNTIFS($M:$M,$M359,$E:$E,$E359,$F:$F,$F359,$R:$R,"Cargado"),
   "Cargado",
   IF(
      COUNTIFS($M:$M,$M359,$E:$E,$E359,$F:$F,$F359)=COUNTIFS($M:$M,$M359,$E:$E,$E359,$F:$F,$F359,$R:$R,"No empezado"),
      "No empezado",
      IF(
         COUNTIFS($M:$M,$M359,$E:$E,$E359,$F:$F,$F359)=COUNTIFS($M:$M,$M359,$E:$E,$E359,$F:$F,$F359,$R:$R,"Virtualizado"),
         "Virtualizado",
         "En proceso"
      )
   )
)</f>
        <v>En proceso</v>
      </c>
      <c r="H359" t="str">
        <v>Disciplinar</v>
      </c>
      <c r="I359" t="str">
        <v>Reingeniería</v>
      </c>
      <c r="M359">
        <v>9</v>
      </c>
      <c r="N359" t="str">
        <v>Pregrado</v>
      </c>
      <c r="O359" t="str">
        <v>Humanidades y Ciencias Sociales</v>
      </c>
      <c r="P359" t="str">
        <v>Actual</v>
      </c>
      <c r="Q359" t="str">
        <v>No</v>
      </c>
      <c r="R359" t="str">
        <v>Producido</v>
      </c>
      <c r="S359" t="str">
        <f>IF(R359&lt;&gt;"cargado","marzo","")</f>
        <v>marzo</v>
      </c>
    </row>
    <row r="360" xml:space="preserve">
      <c r="C360" t="str">
        <v>Hacienda pública colombiana</v>
      </c>
      <c r="D360" t="str">
        <f>IF(H360="Disciplinar","No aplica","")</f>
        <v>No aplica</v>
      </c>
      <c r="E360" t="str">
        <f>PROPER(IF(B360="",E359,B360))</f>
        <v>Derecho</v>
      </c>
      <c r="F360" t="str">
        <f>PROPER(IF(A360="",F359,A360))</f>
        <v>Virtual</v>
      </c>
      <c r="G360" t="str" xml:space="preserve">
        <f xml:space="preserve">IF(
   COUNTIFS($M:$M,$M360,$E:$E,$E360,$F:$F,$F360)=COUNTIFS($M:$M,$M360,$E:$E,$E360,$F:$F,$F360,$R:$R,"Cargado"),
   "Cargado",
   IF(
      COUNTIFS($M:$M,$M360,$E:$E,$E360,$F:$F,$F360)=COUNTIFS($M:$M,$M360,$E:$E,$E360,$F:$F,$F360,$R:$R,"No empezado"),
      "No empezado",
      IF(
         COUNTIFS($M:$M,$M360,$E:$E,$E360,$F:$F,$F360)=COUNTIFS($M:$M,$M360,$E:$E,$E360,$F:$F,$F360,$R:$R,"Virtualizado"),
         "Virtualizado",
         "En proceso"
      )
   )
)</f>
        <v>En proceso</v>
      </c>
      <c r="H360" t="str">
        <v>Disciplinar</v>
      </c>
      <c r="I360" t="str">
        <v>Reingeniería</v>
      </c>
      <c r="M360">
        <v>9</v>
      </c>
      <c r="N360" t="str">
        <v>Pregrado</v>
      </c>
      <c r="O360" t="str">
        <v>Humanidades y Ciencias Sociales</v>
      </c>
      <c r="P360" t="str">
        <v>Actual</v>
      </c>
      <c r="Q360" t="str">
        <v>No</v>
      </c>
      <c r="R360" t="str">
        <v>Producido</v>
      </c>
      <c r="S360" t="str">
        <f>IF(R360&lt;&gt;"cargado","marzo","")</f>
        <v>marzo</v>
      </c>
    </row>
    <row r="361" xml:space="preserve">
      <c r="C361" t="str">
        <v>Legislación ambiental y desarrollo sostenible</v>
      </c>
      <c r="D361" t="str">
        <f>IF(H361="Disciplinar","No aplica","")</f>
        <v>No aplica</v>
      </c>
      <c r="E361" t="str">
        <f>PROPER(IF(B361="",E360,B361))</f>
        <v>Derecho</v>
      </c>
      <c r="F361" t="str">
        <f>PROPER(IF(A361="",F360,A361))</f>
        <v>Virtual</v>
      </c>
      <c r="G361" t="str" xml:space="preserve">
        <f xml:space="preserve">IF(
   COUNTIFS($M:$M,$M361,$E:$E,$E361,$F:$F,$F361)=COUNTIFS($M:$M,$M361,$E:$E,$E361,$F:$F,$F361,$R:$R,"Cargado"),
   "Cargado",
   IF(
      COUNTIFS($M:$M,$M361,$E:$E,$E361,$F:$F,$F361)=COUNTIFS($M:$M,$M361,$E:$E,$E361,$F:$F,$F361,$R:$R,"No empezado"),
      "No empezado",
      IF(
         COUNTIFS($M:$M,$M361,$E:$E,$E361,$F:$F,$F361)=COUNTIFS($M:$M,$M361,$E:$E,$E361,$F:$F,$F361,$R:$R,"Virtualizado"),
         "Virtualizado",
         "En proceso"
      )
   )
)</f>
        <v>En proceso</v>
      </c>
      <c r="H361" t="str">
        <v>Disciplinar</v>
      </c>
      <c r="I361" t="str">
        <v>Reingeniería</v>
      </c>
      <c r="M361">
        <v>9</v>
      </c>
      <c r="N361" t="str">
        <v>Pregrado</v>
      </c>
      <c r="O361" t="str">
        <v>Humanidades y Ciencias Sociales</v>
      </c>
      <c r="P361" t="str">
        <v>Actual</v>
      </c>
      <c r="Q361" t="str">
        <v>No</v>
      </c>
      <c r="R361" t="str">
        <v>Producido</v>
      </c>
      <c r="S361" t="str">
        <f>IF(R361&lt;&gt;"cargado","marzo","")</f>
        <v>marzo</v>
      </c>
    </row>
    <row r="362" xml:space="preserve">
      <c r="C362" t="str">
        <v>Contratación estatal</v>
      </c>
      <c r="D362" t="str">
        <f>IF(H362="Disciplinar","No aplica","")</f>
        <v>No aplica</v>
      </c>
      <c r="E362" t="str">
        <f>PROPER(IF(B362="",E361,B362))</f>
        <v>Derecho</v>
      </c>
      <c r="F362" t="str">
        <f>PROPER(IF(A362="",F361,A362))</f>
        <v>Virtual</v>
      </c>
      <c r="G362" t="str" xml:space="preserve">
        <f xml:space="preserve">IF(
   COUNTIFS($M:$M,$M362,$E:$E,$E362,$F:$F,$F362)=COUNTIFS($M:$M,$M362,$E:$E,$E362,$F:$F,$F362,$R:$R,"Cargado"),
   "Cargado",
   IF(
      COUNTIFS($M:$M,$M362,$E:$E,$E362,$F:$F,$F362)=COUNTIFS($M:$M,$M362,$E:$E,$E362,$F:$F,$F362,$R:$R,"No empezado"),
      "No empezado",
      IF(
         COUNTIFS($M:$M,$M362,$E:$E,$E362,$F:$F,$F362)=COUNTIFS($M:$M,$M362,$E:$E,$E362,$F:$F,$F362,$R:$R,"Virtualizado"),
         "Virtualizado",
         "En proceso"
      )
   )
)</f>
        <v>En proceso</v>
      </c>
      <c r="H362" t="str">
        <v>Disciplinar</v>
      </c>
      <c r="I362" t="str">
        <v>Reingeniería</v>
      </c>
      <c r="M362">
        <v>9</v>
      </c>
      <c r="N362" t="str">
        <v>Pregrado</v>
      </c>
      <c r="O362" t="str">
        <v>Humanidades y Ciencias Sociales</v>
      </c>
      <c r="P362" t="str">
        <v>Actual</v>
      </c>
      <c r="Q362" t="str">
        <v>No</v>
      </c>
      <c r="R362" t="str">
        <v>Producido</v>
      </c>
      <c r="S362" t="str">
        <f>IF(R362&lt;&gt;"cargado","marzo","")</f>
        <v>marzo</v>
      </c>
    </row>
    <row r="363" xml:space="preserve">
      <c r="C363" t="str">
        <v>Electiva de profundización III</v>
      </c>
      <c r="E363" t="str">
        <f>PROPER(IF(B363="",E362,B363))</f>
        <v>Derecho</v>
      </c>
      <c r="F363" t="str">
        <f>PROPER(IF(A363="",F362,A363))</f>
        <v>Virtual</v>
      </c>
      <c r="G363" t="str" xml:space="preserve">
        <f xml:space="preserve">IF(
   COUNTIFS($M:$M,$M363,$E:$E,$E363,$F:$F,$F363)=COUNTIFS($M:$M,$M363,$E:$E,$E363,$F:$F,$F363,$R:$R,"Cargado"),
   "Cargado",
   IF(
      COUNTIFS($M:$M,$M363,$E:$E,$E363,$F:$F,$F363)=COUNTIFS($M:$M,$M363,$E:$E,$E363,$F:$F,$F363,$R:$R,"No empezado"),
      "No empezado",
      IF(
         COUNTIFS($M:$M,$M363,$E:$E,$E363,$F:$F,$F363)=COUNTIFS($M:$M,$M363,$E:$E,$E363,$F:$F,$F363,$R:$R,"Virtualizado"),
         "Virtualizado",
         "En proceso"
      )
   )
)</f>
        <v>En proceso</v>
      </c>
      <c r="H363" t="str">
        <v>Electiva</v>
      </c>
      <c r="I363" t="str">
        <v>Reingeniería</v>
      </c>
      <c r="M363">
        <v>9</v>
      </c>
      <c r="N363" t="str">
        <v>Pregrado</v>
      </c>
      <c r="O363" t="str">
        <v>Humanidades y Ciencias Sociales</v>
      </c>
      <c r="P363" t="str">
        <v>Actual</v>
      </c>
      <c r="Q363" t="str">
        <v>No</v>
      </c>
      <c r="R363" t="str">
        <v>Producido</v>
      </c>
      <c r="S363" t="str">
        <f>IF(R363&lt;&gt;"cargado","marzo","")</f>
        <v>marzo</v>
      </c>
    </row>
    <row r="364" xml:space="preserve">
      <c r="C364" t="str">
        <v>Electiva de profundización IV</v>
      </c>
      <c r="E364" t="str">
        <f>PROPER(IF(B364="",E363,B364))</f>
        <v>Derecho</v>
      </c>
      <c r="F364" t="str">
        <f>PROPER(IF(A364="",F363,A364))</f>
        <v>Virtual</v>
      </c>
      <c r="G364" t="str" xml:space="preserve">
        <f xml:space="preserve">IF(
   COUNTIFS($M:$M,$M364,$E:$E,$E364,$F:$F,$F364)=COUNTIFS($M:$M,$M364,$E:$E,$E364,$F:$F,$F364,$R:$R,"Cargado"),
   "Cargado",
   IF(
      COUNTIFS($M:$M,$M364,$E:$E,$E364,$F:$F,$F364)=COUNTIFS($M:$M,$M364,$E:$E,$E364,$F:$F,$F364,$R:$R,"No empezado"),
      "No empezado",
      IF(
         COUNTIFS($M:$M,$M364,$E:$E,$E364,$F:$F,$F364)=COUNTIFS($M:$M,$M364,$E:$E,$E364,$F:$F,$F364,$R:$R,"Virtualizado"),
         "Virtualizado",
         "En proceso"
      )
   )
)</f>
        <v>En proceso</v>
      </c>
      <c r="H364" t="str">
        <v>Electiva</v>
      </c>
      <c r="I364" t="str">
        <v>Reingeniería</v>
      </c>
      <c r="M364">
        <v>9</v>
      </c>
      <c r="N364" t="str">
        <v>Pregrado</v>
      </c>
      <c r="O364" t="str">
        <v>Humanidades y Ciencias Sociales</v>
      </c>
      <c r="P364" t="str">
        <v>Actual</v>
      </c>
      <c r="Q364" t="str">
        <v>No</v>
      </c>
      <c r="R364" t="str">
        <v>Producido</v>
      </c>
      <c r="S364" t="str">
        <f>IF(R364&lt;&gt;"cargado","marzo","")</f>
        <v>marzo</v>
      </c>
    </row>
    <row r="365" xml:space="preserve">
      <c r="C365" t="str">
        <v>Clínica jurídica</v>
      </c>
      <c r="D365" t="str">
        <f>IF(H365="Disciplinar","No aplica","")</f>
        <v>No aplica</v>
      </c>
      <c r="E365" t="str">
        <f>PROPER(IF(B365="",E364,B365))</f>
        <v>Derecho</v>
      </c>
      <c r="F365" t="str">
        <f>PROPER(IF(A365="",F364,A365))</f>
        <v>Virtual</v>
      </c>
      <c r="G365" t="str" xml:space="preserve">
        <f xml:space="preserve">IF(
   COUNTIFS($M:$M,$M365,$E:$E,$E365,$F:$F,$F365)=COUNTIFS($M:$M,$M365,$E:$E,$E365,$F:$F,$F365,$R:$R,"Cargado"),
   "Cargado",
   IF(
      COUNTIFS($M:$M,$M365,$E:$E,$E365,$F:$F,$F365)=COUNTIFS($M:$M,$M365,$E:$E,$E365,$F:$F,$F365,$R:$R,"No empezado"),
      "No empezado",
      IF(
         COUNTIFS($M:$M,$M365,$E:$E,$E365,$F:$F,$F365)=COUNTIFS($M:$M,$M365,$E:$E,$E365,$F:$F,$F365,$R:$R,"Virtualizado"),
         "Virtualizado",
         "En proceso"
      )
   )
)</f>
        <v>En proceso</v>
      </c>
      <c r="H365" t="str">
        <v>Disciplinar</v>
      </c>
      <c r="I365" t="str">
        <v>Reingeniería</v>
      </c>
      <c r="M365">
        <v>9</v>
      </c>
      <c r="N365" t="str">
        <v>Pregrado</v>
      </c>
      <c r="O365" t="str">
        <v>Humanidades y Ciencias Sociales</v>
      </c>
      <c r="P365" t="str">
        <v>Actual</v>
      </c>
      <c r="Q365" t="str">
        <v>No</v>
      </c>
      <c r="R365" t="str">
        <v>Aprobado DI</v>
      </c>
      <c r="S365" t="str">
        <f>IF(R365&lt;&gt;"cargado","marzo","")</f>
        <v>marzo</v>
      </c>
      <c r="Y365" s="1">
        <v>46169.003808981484</v>
      </c>
      <c r="Z365" s="1">
        <v>46169.00517280093</v>
      </c>
      <c r="AB365" t="str">
        <v>Andres Velandia</v>
      </c>
      <c r="AE365" s="1">
        <v>46169.00562638889</v>
      </c>
      <c r="AF365" s="1">
        <v>46169.0087784375</v>
      </c>
      <c r="AG365" t="str">
        <v>Aprobado</v>
      </c>
      <c r="AH365" s="1">
        <v>46169.007746967596</v>
      </c>
    </row>
    <row r="366" xml:space="preserve">
      <c r="A366" t="str">
        <v>Virtual</v>
      </c>
      <c r="B366" t="str">
        <v>Licenciatura en Educación Infantil</v>
      </c>
      <c r="C366" t="str">
        <v>Competencias Comunicativas</v>
      </c>
      <c r="D366" t="str">
        <f>IF(H366="Disciplinar","No aplica","")</f>
        <v>No aplica</v>
      </c>
      <c r="E366" t="str">
        <f>PROPER(IF(B366="",E365,B366))</f>
        <v>Licenciatura En Educación Infantil</v>
      </c>
      <c r="F366" t="str">
        <f>PROPER(IF(A366="",F365,A366))</f>
        <v>Virtual</v>
      </c>
      <c r="G366" t="str" xml:space="preserve">
        <f xml:space="preserve">IF(
   COUNTIFS($M:$M,$M366,$E:$E,$E366,$F:$F,$F366)=COUNTIFS($M:$M,$M366,$E:$E,$E366,$F:$F,$F366,$R:$R,"Cargado"),
   "Cargado",
   IF(
      COUNTIFS($M:$M,$M366,$E:$E,$E366,$F:$F,$F366)=COUNTIFS($M:$M,$M366,$E:$E,$E366,$F:$F,$F366,$R:$R,"No empezado"),
      "No empezado",
      IF(
         COUNTIFS($M:$M,$M366,$E:$E,$E366,$F:$F,$F366)=COUNTIFS($M:$M,$M366,$E:$E,$E366,$F:$F,$F366,$R:$R,"Virtualizado"),
         "Virtualizado",
         "En proceso"
      )
   )
)</f>
        <v>Cargado</v>
      </c>
      <c r="H366" t="str">
        <v>Disciplinar</v>
      </c>
      <c r="I366" t="str">
        <v>Reingeniería</v>
      </c>
      <c r="M366">
        <v>1</v>
      </c>
      <c r="N366" t="str">
        <v>Pregrado</v>
      </c>
      <c r="O366" t="str">
        <v>Educación</v>
      </c>
      <c r="P366" t="str">
        <v>Actual</v>
      </c>
      <c r="Q366" t="str">
        <v>Sí</v>
      </c>
      <c r="R366" t="str">
        <v>Cargado</v>
      </c>
      <c r="S366" t="str">
        <f>IF(R366&lt;&gt;"cargado","marzo","")</f>
        <v/>
      </c>
    </row>
    <row r="367" xml:space="preserve">
      <c r="C367" t="str">
        <v>Competencias matemáticas</v>
      </c>
      <c r="D367" t="str">
        <f>IF(H367="Disciplinar","No aplica","")</f>
        <v>No aplica</v>
      </c>
      <c r="E367" t="str">
        <f>PROPER(IF(B367="",E366,B367))</f>
        <v>Licenciatura En Educación Infantil</v>
      </c>
      <c r="F367" t="str">
        <f>PROPER(IF(A367="",F366,A367))</f>
        <v>Virtual</v>
      </c>
      <c r="G367" t="str" xml:space="preserve">
        <f xml:space="preserve">IF(
   COUNTIFS($M:$M,$M367,$E:$E,$E367,$F:$F,$F367)=COUNTIFS($M:$M,$M367,$E:$E,$E367,$F:$F,$F367,$R:$R,"Cargado"),
   "Cargado",
   IF(
      COUNTIFS($M:$M,$M367,$E:$E,$E367,$F:$F,$F367)=COUNTIFS($M:$M,$M367,$E:$E,$E367,$F:$F,$F367,$R:$R,"No empezado"),
      "No empezado",
      IF(
         COUNTIFS($M:$M,$M367,$E:$E,$E367,$F:$F,$F367)=COUNTIFS($M:$M,$M367,$E:$E,$E367,$F:$F,$F367,$R:$R,"Virtualizado"),
         "Virtualizado",
         "En proceso"
      )
   )
)</f>
        <v>Cargado</v>
      </c>
      <c r="H367" t="str">
        <v>Disciplinar</v>
      </c>
      <c r="I367" t="str">
        <v>Reingeniería</v>
      </c>
      <c r="M367">
        <v>1</v>
      </c>
      <c r="N367" t="str">
        <v>Pregrado</v>
      </c>
      <c r="O367" t="str">
        <v>Educación</v>
      </c>
      <c r="P367" t="str">
        <v>Actual</v>
      </c>
      <c r="Q367" t="str">
        <v>Sí</v>
      </c>
      <c r="R367" t="str">
        <v>Cargado</v>
      </c>
      <c r="S367" t="str">
        <f>IF(R367&lt;&gt;"cargado","marzo","")</f>
        <v/>
      </c>
    </row>
    <row r="368" xml:space="preserve">
      <c r="C368" t="str">
        <v>Cultura Emprendedora</v>
      </c>
      <c r="D368" t="str">
        <f>IF(H368="Disciplinar","No aplica","")</f>
        <v>No aplica</v>
      </c>
      <c r="E368" t="str">
        <f>PROPER(IF(B368="",E367,B368))</f>
        <v>Licenciatura En Educación Infantil</v>
      </c>
      <c r="F368" t="str">
        <f>PROPER(IF(A368="",F367,A368))</f>
        <v>Virtual</v>
      </c>
      <c r="G368" t="str" xml:space="preserve">
        <f xml:space="preserve">IF(
   COUNTIFS($M:$M,$M368,$E:$E,$E368,$F:$F,$F368)=COUNTIFS($M:$M,$M368,$E:$E,$E368,$F:$F,$F368,$R:$R,"Cargado"),
   "Cargado",
   IF(
      COUNTIFS($M:$M,$M368,$E:$E,$E368,$F:$F,$F368)=COUNTIFS($M:$M,$M368,$E:$E,$E368,$F:$F,$F368,$R:$R,"No empezado"),
      "No empezado",
      IF(
         COUNTIFS($M:$M,$M368,$E:$E,$E368,$F:$F,$F368)=COUNTIFS($M:$M,$M368,$E:$E,$E368,$F:$F,$F368,$R:$R,"Virtualizado"),
         "Virtualizado",
         "En proceso"
      )
   )
)</f>
        <v>Cargado</v>
      </c>
      <c r="H368" t="str">
        <v>Disciplinar</v>
      </c>
      <c r="I368" t="str">
        <v>Reingeniería</v>
      </c>
      <c r="M368">
        <v>1</v>
      </c>
      <c r="N368" t="str">
        <v>Pregrado</v>
      </c>
      <c r="O368" t="str">
        <v>Educación</v>
      </c>
      <c r="P368" t="str">
        <v>Actual</v>
      </c>
      <c r="Q368" t="str">
        <v>Sí</v>
      </c>
      <c r="R368" t="str">
        <v>Cargado</v>
      </c>
      <c r="S368" t="str">
        <f>IF(R368&lt;&gt;"cargado","marzo","")</f>
        <v/>
      </c>
    </row>
    <row r="369" xml:space="preserve">
      <c r="C369" t="str">
        <v>Formación Ciudadana</v>
      </c>
      <c r="D369" t="str">
        <f>IF(H369="Disciplinar","No aplica","")</f>
        <v>No aplica</v>
      </c>
      <c r="E369" t="str">
        <f>PROPER(IF(B369="",E368,B369))</f>
        <v>Licenciatura En Educación Infantil</v>
      </c>
      <c r="F369" t="str">
        <f>PROPER(IF(A369="",F368,A369))</f>
        <v>Virtual</v>
      </c>
      <c r="G369" t="str" xml:space="preserve">
        <f xml:space="preserve">IF(
   COUNTIFS($M:$M,$M369,$E:$E,$E369,$F:$F,$F369)=COUNTIFS($M:$M,$M369,$E:$E,$E369,$F:$F,$F369,$R:$R,"Cargado"),
   "Cargado",
   IF(
      COUNTIFS($M:$M,$M369,$E:$E,$E369,$F:$F,$F369)=COUNTIFS($M:$M,$M369,$E:$E,$E369,$F:$F,$F369,$R:$R,"No empezado"),
      "No empezado",
      IF(
         COUNTIFS($M:$M,$M369,$E:$E,$E369,$F:$F,$F369)=COUNTIFS($M:$M,$M369,$E:$E,$E369,$F:$F,$F369,$R:$R,"Virtualizado"),
         "Virtualizado",
         "En proceso"
      )
   )
)</f>
        <v>Cargado</v>
      </c>
      <c r="H369" t="str">
        <v>Disciplinar</v>
      </c>
      <c r="I369" t="str">
        <v>Reingeniería</v>
      </c>
      <c r="M369">
        <v>1</v>
      </c>
      <c r="N369" t="str">
        <v>Pregrado</v>
      </c>
      <c r="O369" t="str">
        <v>Educación</v>
      </c>
      <c r="P369" t="str">
        <v>Actual</v>
      </c>
      <c r="Q369" t="str">
        <v>No</v>
      </c>
      <c r="R369" t="str">
        <v>Cargado</v>
      </c>
      <c r="S369" t="str">
        <f>IF(R369&lt;&gt;"cargado","marzo","")</f>
        <v/>
      </c>
    </row>
    <row r="370" xml:space="preserve">
      <c r="C370" t="str">
        <v>Fundamentos de la Educación Infantil</v>
      </c>
      <c r="D370" t="str">
        <f>IF(H370="Disciplinar","No aplica","")</f>
        <v>No aplica</v>
      </c>
      <c r="E370" t="str">
        <f>PROPER(IF(B370="",E369,B370))</f>
        <v>Licenciatura En Educación Infantil</v>
      </c>
      <c r="F370" t="str">
        <f>PROPER(IF(A370="",F369,A370))</f>
        <v>Virtual</v>
      </c>
      <c r="G370" t="str" xml:space="preserve">
        <f xml:space="preserve">IF(
   COUNTIFS($M:$M,$M370,$E:$E,$E370,$F:$F,$F370)=COUNTIFS($M:$M,$M370,$E:$E,$E370,$F:$F,$F370,$R:$R,"Cargado"),
   "Cargado",
   IF(
      COUNTIFS($M:$M,$M370,$E:$E,$E370,$F:$F,$F370)=COUNTIFS($M:$M,$M370,$E:$E,$E370,$F:$F,$F370,$R:$R,"No empezado"),
      "No empezado",
      IF(
         COUNTIFS($M:$M,$M370,$E:$E,$E370,$F:$F,$F370)=COUNTIFS($M:$M,$M370,$E:$E,$E370,$F:$F,$F370,$R:$R,"Virtualizado"),
         "Virtualizado",
         "En proceso"
      )
   )
)</f>
        <v>Cargado</v>
      </c>
      <c r="H370" t="str">
        <v>Disciplinar</v>
      </c>
      <c r="I370" t="str">
        <v>Reingeniería</v>
      </c>
      <c r="M370">
        <v>1</v>
      </c>
      <c r="N370" t="str">
        <v>Pregrado</v>
      </c>
      <c r="O370" t="str">
        <v>Educación</v>
      </c>
      <c r="P370" t="str">
        <v>Actual</v>
      </c>
      <c r="Q370" t="str">
        <v>No</v>
      </c>
      <c r="R370" t="str">
        <v>Cargado</v>
      </c>
      <c r="S370" t="str">
        <f>IF(R370&lt;&gt;"cargado","marzo","")</f>
        <v/>
      </c>
    </row>
    <row r="371" xml:space="preserve">
      <c r="C371" t="str">
        <v>Sociología de la infancia y la familia</v>
      </c>
      <c r="D371" t="str">
        <f>IF(H371="Disciplinar","No aplica","")</f>
        <v>No aplica</v>
      </c>
      <c r="E371" t="str">
        <f>PROPER(IF(B371="",E370,B371))</f>
        <v>Licenciatura En Educación Infantil</v>
      </c>
      <c r="F371" t="str">
        <f>PROPER(IF(A371="",F370,A371))</f>
        <v>Virtual</v>
      </c>
      <c r="G371" t="str" xml:space="preserve">
        <f xml:space="preserve">IF(
   COUNTIFS($M:$M,$M371,$E:$E,$E371,$F:$F,$F371)=COUNTIFS($M:$M,$M371,$E:$E,$E371,$F:$F,$F371,$R:$R,"Cargado"),
   "Cargado",
   IF(
      COUNTIFS($M:$M,$M371,$E:$E,$E371,$F:$F,$F371)=COUNTIFS($M:$M,$M371,$E:$E,$E371,$F:$F,$F371,$R:$R,"No empezado"),
      "No empezado",
      IF(
         COUNTIFS($M:$M,$M371,$E:$E,$E371,$F:$F,$F371)=COUNTIFS($M:$M,$M371,$E:$E,$E371,$F:$F,$F371,$R:$R,"Virtualizado"),
         "Virtualizado",
         "En proceso"
      )
   )
)</f>
        <v>Cargado</v>
      </c>
      <c r="H371" t="str">
        <v>Disciplinar</v>
      </c>
      <c r="I371" t="str">
        <v>Reingeniería</v>
      </c>
      <c r="M371">
        <v>1</v>
      </c>
      <c r="N371" t="str">
        <v>Pregrado</v>
      </c>
      <c r="O371" t="str">
        <v>Educación</v>
      </c>
      <c r="P371" t="str">
        <v>Actual</v>
      </c>
      <c r="Q371" t="str">
        <v>No</v>
      </c>
      <c r="R371" t="str">
        <v>Cargado</v>
      </c>
      <c r="S371" t="str">
        <f>IF(R371&lt;&gt;"cargado","marzo","")</f>
        <v/>
      </c>
    </row>
    <row r="372" xml:space="preserve">
      <c r="C372" t="str">
        <v>Epistemología e Historia de la Pedagogía y Educación</v>
      </c>
      <c r="D372" t="str">
        <f>IF(H372="Disciplinar","No aplica","")</f>
        <v>No aplica</v>
      </c>
      <c r="E372" t="str">
        <f>PROPER(IF(B372="",E371,B372))</f>
        <v>Licenciatura En Educación Infantil</v>
      </c>
      <c r="F372" t="str">
        <f>PROPER(IF(A372="",F371,A372))</f>
        <v>Virtual</v>
      </c>
      <c r="G372" t="str" xml:space="preserve">
        <f xml:space="preserve">IF(
   COUNTIFS($M:$M,$M372,$E:$E,$E372,$F:$F,$F372)=COUNTIFS($M:$M,$M372,$E:$E,$E372,$F:$F,$F372,$R:$R,"Cargado"),
   "Cargado",
   IF(
      COUNTIFS($M:$M,$M372,$E:$E,$E372,$F:$F,$F372)=COUNTIFS($M:$M,$M372,$E:$E,$E372,$F:$F,$F372,$R:$R,"No empezado"),
      "No empezado",
      IF(
         COUNTIFS($M:$M,$M372,$E:$E,$E372,$F:$F,$F372)=COUNTIFS($M:$M,$M372,$E:$E,$E372,$F:$F,$F372,$R:$R,"Virtualizado"),
         "Virtualizado",
         "En proceso"
      )
   )
)</f>
        <v>Cargado</v>
      </c>
      <c r="H372" t="str">
        <v>Disciplinar</v>
      </c>
      <c r="I372" t="str">
        <v>Reingeniería</v>
      </c>
      <c r="M372">
        <v>1</v>
      </c>
      <c r="N372" t="str">
        <v>Pregrado</v>
      </c>
      <c r="O372" t="str">
        <v>Educación</v>
      </c>
      <c r="P372" t="str">
        <v>Actual</v>
      </c>
      <c r="Q372" t="str">
        <v>No</v>
      </c>
      <c r="R372" t="str">
        <v>Cargado</v>
      </c>
      <c r="S372" t="str">
        <f>IF(R372&lt;&gt;"cargado","marzo","")</f>
        <v/>
      </c>
    </row>
    <row r="373">
      <c r="C373" t="str">
        <v>FUNDAMENTOS Y ENFOQUES PEDAGÓGICOS PARA LA EDUCACIÓN INFANTIL</v>
      </c>
      <c r="D373" t="str">
        <f>IF(H373="Disciplinar","No aplica","")</f>
        <v>No aplica</v>
      </c>
      <c r="H373" t="str">
        <v>Disciplinar</v>
      </c>
      <c r="I373" t="str">
        <v>Reingeniería</v>
      </c>
      <c r="M373">
        <v>1</v>
      </c>
      <c r="N373" t="str">
        <v>Pregrado</v>
      </c>
      <c r="O373" t="str">
        <v>Educación</v>
      </c>
      <c r="P373" t="str">
        <v>Nueva</v>
      </c>
      <c r="Q373" t="str">
        <v>No</v>
      </c>
      <c r="R373" t="str">
        <v>Producido</v>
      </c>
      <c r="S373" t="str">
        <f>IF(R373&lt;&gt;"cargado","marzo","")</f>
        <v>marzo</v>
      </c>
    </row>
    <row r="374" xml:space="preserve">
      <c r="C374" t="str">
        <v>Apropiación de las TIC</v>
      </c>
      <c r="D374" t="str">
        <f>IF(H374="Disciplinar","No aplica","")</f>
        <v>No aplica</v>
      </c>
      <c r="E374" t="str">
        <f>PROPER(IF(B374="",E372,B374))</f>
        <v>Licenciatura En Educación Infantil</v>
      </c>
      <c r="F374" t="str">
        <f>PROPER(IF(A374="",F372,A374))</f>
        <v>Virtual</v>
      </c>
      <c r="G374" t="str" xml:space="preserve">
        <f xml:space="preserve">IF(
   COUNTIFS($M:$M,$M374,$E:$E,$E374,$F:$F,$F374)=COUNTIFS($M:$M,$M374,$E:$E,$E374,$F:$F,$F374,$R:$R,"Cargado"),
   "Cargado",
   IF(
      COUNTIFS($M:$M,$M374,$E:$E,$E374,$F:$F,$F374)=COUNTIFS($M:$M,$M374,$E:$E,$E374,$F:$F,$F374,$R:$R,"No empezado"),
      "No empezado",
      IF(
         COUNTIFS($M:$M,$M374,$E:$E,$E374,$F:$F,$F374)=COUNTIFS($M:$M,$M374,$E:$E,$E374,$F:$F,$F374,$R:$R,"Virtualizado"),
         "Virtualizado",
         "En proceso"
      )
   )
)</f>
        <v>Cargado</v>
      </c>
      <c r="H374" t="str">
        <v>Disciplinar</v>
      </c>
      <c r="I374" t="str">
        <v>Reingeniería</v>
      </c>
      <c r="M374">
        <v>2</v>
      </c>
      <c r="N374" t="str">
        <v>Pregrado</v>
      </c>
      <c r="O374" t="str">
        <v>Educación</v>
      </c>
      <c r="P374" t="str">
        <v>Actual</v>
      </c>
      <c r="Q374" t="str">
        <v>No</v>
      </c>
      <c r="R374" t="str">
        <v>Cargado</v>
      </c>
      <c r="S374" t="str">
        <f>IF(R374&lt;&gt;"cargado","marzo","")</f>
        <v/>
      </c>
    </row>
    <row r="375" xml:space="preserve">
      <c r="C375" t="str">
        <v>Psicología del Desarrollo Infantil</v>
      </c>
      <c r="D375" t="str">
        <f>IF(H375="Disciplinar","No aplica","")</f>
        <v>No aplica</v>
      </c>
      <c r="E375" t="str">
        <f>PROPER(IF(B375="",E374,B375))</f>
        <v>Licenciatura En Educación Infantil</v>
      </c>
      <c r="F375" t="str">
        <f>PROPER(IF(A375="",F374,A375))</f>
        <v>Virtual</v>
      </c>
      <c r="G375" t="str" xml:space="preserve">
        <f xml:space="preserve">IF(
   COUNTIFS($M:$M,$M375,$E:$E,$E375,$F:$F,$F375)=COUNTIFS($M:$M,$M375,$E:$E,$E375,$F:$F,$F375,$R:$R,"Cargado"),
   "Cargado",
   IF(
      COUNTIFS($M:$M,$M375,$E:$E,$E375,$F:$F,$F375)=COUNTIFS($M:$M,$M375,$E:$E,$E375,$F:$F,$F375,$R:$R,"No empezado"),
      "No empezado",
      IF(
         COUNTIFS($M:$M,$M375,$E:$E,$E375,$F:$F,$F375)=COUNTIFS($M:$M,$M375,$E:$E,$E375,$F:$F,$F375,$R:$R,"Virtualizado"),
         "Virtualizado",
         "En proceso"
      )
   )
)</f>
        <v>Cargado</v>
      </c>
      <c r="H375" t="str">
        <v>Disciplinar</v>
      </c>
      <c r="I375" t="str">
        <v>Reingeniería</v>
      </c>
      <c r="M375">
        <v>2</v>
      </c>
      <c r="N375" t="str">
        <v>Pregrado</v>
      </c>
      <c r="O375" t="str">
        <v>Educación</v>
      </c>
      <c r="P375" t="str">
        <v>Actual</v>
      </c>
      <c r="Q375" t="str">
        <v>No</v>
      </c>
      <c r="R375" t="str">
        <v>Cargado</v>
      </c>
      <c r="S375" t="str">
        <f>IF(R375&lt;&gt;"cargado","marzo","")</f>
        <v/>
      </c>
    </row>
    <row r="376" xml:space="preserve">
      <c r="C376" t="str">
        <v>Salud, Higiene y Nutrición Infantil</v>
      </c>
      <c r="D376" t="str">
        <f>IF(H376="Disciplinar","No aplica","")</f>
        <v>No aplica</v>
      </c>
      <c r="E376" t="str">
        <f>PROPER(IF(B376="",E375,B376))</f>
        <v>Licenciatura En Educación Infantil</v>
      </c>
      <c r="F376" t="str">
        <f>PROPER(IF(A376="",F375,A376))</f>
        <v>Virtual</v>
      </c>
      <c r="G376" t="str" xml:space="preserve">
        <f xml:space="preserve">IF(
   COUNTIFS($M:$M,$M376,$E:$E,$E376,$F:$F,$F376)=COUNTIFS($M:$M,$M376,$E:$E,$E376,$F:$F,$F376,$R:$R,"Cargado"),
   "Cargado",
   IF(
      COUNTIFS($M:$M,$M376,$E:$E,$E376,$F:$F,$F376)=COUNTIFS($M:$M,$M376,$E:$E,$E376,$F:$F,$F376,$R:$R,"No empezado"),
      "No empezado",
      IF(
         COUNTIFS($M:$M,$M376,$E:$E,$E376,$F:$F,$F376)=COUNTIFS($M:$M,$M376,$E:$E,$E376,$F:$F,$F376,$R:$R,"Virtualizado"),
         "Virtualizado",
         "En proceso"
      )
   )
)</f>
        <v>Cargado</v>
      </c>
      <c r="H376" t="str">
        <v>Disciplinar</v>
      </c>
      <c r="I376" t="str">
        <v>Reingeniería</v>
      </c>
      <c r="M376">
        <v>2</v>
      </c>
      <c r="N376" t="str">
        <v>Pregrado</v>
      </c>
      <c r="O376" t="str">
        <v>Educación</v>
      </c>
      <c r="P376" t="str">
        <v>Actual</v>
      </c>
      <c r="Q376" t="str">
        <v>No</v>
      </c>
      <c r="R376" t="str">
        <v>Cargado</v>
      </c>
      <c r="S376" t="str">
        <f>IF(R376&lt;&gt;"cargado","marzo","")</f>
        <v/>
      </c>
    </row>
    <row r="377" xml:space="preserve">
      <c r="C377" t="str">
        <v>Legislación y Políticas en Educación Infantil</v>
      </c>
      <c r="D377" t="str">
        <f>IF(H377="Disciplinar","No aplica","")</f>
        <v>No aplica</v>
      </c>
      <c r="E377" t="str">
        <f>PROPER(IF(B377="",E376,B377))</f>
        <v>Licenciatura En Educación Infantil</v>
      </c>
      <c r="F377" t="str">
        <f>PROPER(IF(A377="",F376,A377))</f>
        <v>Virtual</v>
      </c>
      <c r="G377" t="str" xml:space="preserve">
        <f xml:space="preserve">IF(
   COUNTIFS($M:$M,$M377,$E:$E,$E377,$F:$F,$F377)=COUNTIFS($M:$M,$M377,$E:$E,$E377,$F:$F,$F377,$R:$R,"Cargado"),
   "Cargado",
   IF(
      COUNTIFS($M:$M,$M377,$E:$E,$E377,$F:$F,$F377)=COUNTIFS($M:$M,$M377,$E:$E,$E377,$F:$F,$F377,$R:$R,"No empezado"),
      "No empezado",
      IF(
         COUNTIFS($M:$M,$M377,$E:$E,$E377,$F:$F,$F377)=COUNTIFS($M:$M,$M377,$E:$E,$E377,$F:$F,$F377,$R:$R,"Virtualizado"),
         "Virtualizado",
         "En proceso"
      )
   )
)</f>
        <v>Cargado</v>
      </c>
      <c r="H377" t="str">
        <v>Disciplinar</v>
      </c>
      <c r="I377" t="str">
        <v>Reingeniería</v>
      </c>
      <c r="M377">
        <v>2</v>
      </c>
      <c r="N377" t="str">
        <v>Pregrado</v>
      </c>
      <c r="O377" t="str">
        <v>Educación</v>
      </c>
      <c r="P377" t="str">
        <v>Actual</v>
      </c>
      <c r="Q377" t="str">
        <v>No</v>
      </c>
      <c r="R377" t="str">
        <v>Cargado</v>
      </c>
      <c r="S377" t="str">
        <f>IF(R377&lt;&gt;"cargado","marzo","")</f>
        <v/>
      </c>
    </row>
    <row r="378" xml:space="preserve">
      <c r="C378" t="str">
        <v>Educación familia y Sociedad</v>
      </c>
      <c r="D378" t="str">
        <f>IF(H378="Disciplinar","No aplica","")</f>
        <v>No aplica</v>
      </c>
      <c r="E378" t="str">
        <f>PROPER(IF(B378="",E377,B378))</f>
        <v>Licenciatura En Educación Infantil</v>
      </c>
      <c r="F378" t="str">
        <f>PROPER(IF(A378="",F377,A378))</f>
        <v>Virtual</v>
      </c>
      <c r="G378" t="str" xml:space="preserve">
        <f xml:space="preserve">IF(
   COUNTIFS($M:$M,$M378,$E:$E,$E378,$F:$F,$F378)=COUNTIFS($M:$M,$M378,$E:$E,$E378,$F:$F,$F378,$R:$R,"Cargado"),
   "Cargado",
   IF(
      COUNTIFS($M:$M,$M378,$E:$E,$E378,$F:$F,$F378)=COUNTIFS($M:$M,$M378,$E:$E,$E378,$F:$F,$F378,$R:$R,"No empezado"),
      "No empezado",
      IF(
         COUNTIFS($M:$M,$M378,$E:$E,$E378,$F:$F,$F378)=COUNTIFS($M:$M,$M378,$E:$E,$E378,$F:$F,$F378,$R:$R,"Virtualizado"),
         "Virtualizado",
         "En proceso"
      )
   )
)</f>
        <v>Cargado</v>
      </c>
      <c r="H378" t="str">
        <v>Disciplinar</v>
      </c>
      <c r="I378" t="str">
        <v>Reingeniería</v>
      </c>
      <c r="M378">
        <v>2</v>
      </c>
      <c r="N378" t="str">
        <v>Pregrado</v>
      </c>
      <c r="O378" t="str">
        <v>Educación</v>
      </c>
      <c r="P378" t="str">
        <v>Actual</v>
      </c>
      <c r="Q378" t="str">
        <v>No</v>
      </c>
      <c r="R378" t="str">
        <v>Cargado</v>
      </c>
      <c r="S378" t="str">
        <f>IF(R378&lt;&gt;"cargado","marzo","")</f>
        <v/>
      </c>
    </row>
    <row r="379" xml:space="preserve">
      <c r="C379" t="str">
        <v>Didáctica de las Ciencias en educación infantil</v>
      </c>
      <c r="D379" t="str">
        <f>IF(H379="Disciplinar","No aplica","")</f>
        <v>No aplica</v>
      </c>
      <c r="E379" t="str">
        <f>PROPER(IF(B379="",E378,B379))</f>
        <v>Licenciatura En Educación Infantil</v>
      </c>
      <c r="F379" t="str">
        <f>PROPER(IF(A379="",F378,A379))</f>
        <v>Virtual</v>
      </c>
      <c r="G379" t="str" xml:space="preserve">
        <f xml:space="preserve">IF(
   COUNTIFS($M:$M,$M379,$E:$E,$E379,$F:$F,$F379)=COUNTIFS($M:$M,$M379,$E:$E,$E379,$F:$F,$F379,$R:$R,"Cargado"),
   "Cargado",
   IF(
      COUNTIFS($M:$M,$M379,$E:$E,$E379,$F:$F,$F379)=COUNTIFS($M:$M,$M379,$E:$E,$E379,$F:$F,$F379,$R:$R,"No empezado"),
      "No empezado",
      IF(
         COUNTIFS($M:$M,$M379,$E:$E,$E379,$F:$F,$F379)=COUNTIFS($M:$M,$M379,$E:$E,$E379,$F:$F,$F379,$R:$R,"Virtualizado"),
         "Virtualizado",
         "En proceso"
      )
   )
)</f>
        <v>Cargado</v>
      </c>
      <c r="H379" t="str">
        <v>Disciplinar</v>
      </c>
      <c r="I379" t="str">
        <v>Reingeniería</v>
      </c>
      <c r="M379">
        <v>2</v>
      </c>
      <c r="N379" t="str">
        <v>Pregrado</v>
      </c>
      <c r="O379" t="str">
        <v>Educación</v>
      </c>
      <c r="P379" t="str">
        <v>Actual</v>
      </c>
      <c r="Q379" t="str">
        <v>No</v>
      </c>
      <c r="R379" t="str">
        <v>Cargado</v>
      </c>
      <c r="S379" t="str">
        <f>IF(R379&lt;&gt;"cargado","marzo","")</f>
        <v/>
      </c>
    </row>
    <row r="380" xml:space="preserve">
      <c r="C380" t="str">
        <v>Teorías y modelos pedagógicos en la Educación Infantil</v>
      </c>
      <c r="D380" t="str">
        <f>IF(H380="Disciplinar","No aplica","")</f>
        <v>No aplica</v>
      </c>
      <c r="E380" t="str">
        <f>PROPER(IF(B380="",E379,B380))</f>
        <v>Licenciatura En Educación Infantil</v>
      </c>
      <c r="F380" t="str">
        <f>PROPER(IF(A380="",F379,A380))</f>
        <v>Virtual</v>
      </c>
      <c r="G380" t="str" xml:space="preserve">
        <f xml:space="preserve">IF(
   COUNTIFS($M:$M,$M380,$E:$E,$E380,$F:$F,$F380)=COUNTIFS($M:$M,$M380,$E:$E,$E380,$F:$F,$F380,$R:$R,"Cargado"),
   "Cargado",
   IF(
      COUNTIFS($M:$M,$M380,$E:$E,$E380,$F:$F,$F380)=COUNTIFS($M:$M,$M380,$E:$E,$E380,$F:$F,$F380,$R:$R,"No empezado"),
      "No empezado",
      IF(
         COUNTIFS($M:$M,$M380,$E:$E,$E380,$F:$F,$F380)=COUNTIFS($M:$M,$M380,$E:$E,$E380,$F:$F,$F380,$R:$R,"Virtualizado"),
         "Virtualizado",
         "En proceso"
      )
   )
)</f>
        <v>Cargado</v>
      </c>
      <c r="H380" t="str">
        <v>Disciplinar</v>
      </c>
      <c r="I380" t="str">
        <v>Reingeniería</v>
      </c>
      <c r="M380">
        <v>2</v>
      </c>
      <c r="N380" t="str">
        <v>Pregrado</v>
      </c>
      <c r="O380" t="str">
        <v>Educación</v>
      </c>
      <c r="P380" t="str">
        <v>Actual</v>
      </c>
      <c r="Q380" t="str">
        <v>No</v>
      </c>
      <c r="R380" t="str">
        <v>Cargado</v>
      </c>
      <c r="S380" t="str">
        <f>IF(R380&lt;&gt;"cargado","marzo","")</f>
        <v/>
      </c>
    </row>
    <row r="381">
      <c r="C381" t="str">
        <v xml:space="preserve">CUIDADO INFANTIL Y ESTIMULACIÓN TEMPRANA </v>
      </c>
      <c r="D381" t="str">
        <f>IF(H381="Disciplinar","No aplica","")</f>
        <v>No aplica</v>
      </c>
      <c r="H381" t="str">
        <v>Disciplinar</v>
      </c>
      <c r="I381" t="str">
        <v>Reingeniería</v>
      </c>
      <c r="M381">
        <v>2</v>
      </c>
      <c r="N381" t="str">
        <v>Pregrado</v>
      </c>
      <c r="O381" t="str">
        <v>Educación</v>
      </c>
      <c r="P381" t="str">
        <v>Nueva</v>
      </c>
      <c r="Q381" t="str">
        <v>No</v>
      </c>
      <c r="R381" t="str">
        <v>Cargado</v>
      </c>
      <c r="S381" t="str">
        <f>IF(R381&lt;&gt;"cargado","marzo","")</f>
        <v/>
      </c>
    </row>
    <row r="382" xml:space="preserve">
      <c r="C382" t="str">
        <v>Educación y cuidado</v>
      </c>
      <c r="D382" t="str">
        <f>IF(H382="Disciplinar","No aplica","")</f>
        <v>No aplica</v>
      </c>
      <c r="E382" t="str">
        <f>PROPER(IF(B382="",E380,B382))</f>
        <v>Licenciatura En Educación Infantil</v>
      </c>
      <c r="F382" t="str">
        <f>PROPER(IF(A382="",F380,A382))</f>
        <v>Virtual</v>
      </c>
      <c r="G382" t="str" xml:space="preserve">
        <f xml:space="preserve">IF(
   COUNTIFS($M:$M,$M382,$E:$E,$E382,$F:$F,$F382)=COUNTIFS($M:$M,$M382,$E:$E,$E382,$F:$F,$F382,$R:$R,"Cargado"),
   "Cargado",
   IF(
      COUNTIFS($M:$M,$M382,$E:$E,$E382,$F:$F,$F382)=COUNTIFS($M:$M,$M382,$E:$E,$E382,$F:$F,$F382,$R:$R,"No empezado"),
      "No empezado",
      IF(
         COUNTIFS($M:$M,$M382,$E:$E,$E382,$F:$F,$F382)=COUNTIFS($M:$M,$M382,$E:$E,$E382,$F:$F,$F382,$R:$R,"Virtualizado"),
         "Virtualizado",
         "En proceso"
      )
   )
)</f>
        <v>Cargado</v>
      </c>
      <c r="H382" t="str">
        <v>Disciplinar</v>
      </c>
      <c r="I382" t="str">
        <v>Reingeniería</v>
      </c>
      <c r="M382">
        <v>3</v>
      </c>
      <c r="N382" t="str">
        <v>Pregrado</v>
      </c>
      <c r="O382" t="str">
        <v>Educación</v>
      </c>
      <c r="P382" t="str">
        <v>Actual</v>
      </c>
      <c r="Q382" t="str">
        <v>No</v>
      </c>
      <c r="R382" t="str">
        <v>Cargado</v>
      </c>
      <c r="S382" t="str">
        <f>IF(R382&lt;&gt;"cargado","marzo","")</f>
        <v/>
      </c>
    </row>
    <row r="383" xml:space="preserve">
      <c r="C383" t="str">
        <v>Fundamentación axiológica del docente</v>
      </c>
      <c r="D383" t="str">
        <f>IF(H383="Disciplinar","No aplica","")</f>
        <v>No aplica</v>
      </c>
      <c r="E383" t="str">
        <f>PROPER(IF(B383="",E382,B383))</f>
        <v>Licenciatura En Educación Infantil</v>
      </c>
      <c r="F383" t="str">
        <f>PROPER(IF(A383="",F382,A383))</f>
        <v>Virtual</v>
      </c>
      <c r="G383" t="str" xml:space="preserve">
        <f xml:space="preserve">IF(
   COUNTIFS($M:$M,$M383,$E:$E,$E383,$F:$F,$F383)=COUNTIFS($M:$M,$M383,$E:$E,$E383,$F:$F,$F383,$R:$R,"Cargado"),
   "Cargado",
   IF(
      COUNTIFS($M:$M,$M383,$E:$E,$E383,$F:$F,$F383)=COUNTIFS($M:$M,$M383,$E:$E,$E383,$F:$F,$F383,$R:$R,"No empezado"),
      "No empezado",
      IF(
         COUNTIFS($M:$M,$M383,$E:$E,$E383,$F:$F,$F383)=COUNTIFS($M:$M,$M383,$E:$E,$E383,$F:$F,$F383,$R:$R,"Virtualizado"),
         "Virtualizado",
         "En proceso"
      )
   )
)</f>
        <v>Cargado</v>
      </c>
      <c r="H383" t="str">
        <v>Disciplinar</v>
      </c>
      <c r="I383" t="str">
        <v>Reingeniería</v>
      </c>
      <c r="M383">
        <v>3</v>
      </c>
      <c r="N383" t="str">
        <v>Pregrado</v>
      </c>
      <c r="O383" t="str">
        <v>Educación</v>
      </c>
      <c r="P383" t="str">
        <v>Actual</v>
      </c>
      <c r="Q383" t="str">
        <v>Duplicado</v>
      </c>
      <c r="R383" t="str">
        <v>Cargado</v>
      </c>
      <c r="S383" t="str">
        <f>IF(R383&lt;&gt;"cargado","marzo","")</f>
        <v/>
      </c>
    </row>
    <row r="384" xml:space="preserve">
      <c r="C384" t="str">
        <v>Neuropsicopedagogía infantil</v>
      </c>
      <c r="D384" t="str">
        <f>IF(H384="Disciplinar","No aplica","")</f>
        <v>No aplica</v>
      </c>
      <c r="E384" t="str">
        <f>PROPER(IF(B384="",E383,B384))</f>
        <v>Licenciatura En Educación Infantil</v>
      </c>
      <c r="F384" t="str">
        <f>PROPER(IF(A384="",F383,A384))</f>
        <v>Virtual</v>
      </c>
      <c r="G384" t="str" xml:space="preserve">
        <f xml:space="preserve">IF(
   COUNTIFS($M:$M,$M384,$E:$E,$E384,$F:$F,$F384)=COUNTIFS($M:$M,$M384,$E:$E,$E384,$F:$F,$F384,$R:$R,"Cargado"),
   "Cargado",
   IF(
      COUNTIFS($M:$M,$M384,$E:$E,$E384,$F:$F,$F384)=COUNTIFS($M:$M,$M384,$E:$E,$E384,$F:$F,$F384,$R:$R,"No empezado"),
      "No empezado",
      IF(
         COUNTIFS($M:$M,$M384,$E:$E,$E384,$F:$F,$F384)=COUNTIFS($M:$M,$M384,$E:$E,$E384,$F:$F,$F384,$R:$R,"Virtualizado"),
         "Virtualizado",
         "En proceso"
      )
   )
)</f>
        <v>Cargado</v>
      </c>
      <c r="H384" t="str">
        <v>Disciplinar</v>
      </c>
      <c r="I384" t="str">
        <v>Reingeniería</v>
      </c>
      <c r="M384">
        <v>3</v>
      </c>
      <c r="N384" t="str">
        <v>Pregrado</v>
      </c>
      <c r="O384" t="str">
        <v>Educación</v>
      </c>
      <c r="P384" t="str">
        <v>Actual</v>
      </c>
      <c r="Q384" t="str">
        <v>No</v>
      </c>
      <c r="R384" t="str">
        <v>Cargado</v>
      </c>
      <c r="S384" t="str">
        <f>IF(R384&lt;&gt;"cargado","marzo","")</f>
        <v/>
      </c>
    </row>
    <row r="385" xml:space="preserve">
      <c r="C385" t="str">
        <v>Juego y Lúdica en Educación Infantil</v>
      </c>
      <c r="D385" t="str">
        <f>IF(H385="Disciplinar","No aplica","")</f>
        <v>No aplica</v>
      </c>
      <c r="E385" t="str">
        <f>PROPER(IF(B385="",E384,B385))</f>
        <v>Licenciatura En Educación Infantil</v>
      </c>
      <c r="F385" t="str">
        <f>PROPER(IF(A385="",F384,A385))</f>
        <v>Virtual</v>
      </c>
      <c r="G385" t="str" xml:space="preserve">
        <f xml:space="preserve">IF(
   COUNTIFS($M:$M,$M385,$E:$E,$E385,$F:$F,$F385)=COUNTIFS($M:$M,$M385,$E:$E,$E385,$F:$F,$F385,$R:$R,"Cargado"),
   "Cargado",
   IF(
      COUNTIFS($M:$M,$M385,$E:$E,$E385,$F:$F,$F385)=COUNTIFS($M:$M,$M385,$E:$E,$E385,$F:$F,$F385,$R:$R,"No empezado"),
      "No empezado",
      IF(
         COUNTIFS($M:$M,$M385,$E:$E,$E385,$F:$F,$F385)=COUNTIFS($M:$M,$M385,$E:$E,$E385,$F:$F,$F385,$R:$R,"Virtualizado"),
         "Virtualizado",
         "En proceso"
      )
   )
)</f>
        <v>Cargado</v>
      </c>
      <c r="H385" t="str">
        <v>Disciplinar</v>
      </c>
      <c r="I385" t="str">
        <v>Reingeniería</v>
      </c>
      <c r="M385">
        <v>3</v>
      </c>
      <c r="N385" t="str">
        <v>Pregrado</v>
      </c>
      <c r="O385" t="str">
        <v>Educación</v>
      </c>
      <c r="P385" t="str">
        <v>Actual</v>
      </c>
      <c r="Q385" t="str">
        <v>No</v>
      </c>
      <c r="R385" t="str">
        <v>Cargado</v>
      </c>
      <c r="S385" t="str">
        <f>IF(R385&lt;&gt;"cargado","marzo","")</f>
        <v/>
      </c>
    </row>
    <row r="386" xml:space="preserve">
      <c r="C386" t="str">
        <v>Didáctica del pensamiento matemático en la infancia</v>
      </c>
      <c r="D386" t="str">
        <f>IF(H386="Disciplinar","No aplica","")</f>
        <v>No aplica</v>
      </c>
      <c r="E386" t="str">
        <f>PROPER(IF(B386="",E385,B386))</f>
        <v>Licenciatura En Educación Infantil</v>
      </c>
      <c r="F386" t="str">
        <f>PROPER(IF(A386="",F385,A386))</f>
        <v>Virtual</v>
      </c>
      <c r="G386" t="str" xml:space="preserve">
        <f xml:space="preserve">IF(
   COUNTIFS($M:$M,$M386,$E:$E,$E386,$F:$F,$F386)=COUNTIFS($M:$M,$M386,$E:$E,$E386,$F:$F,$F386,$R:$R,"Cargado"),
   "Cargado",
   IF(
      COUNTIFS($M:$M,$M386,$E:$E,$E386,$F:$F,$F386)=COUNTIFS($M:$M,$M386,$E:$E,$E386,$F:$F,$F386,$R:$R,"No empezado"),
      "No empezado",
      IF(
         COUNTIFS($M:$M,$M386,$E:$E,$E386,$F:$F,$F386)=COUNTIFS($M:$M,$M386,$E:$E,$E386,$F:$F,$F386,$R:$R,"Virtualizado"),
         "Virtualizado",
         "En proceso"
      )
   )
)</f>
        <v>Cargado</v>
      </c>
      <c r="H386" t="str">
        <v>Disciplinar</v>
      </c>
      <c r="I386" t="str">
        <v>Reingeniería</v>
      </c>
      <c r="M386">
        <v>3</v>
      </c>
      <c r="N386" t="str">
        <v>Pregrado</v>
      </c>
      <c r="O386" t="str">
        <v>Educación</v>
      </c>
      <c r="P386" t="str">
        <v>Actual</v>
      </c>
      <c r="Q386" t="str">
        <v>No</v>
      </c>
      <c r="R386" t="str">
        <v>Cargado</v>
      </c>
      <c r="S386" t="str">
        <f>IF(R386&lt;&gt;"cargado","marzo","")</f>
        <v/>
      </c>
    </row>
    <row r="387" xml:space="preserve">
      <c r="C387" t="str">
        <v>Desarrollo Psicomotor y expresión corporal en la infancia</v>
      </c>
      <c r="D387" t="str">
        <f>IF(H387="Disciplinar","No aplica","")</f>
        <v>No aplica</v>
      </c>
      <c r="E387" t="str">
        <f>PROPER(IF(B387="",E386,B387))</f>
        <v>Licenciatura En Educación Infantil</v>
      </c>
      <c r="F387" t="str">
        <f>PROPER(IF(A387="",F386,A387))</f>
        <v>Virtual</v>
      </c>
      <c r="G387" t="str" xml:space="preserve">
        <f xml:space="preserve">IF(
   COUNTIFS($M:$M,$M387,$E:$E,$E387,$F:$F,$F387)=COUNTIFS($M:$M,$M387,$E:$E,$E387,$F:$F,$F387,$R:$R,"Cargado"),
   "Cargado",
   IF(
      COUNTIFS($M:$M,$M387,$E:$E,$E387,$F:$F,$F387)=COUNTIFS($M:$M,$M387,$E:$E,$E387,$F:$F,$F387,$R:$R,"No empezado"),
      "No empezado",
      IF(
         COUNTIFS($M:$M,$M387,$E:$E,$E387,$F:$F,$F387)=COUNTIFS($M:$M,$M387,$E:$E,$E387,$F:$F,$F387,$R:$R,"Virtualizado"),
         "Virtualizado",
         "En proceso"
      )
   )
)</f>
        <v>Cargado</v>
      </c>
      <c r="H387" t="str">
        <v>Disciplinar</v>
      </c>
      <c r="I387" t="str">
        <v>Reingeniería</v>
      </c>
      <c r="M387">
        <v>3</v>
      </c>
      <c r="N387" t="str">
        <v>Pregrado</v>
      </c>
      <c r="O387" t="str">
        <v>Educación</v>
      </c>
      <c r="P387" t="str">
        <v>Actual</v>
      </c>
      <c r="Q387" t="str">
        <v>No</v>
      </c>
      <c r="R387" t="str">
        <v>Cargado</v>
      </c>
      <c r="S387" t="str">
        <f>IF(R387&lt;&gt;"cargado","marzo","")</f>
        <v/>
      </c>
    </row>
    <row r="388">
      <c r="C388" t="str">
        <v>DESARROLLO EVOLUTIVO</v>
      </c>
      <c r="D388" t="str">
        <f>IF(H388="Disciplinar","No aplica","")</f>
        <v>No aplica</v>
      </c>
      <c r="H388" t="str">
        <v>Disciplinar</v>
      </c>
      <c r="I388" t="str">
        <v>Reingeniería</v>
      </c>
      <c r="M388">
        <v>3</v>
      </c>
      <c r="N388" t="str">
        <v>Pregrado</v>
      </c>
      <c r="O388" t="str">
        <v>Educación</v>
      </c>
      <c r="P388" t="str">
        <v>Nueva</v>
      </c>
      <c r="Q388" t="str">
        <v>No</v>
      </c>
      <c r="R388" t="str">
        <v>Cargado</v>
      </c>
      <c r="S388" t="str">
        <f>IF(R388&lt;&gt;"cargado","marzo","")</f>
        <v/>
      </c>
    </row>
    <row r="389" xml:space="preserve">
      <c r="C389" t="str">
        <v>Práctica pedagógica I</v>
      </c>
      <c r="D389" t="str">
        <f>IF(H389="Disciplinar","No aplica","")</f>
        <v>No aplica</v>
      </c>
      <c r="E389" t="str">
        <f>PROPER(IF(B389="",E387,B389))</f>
        <v>Licenciatura En Educación Infantil</v>
      </c>
      <c r="F389" t="str">
        <f>PROPER(IF(A389="",F387,A389))</f>
        <v>Virtual</v>
      </c>
      <c r="G389" t="str" xml:space="preserve">
        <f xml:space="preserve">IF(
   COUNTIFS($M:$M,$M389,$E:$E,$E389,$F:$F,$F389)=COUNTIFS($M:$M,$M389,$E:$E,$E389,$F:$F,$F389,$R:$R,"Cargado"),
   "Cargado",
   IF(
      COUNTIFS($M:$M,$M389,$E:$E,$E389,$F:$F,$F389)=COUNTIFS($M:$M,$M389,$E:$E,$E389,$F:$F,$F389,$R:$R,"No empezado"),
      "No empezado",
      IF(
         COUNTIFS($M:$M,$M389,$E:$E,$E389,$F:$F,$F389)=COUNTIFS($M:$M,$M389,$E:$E,$E389,$F:$F,$F389,$R:$R,"Virtualizado"),
         "Virtualizado",
         "En proceso"
      )
   )
)</f>
        <v>Cargado</v>
      </c>
      <c r="H389" t="str">
        <v>Disciplinar</v>
      </c>
      <c r="I389" t="str">
        <v>Reingeniería</v>
      </c>
      <c r="M389">
        <v>3</v>
      </c>
      <c r="N389" t="str">
        <v>Pregrado</v>
      </c>
      <c r="O389" t="str">
        <v>Educación</v>
      </c>
      <c r="P389" t="str">
        <v>Actual</v>
      </c>
      <c r="Q389" t="str">
        <v>No</v>
      </c>
      <c r="R389" t="str">
        <v>Cargado</v>
      </c>
      <c r="S389" t="str">
        <f>IF(R389&lt;&gt;"cargado","marzo","")</f>
        <v/>
      </c>
    </row>
    <row r="390" xml:space="preserve">
      <c r="C390" t="str">
        <v>Estadística Aplicada a la Educación Infantil</v>
      </c>
      <c r="D390" t="str">
        <f>IF(H390="Disciplinar","No aplica","")</f>
        <v>No aplica</v>
      </c>
      <c r="E390" t="str">
        <f>PROPER(IF(B390="",E389,B390))</f>
        <v>Licenciatura En Educación Infantil</v>
      </c>
      <c r="F390" t="str">
        <f>PROPER(IF(A390="",F389,A390))</f>
        <v>Virtual</v>
      </c>
      <c r="G390" t="str" xml:space="preserve">
        <f xml:space="preserve">IF(
   COUNTIFS($M:$M,$M390,$E:$E,$E390,$F:$F,$F390)=COUNTIFS($M:$M,$M390,$E:$E,$E390,$F:$F,$F390,$R:$R,"Cargado"),
   "Cargado",
   IF(
      COUNTIFS($M:$M,$M390,$E:$E,$E390,$F:$F,$F390)=COUNTIFS($M:$M,$M390,$E:$E,$E390,$F:$F,$F390,$R:$R,"No empezado"),
      "No empezado",
      IF(
         COUNTIFS($M:$M,$M390,$E:$E,$E390,$F:$F,$F390)=COUNTIFS($M:$M,$M390,$E:$E,$E390,$F:$F,$F390,$R:$R,"Virtualizado"),
         "Virtualizado",
         "En proceso"
      )
   )
)</f>
        <v>Cargado</v>
      </c>
      <c r="H390" t="str">
        <v>Disciplinar</v>
      </c>
      <c r="I390" t="str">
        <v>Reingeniería</v>
      </c>
      <c r="M390">
        <v>4</v>
      </c>
      <c r="N390" t="str">
        <v>Pregrado</v>
      </c>
      <c r="O390" t="str">
        <v>Educación</v>
      </c>
      <c r="P390" t="str">
        <v>Actual</v>
      </c>
      <c r="Q390" t="str">
        <v>No</v>
      </c>
      <c r="R390" t="str">
        <v>Cargado</v>
      </c>
      <c r="S390" t="str">
        <f>IF(R390&lt;&gt;"cargado","marzo","")</f>
        <v/>
      </c>
    </row>
    <row r="391" xml:space="preserve">
      <c r="C391" t="str">
        <v>Electiva Sociohumanística I</v>
      </c>
      <c r="D391" t="str">
        <v>Investigación educativa y proyecto pedagógico de aula</v>
      </c>
      <c r="E391" t="str">
        <f>PROPER(IF(B391="",E390,B391))</f>
        <v>Licenciatura En Educación Infantil</v>
      </c>
      <c r="F391" t="str">
        <f>PROPER(IF(A391="",F390,A391))</f>
        <v>Virtual</v>
      </c>
      <c r="G391" t="str" xml:space="preserve">
        <f xml:space="preserve">IF(
   COUNTIFS($M:$M,$M391,$E:$E,$E391,$F:$F,$F391)=COUNTIFS($M:$M,$M391,$E:$E,$E391,$F:$F,$F391,$R:$R,"Cargado"),
   "Cargado",
   IF(
      COUNTIFS($M:$M,$M391,$E:$E,$E391,$F:$F,$F391)=COUNTIFS($M:$M,$M391,$E:$E,$E391,$F:$F,$F391,$R:$R,"No empezado"),
      "No empezado",
      IF(
         COUNTIFS($M:$M,$M391,$E:$E,$E391,$F:$F,$F391)=COUNTIFS($M:$M,$M391,$E:$E,$E391,$F:$F,$F391,$R:$R,"Virtualizado"),
         "Virtualizado",
         "En proceso"
      )
   )
)</f>
        <v>Cargado</v>
      </c>
      <c r="H391" t="str">
        <v>Electiva</v>
      </c>
      <c r="I391" t="str">
        <v>Reingeniería</v>
      </c>
      <c r="M391">
        <v>4</v>
      </c>
      <c r="N391" t="str">
        <v>Pregrado</v>
      </c>
      <c r="O391" t="str">
        <v>Educación</v>
      </c>
      <c r="P391" t="str">
        <v>Actual</v>
      </c>
      <c r="Q391" t="str">
        <v>No</v>
      </c>
      <c r="R391" t="str">
        <v>Cargado</v>
      </c>
      <c r="S391" t="str">
        <f>IF(R391&lt;&gt;"cargado","marzo","")</f>
        <v/>
      </c>
    </row>
    <row r="392" xml:space="preserve">
      <c r="C392" t="str">
        <v>Procesos Psicolingüísticos en la educación infantil</v>
      </c>
      <c r="D392" t="str">
        <f>IF(H392="Disciplinar","No aplica","")</f>
        <v>No aplica</v>
      </c>
      <c r="E392" t="str">
        <f>PROPER(IF(B392="",E391,B392))</f>
        <v>Licenciatura En Educación Infantil</v>
      </c>
      <c r="F392" t="str">
        <f>PROPER(IF(A392="",F391,A392))</f>
        <v>Virtual</v>
      </c>
      <c r="G392" t="str" xml:space="preserve">
        <f xml:space="preserve">IF(
   COUNTIFS($M:$M,$M392,$E:$E,$E392,$F:$F,$F392)=COUNTIFS($M:$M,$M392,$E:$E,$E392,$F:$F,$F392,$R:$R,"Cargado"),
   "Cargado",
   IF(
      COUNTIFS($M:$M,$M392,$E:$E,$E392,$F:$F,$F392)=COUNTIFS($M:$M,$M392,$E:$E,$E392,$F:$F,$F392,$R:$R,"No empezado"),
      "No empezado",
      IF(
         COUNTIFS($M:$M,$M392,$E:$E,$E392,$F:$F,$F392)=COUNTIFS($M:$M,$M392,$E:$E,$E392,$F:$F,$F392,$R:$R,"Virtualizado"),
         "Virtualizado",
         "En proceso"
      )
   )
)</f>
        <v>Cargado</v>
      </c>
      <c r="H392" t="str">
        <v>Disciplinar</v>
      </c>
      <c r="I392" t="str">
        <v>Reingeniería</v>
      </c>
      <c r="M392">
        <v>4</v>
      </c>
      <c r="N392" t="str">
        <v>Pregrado</v>
      </c>
      <c r="O392" t="str">
        <v>Educación</v>
      </c>
      <c r="P392" t="str">
        <v>Actual</v>
      </c>
      <c r="Q392" t="str">
        <v>No</v>
      </c>
      <c r="R392" t="str">
        <v>Cargado</v>
      </c>
      <c r="S392" t="str">
        <f>IF(R392&lt;&gt;"cargado","marzo","")</f>
        <v/>
      </c>
    </row>
    <row r="393" xml:space="preserve">
      <c r="C393" t="str">
        <v>Didáctica de la expresión musical</v>
      </c>
      <c r="D393" t="str">
        <f>IF(H393="Disciplinar","No aplica","")</f>
        <v>No aplica</v>
      </c>
      <c r="E393" t="str">
        <f>PROPER(IF(B393="",E392,B393))</f>
        <v>Licenciatura En Educación Infantil</v>
      </c>
      <c r="F393" t="str">
        <f>PROPER(IF(A393="",F392,A393))</f>
        <v>Virtual</v>
      </c>
      <c r="G393" t="str" xml:space="preserve">
        <f xml:space="preserve">IF(
   COUNTIFS($M:$M,$M393,$E:$E,$E393,$F:$F,$F393)=COUNTIFS($M:$M,$M393,$E:$E,$E393,$F:$F,$F393,$R:$R,"Cargado"),
   "Cargado",
   IF(
      COUNTIFS($M:$M,$M393,$E:$E,$E393,$F:$F,$F393)=COUNTIFS($M:$M,$M393,$E:$E,$E393,$F:$F,$F393,$R:$R,"No empezado"),
      "No empezado",
      IF(
         COUNTIFS($M:$M,$M393,$E:$E,$E393,$F:$F,$F393)=COUNTIFS($M:$M,$M393,$E:$E,$E393,$F:$F,$F393,$R:$R,"Virtualizado"),
         "Virtualizado",
         "En proceso"
      )
   )
)</f>
        <v>Cargado</v>
      </c>
      <c r="H393" t="str">
        <v>Disciplinar</v>
      </c>
      <c r="I393" t="str">
        <v>Reingeniería</v>
      </c>
      <c r="M393">
        <v>4</v>
      </c>
      <c r="N393" t="str">
        <v>Pregrado</v>
      </c>
      <c r="O393" t="str">
        <v>Educación</v>
      </c>
      <c r="P393" t="str">
        <v>Actual</v>
      </c>
      <c r="Q393" t="str">
        <v>No</v>
      </c>
      <c r="R393" t="str">
        <v>Cargado</v>
      </c>
      <c r="S393" t="str">
        <f>IF(R393&lt;&gt;"cargado","marzo","")</f>
        <v/>
      </c>
    </row>
    <row r="394" xml:space="preserve">
      <c r="C394" t="str">
        <v>Procesos Curriculares en la Educación Infantil</v>
      </c>
      <c r="D394" t="str">
        <f>IF(H394="Disciplinar","No aplica","")</f>
        <v>No aplica</v>
      </c>
      <c r="E394" t="str">
        <f>PROPER(IF(B394="",E393,B394))</f>
        <v>Licenciatura En Educación Infantil</v>
      </c>
      <c r="F394" t="str">
        <f>PROPER(IF(A394="",F393,A394))</f>
        <v>Virtual</v>
      </c>
      <c r="G394" t="str" xml:space="preserve">
        <f xml:space="preserve">IF(
   COUNTIFS($M:$M,$M394,$E:$E,$E394,$F:$F,$F394)=COUNTIFS($M:$M,$M394,$E:$E,$E394,$F:$F,$F394,$R:$R,"Cargado"),
   "Cargado",
   IF(
      COUNTIFS($M:$M,$M394,$E:$E,$E394,$F:$F,$F394)=COUNTIFS($M:$M,$M394,$E:$E,$E394,$F:$F,$F394,$R:$R,"No empezado"),
      "No empezado",
      IF(
         COUNTIFS($M:$M,$M394,$E:$E,$E394,$F:$F,$F394)=COUNTIFS($M:$M,$M394,$E:$E,$E394,$F:$F,$F394,$R:$R,"Virtualizado"),
         "Virtualizado",
         "En proceso"
      )
   )
)</f>
        <v>Cargado</v>
      </c>
      <c r="H394" t="str">
        <v>Disciplinar</v>
      </c>
      <c r="I394" t="str">
        <v>Reingeniería</v>
      </c>
      <c r="M394">
        <v>4</v>
      </c>
      <c r="N394" t="str">
        <v>Pregrado</v>
      </c>
      <c r="O394" t="str">
        <v>Educación</v>
      </c>
      <c r="P394" t="str">
        <v>Actual</v>
      </c>
      <c r="Q394" t="str">
        <v>No</v>
      </c>
      <c r="R394" t="str">
        <v>Cargado</v>
      </c>
      <c r="S394" t="str">
        <f>IF(R394&lt;&gt;"cargado","marzo","")</f>
        <v/>
      </c>
    </row>
    <row r="395" xml:space="preserve">
      <c r="C395" t="str">
        <v>Practica pedagógica II</v>
      </c>
      <c r="D395" t="str">
        <f>IF(H395="Disciplinar","No aplica","")</f>
        <v>No aplica</v>
      </c>
      <c r="E395" t="str">
        <f>PROPER(IF(B395="",E394,B395))</f>
        <v>Licenciatura En Educación Infantil</v>
      </c>
      <c r="F395" t="str">
        <f>PROPER(IF(A395="",F394,A395))</f>
        <v>Virtual</v>
      </c>
      <c r="G395" t="str" xml:space="preserve">
        <f xml:space="preserve">IF(
   COUNTIFS($M:$M,$M395,$E:$E,$E395,$F:$F,$F395)=COUNTIFS($M:$M,$M395,$E:$E,$E395,$F:$F,$F395,$R:$R,"Cargado"),
   "Cargado",
   IF(
      COUNTIFS($M:$M,$M395,$E:$E,$E395,$F:$F,$F395)=COUNTIFS($M:$M,$M395,$E:$E,$E395,$F:$F,$F395,$R:$R,"No empezado"),
      "No empezado",
      IF(
         COUNTIFS($M:$M,$M395,$E:$E,$E395,$F:$F,$F395)=COUNTIFS($M:$M,$M395,$E:$E,$E395,$F:$F,$F395,$R:$R,"Virtualizado"),
         "Virtualizado",
         "En proceso"
      )
   )
)</f>
        <v>Cargado</v>
      </c>
      <c r="H395" t="str">
        <v>Disciplinar</v>
      </c>
      <c r="I395" t="str">
        <v>Reingeniería</v>
      </c>
      <c r="M395">
        <v>4</v>
      </c>
      <c r="N395" t="str">
        <v>Pregrado</v>
      </c>
      <c r="O395" t="str">
        <v>Educación</v>
      </c>
      <c r="P395" t="str">
        <v>Actual</v>
      </c>
      <c r="Q395" t="str">
        <v>No</v>
      </c>
      <c r="R395" t="str">
        <v>Cargado</v>
      </c>
      <c r="S395" t="str">
        <f>IF(R395&lt;&gt;"cargado","marzo","")</f>
        <v/>
      </c>
    </row>
    <row r="396">
      <c r="C396" t="str">
        <v>PRÁCTICA PEDAGÓGICA ETNOGRAFICA</v>
      </c>
      <c r="D396" t="str">
        <f>IF(H396="Disciplinar","No aplica","")</f>
        <v>No aplica</v>
      </c>
      <c r="H396" t="str">
        <v>Disciplinar</v>
      </c>
      <c r="I396" t="str">
        <v>Reingeniería</v>
      </c>
      <c r="M396">
        <v>4</v>
      </c>
      <c r="N396" t="str">
        <v>Pregrado</v>
      </c>
      <c r="O396" t="str">
        <v>Educación</v>
      </c>
      <c r="P396" t="str">
        <v>Nueva</v>
      </c>
      <c r="Q396" t="str">
        <v>No</v>
      </c>
      <c r="R396" t="str">
        <v>Cargado</v>
      </c>
      <c r="S396" t="str">
        <f>IF(R396&lt;&gt;"cargado","marzo","")</f>
        <v/>
      </c>
    </row>
    <row r="397" xml:space="preserve">
      <c r="C397" t="str">
        <v>Metodología de la Investigación</v>
      </c>
      <c r="D397" t="str">
        <f>IF(H397="Disciplinar","No aplica","")</f>
        <v>No aplica</v>
      </c>
      <c r="E397" t="str">
        <f>PROPER(IF(B397="",E395,B397))</f>
        <v>Licenciatura En Educación Infantil</v>
      </c>
      <c r="F397" t="str">
        <f>PROPER(IF(A397="",F395,A397))</f>
        <v>Virtual</v>
      </c>
      <c r="G397" t="str" xml:space="preserve">
        <f xml:space="preserve">IF(
   COUNTIFS($M:$M,$M397,$E:$E,$E397,$F:$F,$F397)=COUNTIFS($M:$M,$M397,$E:$E,$E397,$F:$F,$F397,$R:$R,"Cargado"),
   "Cargado",
   IF(
      COUNTIFS($M:$M,$M397,$E:$E,$E397,$F:$F,$F397)=COUNTIFS($M:$M,$M397,$E:$E,$E397,$F:$F,$F397,$R:$R,"No empezado"),
      "No empezado",
      IF(
         COUNTIFS($M:$M,$M397,$E:$E,$E397,$F:$F,$F397)=COUNTIFS($M:$M,$M397,$E:$E,$E397,$F:$F,$F397,$R:$R,"Virtualizado"),
         "Virtualizado",
         "En proceso"
      )
   )
)</f>
        <v>Cargado</v>
      </c>
      <c r="H397" t="str">
        <v>Disciplinar</v>
      </c>
      <c r="I397" t="str">
        <v>Reingeniería</v>
      </c>
      <c r="M397">
        <v>5</v>
      </c>
      <c r="N397" t="str">
        <v>Pregrado</v>
      </c>
      <c r="O397" t="str">
        <v>Educación</v>
      </c>
      <c r="P397" t="str">
        <v>Actual</v>
      </c>
      <c r="Q397" t="str">
        <v>Sí</v>
      </c>
      <c r="R397" t="str">
        <v>Cargado</v>
      </c>
      <c r="S397" t="str">
        <f>IF(R397&lt;&gt;"cargado","marzo","")</f>
        <v/>
      </c>
    </row>
    <row r="398" xml:space="preserve">
      <c r="C398" t="str">
        <v>Literatura Infantil</v>
      </c>
      <c r="D398" t="str">
        <f>IF(H398="Disciplinar","No aplica","")</f>
        <v>No aplica</v>
      </c>
      <c r="E398" t="str">
        <f>PROPER(IF(B398="",E397,B398))</f>
        <v>Licenciatura En Educación Infantil</v>
      </c>
      <c r="F398" t="str">
        <f>PROPER(IF(A398="",F397,A398))</f>
        <v>Virtual</v>
      </c>
      <c r="G398" t="str" xml:space="preserve">
        <f xml:space="preserve">IF(
   COUNTIFS($M:$M,$M398,$E:$E,$E398,$F:$F,$F398)=COUNTIFS($M:$M,$M398,$E:$E,$E398,$F:$F,$F398,$R:$R,"Cargado"),
   "Cargado",
   IF(
      COUNTIFS($M:$M,$M398,$E:$E,$E398,$F:$F,$F398)=COUNTIFS($M:$M,$M398,$E:$E,$E398,$F:$F,$F398,$R:$R,"No empezado"),
      "No empezado",
      IF(
         COUNTIFS($M:$M,$M398,$E:$E,$E398,$F:$F,$F398)=COUNTIFS($M:$M,$M398,$E:$E,$E398,$F:$F,$F398,$R:$R,"Virtualizado"),
         "Virtualizado",
         "En proceso"
      )
   )
)</f>
        <v>Cargado</v>
      </c>
      <c r="H398" t="str">
        <v>Disciplinar</v>
      </c>
      <c r="I398" t="str">
        <v>Reingeniería</v>
      </c>
      <c r="M398">
        <v>5</v>
      </c>
      <c r="N398" t="str">
        <v>Pregrado</v>
      </c>
      <c r="O398" t="str">
        <v>Educación</v>
      </c>
      <c r="P398" t="str">
        <v>Actual</v>
      </c>
      <c r="Q398" t="str">
        <v>No</v>
      </c>
      <c r="R398" t="str">
        <v>Cargado</v>
      </c>
      <c r="S398" t="str">
        <f>IF(R398&lt;&gt;"cargado","marzo","")</f>
        <v/>
      </c>
    </row>
    <row r="399" xml:space="preserve">
      <c r="C399" t="str">
        <v>Didáctica de la lectoescritura</v>
      </c>
      <c r="D399" t="str">
        <f>IF(H399="Disciplinar","No aplica","")</f>
        <v>No aplica</v>
      </c>
      <c r="E399" t="str">
        <f>PROPER(IF(B399="",E398,B399))</f>
        <v>Licenciatura En Educación Infantil</v>
      </c>
      <c r="F399" t="str">
        <f>PROPER(IF(A399="",F398,A399))</f>
        <v>Virtual</v>
      </c>
      <c r="G399" t="str" xml:space="preserve">
        <f xml:space="preserve">IF(
   COUNTIFS($M:$M,$M399,$E:$E,$E399,$F:$F,$F399)=COUNTIFS($M:$M,$M399,$E:$E,$E399,$F:$F,$F399,$R:$R,"Cargado"),
   "Cargado",
   IF(
      COUNTIFS($M:$M,$M399,$E:$E,$E399,$F:$F,$F399)=COUNTIFS($M:$M,$M399,$E:$E,$E399,$F:$F,$F399,$R:$R,"No empezado"),
      "No empezado",
      IF(
         COUNTIFS($M:$M,$M399,$E:$E,$E399,$F:$F,$F399)=COUNTIFS($M:$M,$M399,$E:$E,$E399,$F:$F,$F399,$R:$R,"Virtualizado"),
         "Virtualizado",
         "En proceso"
      )
   )
)</f>
        <v>Cargado</v>
      </c>
      <c r="H399" t="str">
        <v>Disciplinar</v>
      </c>
      <c r="I399" t="str">
        <v>Reingeniería</v>
      </c>
      <c r="M399">
        <v>5</v>
      </c>
      <c r="N399" t="str">
        <v>Pregrado</v>
      </c>
      <c r="O399" t="str">
        <v>Educación</v>
      </c>
      <c r="P399" t="str">
        <v>Actual</v>
      </c>
      <c r="Q399" t="str">
        <v>No</v>
      </c>
      <c r="R399" t="str">
        <v>Cargado</v>
      </c>
      <c r="S399" t="str">
        <f>IF(R399&lt;&gt;"cargado","marzo","")</f>
        <v/>
      </c>
    </row>
    <row r="400" xml:space="preserve">
      <c r="C400" t="str">
        <v>Mediaciones en Educación y TIC</v>
      </c>
      <c r="D400" t="str">
        <f>IF(H400="Disciplinar","No aplica","")</f>
        <v>No aplica</v>
      </c>
      <c r="E400" t="str">
        <f>PROPER(IF(B400="",E399,B400))</f>
        <v>Licenciatura En Educación Infantil</v>
      </c>
      <c r="F400" t="str">
        <f>PROPER(IF(A400="",F399,A400))</f>
        <v>Virtual</v>
      </c>
      <c r="G400" t="str" xml:space="preserve">
        <f xml:space="preserve">IF(
   COUNTIFS($M:$M,$M400,$E:$E,$E400,$F:$F,$F400)=COUNTIFS($M:$M,$M400,$E:$E,$E400,$F:$F,$F400,$R:$R,"Cargado"),
   "Cargado",
   IF(
      COUNTIFS($M:$M,$M400,$E:$E,$E400,$F:$F,$F400)=COUNTIFS($M:$M,$M400,$E:$E,$E400,$F:$F,$F400,$R:$R,"No empezado"),
      "No empezado",
      IF(
         COUNTIFS($M:$M,$M400,$E:$E,$E400,$F:$F,$F400)=COUNTIFS($M:$M,$M400,$E:$E,$E400,$F:$F,$F400,$R:$R,"Virtualizado"),
         "Virtualizado",
         "En proceso"
      )
   )
)</f>
        <v>Cargado</v>
      </c>
      <c r="H400" t="str">
        <v>Disciplinar</v>
      </c>
      <c r="I400" t="str">
        <v>Reingeniería</v>
      </c>
      <c r="M400">
        <v>5</v>
      </c>
      <c r="N400" t="str">
        <v>Pregrado</v>
      </c>
      <c r="O400" t="str">
        <v>Educación</v>
      </c>
      <c r="P400" t="str">
        <v>Actual</v>
      </c>
      <c r="Q400" t="str">
        <v>No</v>
      </c>
      <c r="R400" t="str">
        <v>Cargado</v>
      </c>
      <c r="S400" t="str">
        <f>IF(R400&lt;&gt;"cargado","marzo","")</f>
        <v/>
      </c>
    </row>
    <row r="401" xml:space="preserve">
      <c r="C401" t="str">
        <v>Electiva de profundización I</v>
      </c>
      <c r="D401" t="str">
        <v>Educación familiar</v>
      </c>
      <c r="E401" t="str">
        <f>PROPER(IF(B401="",E400,B401))</f>
        <v>Licenciatura En Educación Infantil</v>
      </c>
      <c r="F401" t="str">
        <f>PROPER(IF(A401="",F400,A401))</f>
        <v>Virtual</v>
      </c>
      <c r="G401" t="str" xml:space="preserve">
        <f xml:space="preserve">IF(
   COUNTIFS($M:$M,$M401,$E:$E,$E401,$F:$F,$F401)=COUNTIFS($M:$M,$M401,$E:$E,$E401,$F:$F,$F401,$R:$R,"Cargado"),
   "Cargado",
   IF(
      COUNTIFS($M:$M,$M401,$E:$E,$E401,$F:$F,$F401)=COUNTIFS($M:$M,$M401,$E:$E,$E401,$F:$F,$F401,$R:$R,"No empezado"),
      "No empezado",
      IF(
         COUNTIFS($M:$M,$M401,$E:$E,$E401,$F:$F,$F401)=COUNTIFS($M:$M,$M401,$E:$E,$E401,$F:$F,$F401,$R:$R,"Virtualizado"),
         "Virtualizado",
         "En proceso"
      )
   )
)</f>
        <v>Cargado</v>
      </c>
      <c r="H401" t="str">
        <v>Electiva</v>
      </c>
      <c r="I401" t="str">
        <v>Reingeniería</v>
      </c>
      <c r="M401">
        <v>5</v>
      </c>
      <c r="N401" t="str">
        <v>Pregrado</v>
      </c>
      <c r="O401" t="str">
        <v>Educación</v>
      </c>
      <c r="P401" t="str">
        <v>Actual</v>
      </c>
      <c r="Q401" t="str">
        <v>No</v>
      </c>
      <c r="R401" t="str">
        <v>Cargado</v>
      </c>
      <c r="S401" t="str">
        <f>IF(R401&lt;&gt;"cargado","marzo","")</f>
        <v/>
      </c>
    </row>
    <row r="402" xml:space="preserve">
      <c r="C402" t="str">
        <v>Evaluación educativa</v>
      </c>
      <c r="D402" t="str">
        <f>IF(H402="Disciplinar","No aplica","")</f>
        <v>No aplica</v>
      </c>
      <c r="E402" t="str">
        <f>PROPER(IF(B402="",E401,B402))</f>
        <v>Licenciatura En Educación Infantil</v>
      </c>
      <c r="F402" t="str">
        <f>PROPER(IF(A402="",F401,A402))</f>
        <v>Virtual</v>
      </c>
      <c r="G402" t="str" xml:space="preserve">
        <f xml:space="preserve">IF(
   COUNTIFS($M:$M,$M402,$E:$E,$E402,$F:$F,$F402)=COUNTIFS($M:$M,$M402,$E:$E,$E402,$F:$F,$F402,$R:$R,"Cargado"),
   "Cargado",
   IF(
      COUNTIFS($M:$M,$M402,$E:$E,$E402,$F:$F,$F402)=COUNTIFS($M:$M,$M402,$E:$E,$E402,$F:$F,$F402,$R:$R,"No empezado"),
      "No empezado",
      IF(
         COUNTIFS($M:$M,$M402,$E:$E,$E402,$F:$F,$F402)=COUNTIFS($M:$M,$M402,$E:$E,$E402,$F:$F,$F402,$R:$R,"Virtualizado"),
         "Virtualizado",
         "En proceso"
      )
   )
)</f>
        <v>Cargado</v>
      </c>
      <c r="H402" t="str">
        <v>Disciplinar</v>
      </c>
      <c r="I402" t="str">
        <v>Reingeniería</v>
      </c>
      <c r="M402">
        <v>5</v>
      </c>
      <c r="N402" t="str">
        <v>Pregrado</v>
      </c>
      <c r="O402" t="str">
        <v>Educación</v>
      </c>
      <c r="P402" t="str">
        <v>Actual</v>
      </c>
      <c r="Q402" t="str">
        <v>No</v>
      </c>
      <c r="R402" t="str">
        <v>Cargado</v>
      </c>
      <c r="S402" t="str">
        <f>IF(R402&lt;&gt;"cargado","marzo","")</f>
        <v/>
      </c>
    </row>
    <row r="403" xml:space="preserve">
      <c r="C403" t="str">
        <v>Práctica pedagógica III</v>
      </c>
      <c r="D403" t="str">
        <f>IF(H403="Disciplinar","No aplica","")</f>
        <v>No aplica</v>
      </c>
      <c r="E403" t="str">
        <f>PROPER(IF(B403="",E402,B403))</f>
        <v>Licenciatura En Educación Infantil</v>
      </c>
      <c r="F403" t="str">
        <f>PROPER(IF(A403="",F402,A403))</f>
        <v>Virtual</v>
      </c>
      <c r="G403" t="str" xml:space="preserve">
        <f xml:space="preserve">IF(
   COUNTIFS($M:$M,$M403,$E:$E,$E403,$F:$F,$F403)=COUNTIFS($M:$M,$M403,$E:$E,$E403,$F:$F,$F403,$R:$R,"Cargado"),
   "Cargado",
   IF(
      COUNTIFS($M:$M,$M403,$E:$E,$E403,$F:$F,$F403)=COUNTIFS($M:$M,$M403,$E:$E,$E403,$F:$F,$F403,$R:$R,"No empezado"),
      "No empezado",
      IF(
         COUNTIFS($M:$M,$M403,$E:$E,$E403,$F:$F,$F403)=COUNTIFS($M:$M,$M403,$E:$E,$E403,$F:$F,$F403,$R:$R,"Virtualizado"),
         "Virtualizado",
         "En proceso"
      )
   )
)</f>
        <v>Cargado</v>
      </c>
      <c r="H403" t="str">
        <v>Disciplinar</v>
      </c>
      <c r="I403" t="str">
        <v>Reingeniería</v>
      </c>
      <c r="M403">
        <v>5</v>
      </c>
      <c r="N403" t="str">
        <v>Pregrado</v>
      </c>
      <c r="O403" t="str">
        <v>Educación</v>
      </c>
      <c r="P403" t="str">
        <v>Actual</v>
      </c>
      <c r="Q403" t="str">
        <v>No</v>
      </c>
      <c r="R403" t="str">
        <v>Cargado</v>
      </c>
      <c r="S403" t="str">
        <f>IF(R403&lt;&gt;"cargado","marzo","")</f>
        <v/>
      </c>
    </row>
    <row r="404" xml:space="preserve">
      <c r="C404" t="str">
        <v>Electiva Sociohumanística II</v>
      </c>
      <c r="D404" t="str">
        <v>Elaboración de material didáctico</v>
      </c>
      <c r="E404" t="str">
        <f>PROPER(IF(B404="",E403,B404))</f>
        <v>Licenciatura En Educación Infantil</v>
      </c>
      <c r="F404" t="str">
        <f>PROPER(IF(A404="",F403,A404))</f>
        <v>Virtual</v>
      </c>
      <c r="G404" t="str" xml:space="preserve">
        <f xml:space="preserve">IF(
   COUNTIFS($M:$M,$M404,$E:$E,$E404,$F:$F,$F404)=COUNTIFS($M:$M,$M404,$E:$E,$E404,$F:$F,$F404,$R:$R,"Cargado"),
   "Cargado",
   IF(
      COUNTIFS($M:$M,$M404,$E:$E,$E404,$F:$F,$F404)=COUNTIFS($M:$M,$M404,$E:$E,$E404,$F:$F,$F404,$R:$R,"No empezado"),
      "No empezado",
      IF(
         COUNTIFS($M:$M,$M404,$E:$E,$E404,$F:$F,$F404)=COUNTIFS($M:$M,$M404,$E:$E,$E404,$F:$F,$F404,$R:$R,"Virtualizado"),
         "Virtualizado",
         "En proceso"
      )
   )
)</f>
        <v>Cargado</v>
      </c>
      <c r="H404" t="str">
        <v>Electiva</v>
      </c>
      <c r="I404" t="str">
        <v>Reingeniería</v>
      </c>
      <c r="M404">
        <v>6</v>
      </c>
      <c r="N404" t="str">
        <v>Pregrado</v>
      </c>
      <c r="O404" t="str">
        <v>Educación</v>
      </c>
      <c r="P404" t="str">
        <v>Actual</v>
      </c>
      <c r="Q404" t="str">
        <v>No</v>
      </c>
      <c r="R404" t="str">
        <v>Cargado</v>
      </c>
      <c r="S404" t="str">
        <f>IF(R404&lt;&gt;"cargado","marzo","")</f>
        <v/>
      </c>
    </row>
    <row r="405" xml:space="preserve">
      <c r="C405" t="str">
        <v>Procesos lectoescritores en la primera infancia</v>
      </c>
      <c r="D405" t="str">
        <f>IF(H405="Disciplinar","No aplica","")</f>
        <v>No aplica</v>
      </c>
      <c r="E405" t="str">
        <f>PROPER(IF(B405="",E404,B405))</f>
        <v>Licenciatura En Educación Infantil</v>
      </c>
      <c r="F405" t="str">
        <f>PROPER(IF(A405="",F404,A405))</f>
        <v>Virtual</v>
      </c>
      <c r="G405" t="str" xml:space="preserve">
        <f xml:space="preserve">IF(
   COUNTIFS($M:$M,$M405,$E:$E,$E405,$F:$F,$F405)=COUNTIFS($M:$M,$M405,$E:$E,$E405,$F:$F,$F405,$R:$R,"Cargado"),
   "Cargado",
   IF(
      COUNTIFS($M:$M,$M405,$E:$E,$E405,$F:$F,$F405)=COUNTIFS($M:$M,$M405,$E:$E,$E405,$F:$F,$F405,$R:$R,"No empezado"),
      "No empezado",
      IF(
         COUNTIFS($M:$M,$M405,$E:$E,$E405,$F:$F,$F405)=COUNTIFS($M:$M,$M405,$E:$E,$E405,$F:$F,$F405,$R:$R,"Virtualizado"),
         "Virtualizado",
         "En proceso"
      )
   )
)</f>
        <v>Cargado</v>
      </c>
      <c r="H405" t="str">
        <v>Disciplinar</v>
      </c>
      <c r="I405" t="str">
        <v>Reingeniería</v>
      </c>
      <c r="M405">
        <v>6</v>
      </c>
      <c r="N405" t="str">
        <v>Pregrado</v>
      </c>
      <c r="O405" t="str">
        <v>Educación</v>
      </c>
      <c r="P405" t="str">
        <v>Actual</v>
      </c>
      <c r="Q405" t="str">
        <v>No</v>
      </c>
      <c r="R405" t="str">
        <v>Cargado</v>
      </c>
      <c r="S405" t="str">
        <f>IF(R405&lt;&gt;"cargado","marzo","")</f>
        <v/>
      </c>
    </row>
    <row r="406" xml:space="preserve">
      <c r="C406" t="str">
        <v>Procesos de Investigación Formativa</v>
      </c>
      <c r="D406" t="str">
        <f>IF(H406="Disciplinar","No aplica","")</f>
        <v>No aplica</v>
      </c>
      <c r="E406" t="str">
        <f>PROPER(IF(B406="",E405,B406))</f>
        <v>Licenciatura En Educación Infantil</v>
      </c>
      <c r="F406" t="str">
        <f>PROPER(IF(A406="",F405,A406))</f>
        <v>Virtual</v>
      </c>
      <c r="G406" t="str" xml:space="preserve">
        <f xml:space="preserve">IF(
   COUNTIFS($M:$M,$M406,$E:$E,$E406,$F:$F,$F406)=COUNTIFS($M:$M,$M406,$E:$E,$E406,$F:$F,$F406,$R:$R,"Cargado"),
   "Cargado",
   IF(
      COUNTIFS($M:$M,$M406,$E:$E,$E406,$F:$F,$F406)=COUNTIFS($M:$M,$M406,$E:$E,$E406,$F:$F,$F406,$R:$R,"No empezado"),
      "No empezado",
      IF(
         COUNTIFS($M:$M,$M406,$E:$E,$E406,$F:$F,$F406)=COUNTIFS($M:$M,$M406,$E:$E,$E406,$F:$F,$F406,$R:$R,"Virtualizado"),
         "Virtualizado",
         "En proceso"
      )
   )
)</f>
        <v>Cargado</v>
      </c>
      <c r="H406" t="str">
        <v>Disciplinar</v>
      </c>
      <c r="I406" t="str">
        <v>Reingeniería</v>
      </c>
      <c r="M406">
        <v>6</v>
      </c>
      <c r="N406" t="str">
        <v>Pregrado</v>
      </c>
      <c r="O406" t="str">
        <v>Educación</v>
      </c>
      <c r="P406" t="str">
        <v>Actual</v>
      </c>
      <c r="Q406" t="str">
        <v>No</v>
      </c>
      <c r="R406" t="str">
        <v>Cargado</v>
      </c>
      <c r="S406" t="str">
        <f>IF(R406&lt;&gt;"cargado","marzo","")</f>
        <v/>
      </c>
    </row>
    <row r="407" xml:space="preserve">
      <c r="C407" t="str">
        <v>Didáctica de la expresión corporal y artística</v>
      </c>
      <c r="D407" t="str">
        <f>IF(H407="Disciplinar","No aplica","")</f>
        <v>No aplica</v>
      </c>
      <c r="E407" t="str">
        <f>PROPER(IF(B407="",E406,B407))</f>
        <v>Licenciatura En Educación Infantil</v>
      </c>
      <c r="F407" t="str">
        <f>PROPER(IF(A407="",F406,A407))</f>
        <v>Virtual</v>
      </c>
      <c r="G407" t="str" xml:space="preserve">
        <f xml:space="preserve">IF(
   COUNTIFS($M:$M,$M407,$E:$E,$E407,$F:$F,$F407)=COUNTIFS($M:$M,$M407,$E:$E,$E407,$F:$F,$F407,$R:$R,"Cargado"),
   "Cargado",
   IF(
      COUNTIFS($M:$M,$M407,$E:$E,$E407,$F:$F,$F407)=COUNTIFS($M:$M,$M407,$E:$E,$E407,$F:$F,$F407,$R:$R,"No empezado"),
      "No empezado",
      IF(
         COUNTIFS($M:$M,$M407,$E:$E,$E407,$F:$F,$F407)=COUNTIFS($M:$M,$M407,$E:$E,$E407,$F:$F,$F407,$R:$R,"Virtualizado"),
         "Virtualizado",
         "En proceso"
      )
   )
)</f>
        <v>Cargado</v>
      </c>
      <c r="H407" t="str">
        <v>Disciplinar</v>
      </c>
      <c r="I407" t="str">
        <v>Reingeniería</v>
      </c>
      <c r="M407">
        <v>6</v>
      </c>
      <c r="N407" t="str">
        <v>Pregrado</v>
      </c>
      <c r="O407" t="str">
        <v>Educación</v>
      </c>
      <c r="P407" t="str">
        <v>Actual</v>
      </c>
      <c r="Q407" t="str">
        <v>No</v>
      </c>
      <c r="R407" t="str">
        <v>Cargado</v>
      </c>
      <c r="S407" t="str">
        <f>IF(R407&lt;&gt;"cargado","marzo","")</f>
        <v/>
      </c>
    </row>
    <row r="408" xml:space="preserve">
      <c r="C408" t="str">
        <v>Electiva de Profundización II</v>
      </c>
      <c r="D408" t="str">
        <v>Emprendimiento social</v>
      </c>
      <c r="E408" t="str">
        <f>PROPER(IF(B408="",E407,B408))</f>
        <v>Licenciatura En Educación Infantil</v>
      </c>
      <c r="F408" t="str">
        <f>PROPER(IF(A408="",F407,A408))</f>
        <v>Virtual</v>
      </c>
      <c r="G408" t="str" xml:space="preserve">
        <f xml:space="preserve">IF(
   COUNTIFS($M:$M,$M408,$E:$E,$E408,$F:$F,$F408)=COUNTIFS($M:$M,$M408,$E:$E,$E408,$F:$F,$F408,$R:$R,"Cargado"),
   "Cargado",
   IF(
      COUNTIFS($M:$M,$M408,$E:$E,$E408,$F:$F,$F408)=COUNTIFS($M:$M,$M408,$E:$E,$E408,$F:$F,$F408,$R:$R,"No empezado"),
      "No empezado",
      IF(
         COUNTIFS($M:$M,$M408,$E:$E,$E408,$F:$F,$F408)=COUNTIFS($M:$M,$M408,$E:$E,$E408,$F:$F,$F408,$R:$R,"Virtualizado"),
         "Virtualizado",
         "En proceso"
      )
   )
)</f>
        <v>Cargado</v>
      </c>
      <c r="H408" t="str">
        <v>Electiva</v>
      </c>
      <c r="I408" t="str">
        <v>Reingeniería</v>
      </c>
      <c r="M408">
        <v>6</v>
      </c>
      <c r="N408" t="str">
        <v>Pregrado</v>
      </c>
      <c r="O408" t="str">
        <v>Educación</v>
      </c>
      <c r="P408" t="str">
        <v>Actual</v>
      </c>
      <c r="Q408" t="str">
        <v>No</v>
      </c>
      <c r="R408" t="str">
        <v>Cargado</v>
      </c>
      <c r="S408" t="str">
        <f>IF(R408&lt;&gt;"cargado","marzo","")</f>
        <v/>
      </c>
    </row>
    <row r="409" xml:space="preserve">
      <c r="C409" t="str">
        <v>Practica pedagógica IV</v>
      </c>
      <c r="D409" t="str">
        <f>IF(H409="Disciplinar","No aplica","")</f>
        <v>No aplica</v>
      </c>
      <c r="E409" t="str">
        <f>PROPER(IF(B409="",E408,B409))</f>
        <v>Licenciatura En Educación Infantil</v>
      </c>
      <c r="F409" t="str">
        <f>PROPER(IF(A409="",F408,A409))</f>
        <v>Virtual</v>
      </c>
      <c r="G409" t="str" xml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COUNTIFS($M:$M,$M409,$E:$E,$E409,$F:$F,$F409)=COUNTIFS($M:$M,$M409,$E:$E,$E409,$F:$F,$F409,$R:$R,"No empezado"),
      "No empezado",
      IF(
         COUNTIFS($M:$M,$M409,$E:$E,$E409,$F:$F,$F409)=COUNTIFS($M:$M,$M409,$E:$E,$E409,$F:$F,$F409,$R:$R,"Virtualizado"),
         "Virtualizado",
         "En proceso"
      )
   )
)</f>
        <v>Cargado</v>
      </c>
      <c r="H409" t="str">
        <v>Disciplinar</v>
      </c>
      <c r="I409" t="str">
        <v>Reingeniería</v>
      </c>
      <c r="M409">
        <v>6</v>
      </c>
      <c r="N409" t="str">
        <v>Pregrado</v>
      </c>
      <c r="O409" t="str">
        <v>Educación</v>
      </c>
      <c r="P409" t="str">
        <v>Actual</v>
      </c>
      <c r="Q409" t="str">
        <v>No</v>
      </c>
      <c r="R409" t="str">
        <v>Cargado</v>
      </c>
      <c r="S409" t="str">
        <f>IF(R409&lt;&gt;"cargado","marzo","")</f>
        <v/>
      </c>
    </row>
    <row r="410" xml:space="preserve">
      <c r="C410" t="str">
        <v>Creación de Empresa</v>
      </c>
      <c r="D410" t="str">
        <f>IF(H410="Disciplinar","No aplica","")</f>
        <v>No aplica</v>
      </c>
      <c r="E410" t="str">
        <f>PROPER(IF(B410="",E409,B410))</f>
        <v>Licenciatura En Educación Infantil</v>
      </c>
      <c r="F410" t="str">
        <f>PROPER(IF(A410="",F409,A410))</f>
        <v>Virtual</v>
      </c>
      <c r="G410" t="str" xml:space="preserve">
        <f xml:space="preserve">IF(
   COUNTIFS($M:$M,$M410,$E:$E,$E410,$F:$F,$F410)=COUNTIFS($M:$M,$M410,$E:$E,$E410,$F:$F,$F410,$R:$R,"Cargado"),
   "Cargado",
   IF(
      COUNTIFS($M:$M,$M410,$E:$E,$E410,$F:$F,$F410)=COUNTIFS($M:$M,$M410,$E:$E,$E410,$F:$F,$F410,$R:$R,"No empezado"),
      "No empezado",
      IF(
         COUNTIFS($M:$M,$M410,$E:$E,$E410,$F:$F,$F410)=COUNTIFS($M:$M,$M410,$E:$E,$E410,$F:$F,$F410,$R:$R,"Virtualizado"),
         "Virtualizado",
         "En proceso"
      )
   )
)</f>
        <v>En proceso</v>
      </c>
      <c r="H410" t="str">
        <v>Disciplinar</v>
      </c>
      <c r="I410" t="str">
        <v>Reingeniería</v>
      </c>
      <c r="M410">
        <v>7</v>
      </c>
      <c r="N410" t="str">
        <v>Pregrado</v>
      </c>
      <c r="O410" t="str">
        <v>Educación</v>
      </c>
      <c r="P410" t="str">
        <v>Actual</v>
      </c>
      <c r="Q410" t="str">
        <v>Sí</v>
      </c>
      <c r="R410" t="str">
        <v>Producido</v>
      </c>
      <c r="S410" t="str">
        <f>IF(R410&lt;&gt;"cargado","marzo","")</f>
        <v>marzo</v>
      </c>
    </row>
    <row r="411" xml:space="preserve">
      <c r="C411" t="str">
        <v>Escuela y Diversidad</v>
      </c>
      <c r="D411" t="str">
        <f>IF(H411="Disciplinar","No aplica","")</f>
        <v>No aplica</v>
      </c>
      <c r="E411" t="str">
        <f>PROPER(IF(B411="",E410,B411))</f>
        <v>Licenciatura En Educación Infantil</v>
      </c>
      <c r="F411" t="str">
        <f>PROPER(IF(A411="",F410,A411))</f>
        <v>Virtual</v>
      </c>
      <c r="G411" t="str" xml:space="preserve">
        <f xml:space="preserve">IF(
   COUNTIFS($M:$M,$M411,$E:$E,$E411,$F:$F,$F411)=COUNTIFS($M:$M,$M411,$E:$E,$E411,$F:$F,$F411,$R:$R,"Cargado"),
   "Cargado",
   IF(
      COUNTIFS($M:$M,$M411,$E:$E,$E411,$F:$F,$F411)=COUNTIFS($M:$M,$M411,$E:$E,$E411,$F:$F,$F411,$R:$R,"No empezado"),
      "No empezado",
      IF(
         COUNTIFS($M:$M,$M411,$E:$E,$E411,$F:$F,$F411)=COUNTIFS($M:$M,$M411,$E:$E,$E411,$F:$F,$F411,$R:$R,"Virtualizado"),
         "Virtualizado",
         "En proceso"
      )
   )
)</f>
        <v>En proceso</v>
      </c>
      <c r="H411" t="str">
        <v>Disciplinar</v>
      </c>
      <c r="I411" t="str">
        <v>Reingeniería</v>
      </c>
      <c r="M411">
        <v>7</v>
      </c>
      <c r="N411" t="str">
        <v>Pregrado</v>
      </c>
      <c r="O411" t="str">
        <v>Educación</v>
      </c>
      <c r="P411" t="str">
        <v>Actual</v>
      </c>
      <c r="Q411" t="str">
        <v>No</v>
      </c>
      <c r="R411" t="str">
        <v>Producido</v>
      </c>
      <c r="S411" t="str">
        <f>IF(R411&lt;&gt;"cargado","marzo","")</f>
        <v>marzo</v>
      </c>
    </row>
    <row r="412" xml:space="preserve">
      <c r="C412" t="str">
        <v>Didáctica en la enseñanza del inglés en educación infantil</v>
      </c>
      <c r="D412" t="str">
        <f>IF(H412="Disciplinar","No aplica","")</f>
        <v>No aplica</v>
      </c>
      <c r="E412" t="str">
        <f>PROPER(IF(B412="",E411,B412))</f>
        <v>Licenciatura En Educación Infantil</v>
      </c>
      <c r="F412" t="str">
        <f>PROPER(IF(A412="",F411,A412))</f>
        <v>Virtual</v>
      </c>
      <c r="G412" t="str" xml:space="preserve">
        <f xml:space="preserve">IF(
   COUNTIFS($M:$M,$M412,$E:$E,$E412,$F:$F,$F412)=COUNTIFS($M:$M,$M412,$E:$E,$E412,$F:$F,$F412,$R:$R,"Cargado"),
   "Cargado",
   IF(
      COUNTIFS($M:$M,$M412,$E:$E,$E412,$F:$F,$F412)=COUNTIFS($M:$M,$M412,$E:$E,$E412,$F:$F,$F412,$R:$R,"No empezado"),
      "No empezado",
      IF(
         COUNTIFS($M:$M,$M412,$E:$E,$E412,$F:$F,$F412)=COUNTIFS($M:$M,$M412,$E:$E,$E412,$F:$F,$F412,$R:$R,"Virtualizado"),
         "Virtualizado",
         "En proceso"
      )
   )
)</f>
        <v>En proceso</v>
      </c>
      <c r="H412" t="str">
        <v>Disciplinar</v>
      </c>
      <c r="I412" t="str">
        <v>Reingeniería</v>
      </c>
      <c r="M412">
        <v>7</v>
      </c>
      <c r="N412" t="str">
        <v>Pregrado</v>
      </c>
      <c r="O412" t="str">
        <v>Educación</v>
      </c>
      <c r="P412" t="str">
        <v>Actual</v>
      </c>
      <c r="Q412" t="str">
        <v>No</v>
      </c>
      <c r="R412" t="str">
        <v>Cargado</v>
      </c>
      <c r="S412" t="str">
        <f>IF(R412&lt;&gt;"cargado","marzo","")</f>
        <v/>
      </c>
    </row>
    <row r="413" xml:space="preserve">
      <c r="C413" t="str">
        <v>Electiva de Profundización III</v>
      </c>
      <c r="D413" t="str">
        <v>Comunicación escrita y lectura crítica</v>
      </c>
      <c r="E413" t="str">
        <f>PROPER(IF(B413="",E412,B413))</f>
        <v>Licenciatura En Educación Infantil</v>
      </c>
      <c r="F413" t="str">
        <f>PROPER(IF(A413="",F412,A413))</f>
        <v>Virtual</v>
      </c>
      <c r="G413" t="str" xml:space="preserve">
        <f xml:space="preserve">IF(
   COUNTIFS($M:$M,$M413,$E:$E,$E413,$F:$F,$F413)=COUNTIFS($M:$M,$M413,$E:$E,$E413,$F:$F,$F413,$R:$R,"Cargado"),
   "Cargado",
   IF(
      COUNTIFS($M:$M,$M413,$E:$E,$E413,$F:$F,$F413)=COUNTIFS($M:$M,$M413,$E:$E,$E413,$F:$F,$F413,$R:$R,"No empezado"),
      "No empezado",
      IF(
         COUNTIFS($M:$M,$M413,$E:$E,$E413,$F:$F,$F413)=COUNTIFS($M:$M,$M413,$E:$E,$E413,$F:$F,$F413,$R:$R,"Virtualizado"),
         "Virtualizado",
         "En proceso"
      )
   )
)</f>
        <v>En proceso</v>
      </c>
      <c r="H413" t="str">
        <v>Electiva</v>
      </c>
      <c r="I413" t="str">
        <v>Reingeniería</v>
      </c>
      <c r="M413">
        <v>7</v>
      </c>
      <c r="N413" t="str">
        <v>Pregrado</v>
      </c>
      <c r="O413" t="str">
        <v>Educación</v>
      </c>
      <c r="P413" t="str">
        <v>Actual</v>
      </c>
      <c r="Q413" t="str">
        <v>No</v>
      </c>
      <c r="R413" t="str">
        <v>Producido</v>
      </c>
      <c r="S413" t="str">
        <f>IF(R413&lt;&gt;"cargado","marzo","")</f>
        <v>marzo</v>
      </c>
    </row>
    <row r="414" xml:space="preserve">
      <c r="C414" t="str">
        <v>Electiva de Profundización IV</v>
      </c>
      <c r="E414" t="str">
        <f>PROPER(IF(B414="",E413,B414))</f>
        <v>Licenciatura En Educación Infantil</v>
      </c>
      <c r="F414" t="str">
        <f>PROPER(IF(A414="",F413,A414))</f>
        <v>Virtual</v>
      </c>
      <c r="G414" t="str" xml:space="preserve">
        <f xml:space="preserve">IF(
   COUNTIFS($M:$M,$M414,$E:$E,$E414,$F:$F,$F414)=COUNTIFS($M:$M,$M414,$E:$E,$E414,$F:$F,$F414,$R:$R,"Cargado"),
   "Cargado",
   IF(
      COUNTIFS($M:$M,$M414,$E:$E,$E414,$F:$F,$F414)=COUNTIFS($M:$M,$M414,$E:$E,$E414,$F:$F,$F414,$R:$R,"No empezado"),
      "No empezado",
      IF(
         COUNTIFS($M:$M,$M414,$E:$E,$E414,$F:$F,$F414)=COUNTIFS($M:$M,$M414,$E:$E,$E414,$F:$F,$F414,$R:$R,"Virtualizado"),
         "Virtualizado",
         "En proceso"
      )
   )
)</f>
        <v>En proceso</v>
      </c>
      <c r="H414" t="str">
        <v>Electiva</v>
      </c>
      <c r="I414" t="str">
        <v>Reingeniería</v>
      </c>
      <c r="M414">
        <v>7</v>
      </c>
      <c r="N414" t="str">
        <v>Pregrado</v>
      </c>
      <c r="O414" t="str">
        <v>Educación</v>
      </c>
      <c r="P414" t="str">
        <v>Actual</v>
      </c>
      <c r="Q414" t="str">
        <v>No</v>
      </c>
      <c r="R414" t="str">
        <v>Producido</v>
      </c>
      <c r="S414" t="str">
        <f>IF(R414&lt;&gt;"cargado","marzo","")</f>
        <v>marzo</v>
      </c>
    </row>
    <row r="415" xml:space="preserve">
      <c r="C415" t="str">
        <v>Investigación Formativa en educación infantil</v>
      </c>
      <c r="D415" t="str">
        <f>IF(H415="Disciplinar","No aplica","")</f>
        <v>No aplica</v>
      </c>
      <c r="E415" t="str">
        <f>PROPER(IF(B415="",E414,B415))</f>
        <v>Licenciatura En Educación Infantil</v>
      </c>
      <c r="F415" t="str">
        <f>PROPER(IF(A415="",F414,A415))</f>
        <v>Virtual</v>
      </c>
      <c r="G415" t="str" xml:space="preserve">
        <f xml:space="preserve">IF(
   COUNTIFS($M:$M,$M415,$E:$E,$E415,$F:$F,$F415)=COUNTIFS($M:$M,$M415,$E:$E,$E415,$F:$F,$F415,$R:$R,"Cargado"),
   "Cargado",
   IF(
      COUNTIFS($M:$M,$M415,$E:$E,$E415,$F:$F,$F415)=COUNTIFS($M:$M,$M415,$E:$E,$E415,$F:$F,$F415,$R:$R,"No empezado"),
      "No empezado",
      IF(
         COUNTIFS($M:$M,$M415,$E:$E,$E415,$F:$F,$F415)=COUNTIFS($M:$M,$M415,$E:$E,$E415,$F:$F,$F415,$R:$R,"Virtualizado"),
         "Virtualizado",
         "En proceso"
      )
   )
)</f>
        <v>En proceso</v>
      </c>
      <c r="H415" t="str">
        <v>Disciplinar</v>
      </c>
      <c r="I415" t="str">
        <v>Reingeniería</v>
      </c>
      <c r="M415">
        <v>7</v>
      </c>
      <c r="N415" t="str">
        <v>Pregrado</v>
      </c>
      <c r="O415" t="str">
        <v>Educación</v>
      </c>
      <c r="P415" t="str">
        <v>Actual</v>
      </c>
      <c r="Q415" t="str">
        <v>No</v>
      </c>
      <c r="R415" t="str">
        <v>Producido</v>
      </c>
      <c r="S415" t="str">
        <f>IF(R415&lt;&gt;"cargado","marzo","")</f>
        <v>marzo</v>
      </c>
    </row>
    <row r="416" xml:space="preserve">
      <c r="C416" t="str">
        <v>Práctica pedagógica y Educativa I</v>
      </c>
      <c r="D416" t="str">
        <f>IF(H416="Disciplinar","No aplica","")</f>
        <v>No aplica</v>
      </c>
      <c r="E416" t="str">
        <f>PROPER(IF(B416="",E415,B416))</f>
        <v>Licenciatura En Educación Infantil</v>
      </c>
      <c r="F416" t="str">
        <f>PROPER(IF(A416="",F415,A416))</f>
        <v>Virtual</v>
      </c>
      <c r="G416" t="str" xml:space="preserve">
        <f xml:space="preserve">IF(
   COUNTIFS($M:$M,$M416,$E:$E,$E416,$F:$F,$F416)=COUNTIFS($M:$M,$M416,$E:$E,$E416,$F:$F,$F416,$R:$R,"Cargado"),
   "Cargado",
   IF(
      COUNTIFS($M:$M,$M416,$E:$E,$E416,$F:$F,$F416)=COUNTIFS($M:$M,$M416,$E:$E,$E416,$F:$F,$F416,$R:$R,"No empezado"),
      "No empezado",
      IF(
         COUNTIFS($M:$M,$M416,$E:$E,$E416,$F:$F,$F416)=COUNTIFS($M:$M,$M416,$E:$E,$E416,$F:$F,$F416,$R:$R,"Virtualizado"),
         "Virtualizado",
         "En proceso"
      )
   )
)</f>
        <v>En proceso</v>
      </c>
      <c r="H416" t="str">
        <v>Disciplinar</v>
      </c>
      <c r="I416" t="str">
        <v>Reingeniería</v>
      </c>
      <c r="M416">
        <v>7</v>
      </c>
      <c r="N416" t="str">
        <v>Pregrado</v>
      </c>
      <c r="O416" t="str">
        <v>Educación</v>
      </c>
      <c r="P416" t="str">
        <v>Actual</v>
      </c>
      <c r="Q416" t="str">
        <v>No</v>
      </c>
      <c r="R416" t="str">
        <v>Cargado</v>
      </c>
      <c r="S416" t="str">
        <f>IF(R416&lt;&gt;"cargado","marzo","")</f>
        <v/>
      </c>
    </row>
    <row r="417" xml:space="preserve">
      <c r="C417" t="str">
        <v>Investigación Formativa en didáctica en la Educación Infantil</v>
      </c>
      <c r="D417" t="str">
        <f>IF(H417="Disciplinar","No aplica","")</f>
        <v>No aplica</v>
      </c>
      <c r="E417" t="str">
        <f>PROPER(IF(B417="",E416,B417))</f>
        <v>Licenciatura En Educación Infantil</v>
      </c>
      <c r="F417" t="str">
        <f>PROPER(IF(A417="",F416,A417))</f>
        <v>Virtual</v>
      </c>
      <c r="G417" t="str" xml:space="preserve">
        <f xml:space="preserve">IF(
   COUNTIFS($M:$M,$M417,$E:$E,$E417,$F:$F,$F417)=COUNTIFS($M:$M,$M417,$E:$E,$E417,$F:$F,$F417,$R:$R,"Cargado"),
   "Cargado",
   IF(
      COUNTIFS($M:$M,$M417,$E:$E,$E417,$F:$F,$F417)=COUNTIFS($M:$M,$M417,$E:$E,$E417,$F:$F,$F417,$R:$R,"No empezado"),
      "No empezado",
      IF(
         COUNTIFS($M:$M,$M417,$E:$E,$E417,$F:$F,$F417)=COUNTIFS($M:$M,$M417,$E:$E,$E417,$F:$F,$F417,$R:$R,"Virtualizado"),
         "Virtualizado",
         "En proceso"
      )
   )
)</f>
        <v>En proceso</v>
      </c>
      <c r="H417" t="str">
        <v>Disciplinar</v>
      </c>
      <c r="I417" t="str">
        <v>Reingeniería</v>
      </c>
      <c r="M417">
        <v>8</v>
      </c>
      <c r="N417" t="str">
        <v>Pregrado</v>
      </c>
      <c r="O417" t="str">
        <v>Educación</v>
      </c>
      <c r="P417" t="str">
        <v>Actual</v>
      </c>
      <c r="Q417" t="str">
        <v>No</v>
      </c>
      <c r="R417" t="str">
        <v>Producido</v>
      </c>
      <c r="S417" t="str">
        <f>IF(R417&lt;&gt;"cargado","marzo","")</f>
        <v>marzo</v>
      </c>
    </row>
    <row r="418" xml:space="preserve">
      <c r="C418" t="str">
        <v>Electiva de Profundización V</v>
      </c>
      <c r="E418" t="str">
        <f>PROPER(IF(B418="",E417,B418))</f>
        <v>Licenciatura En Educación Infantil</v>
      </c>
      <c r="F418" t="str">
        <f>PROPER(IF(A418="",F417,A418))</f>
        <v>Virtual</v>
      </c>
      <c r="G418" t="str" xml:space="preserve">
        <f xml:space="preserve">IF(
   COUNTIFS($M:$M,$M418,$E:$E,$E418,$F:$F,$F418)=COUNTIFS($M:$M,$M418,$E:$E,$E418,$F:$F,$F418,$R:$R,"Cargado"),
   "Cargado",
   IF(
      COUNTIFS($M:$M,$M418,$E:$E,$E418,$F:$F,$F418)=COUNTIFS($M:$M,$M418,$E:$E,$E418,$F:$F,$F418,$R:$R,"No empezado"),
      "No empezado",
      IF(
         COUNTIFS($M:$M,$M418,$E:$E,$E418,$F:$F,$F418)=COUNTIFS($M:$M,$M418,$E:$E,$E418,$F:$F,$F418,$R:$R,"Virtualizado"),
         "Virtualizado",
         "En proceso"
      )
   )
)</f>
        <v>En proceso</v>
      </c>
      <c r="H418" t="str">
        <v>Electiva</v>
      </c>
      <c r="I418" t="str">
        <v>Reingeniería</v>
      </c>
      <c r="M418">
        <v>8</v>
      </c>
      <c r="N418" t="str">
        <v>Pregrado</v>
      </c>
      <c r="O418" t="str">
        <v>Educación</v>
      </c>
      <c r="P418" t="str">
        <v>Actual</v>
      </c>
      <c r="Q418" t="str">
        <v>No</v>
      </c>
      <c r="R418" t="str">
        <v>Producido</v>
      </c>
      <c r="S418" t="str">
        <f>IF(R418&lt;&gt;"cargado","marzo","")</f>
        <v>marzo</v>
      </c>
    </row>
    <row r="419" xml:space="preserve">
      <c r="C419" t="str">
        <v>Práctica pedagógica y educativa II</v>
      </c>
      <c r="D419" t="str">
        <f>IF(H419="Disciplinar","No aplica","")</f>
        <v>No aplica</v>
      </c>
      <c r="E419" t="str">
        <f>PROPER(IF(B419="",E418,B419))</f>
        <v>Licenciatura En Educación Infantil</v>
      </c>
      <c r="F419" t="str">
        <f>PROPER(IF(A419="",F418,A419))</f>
        <v>Virtual</v>
      </c>
      <c r="G419" t="str" xml:space="preserve">
        <f xml:space="preserve">IF(
   COUNTIFS($M:$M,$M419,$E:$E,$E419,$F:$F,$F419)=COUNTIFS($M:$M,$M419,$E:$E,$E419,$F:$F,$F419,$R:$R,"Cargado"),
   "Cargado",
   IF(
      COUNTIFS($M:$M,$M419,$E:$E,$E419,$F:$F,$F419)=COUNTIFS($M:$M,$M419,$E:$E,$E419,$F:$F,$F419,$R:$R,"No empezado"),
      "No empezado",
      IF(
         COUNTIFS($M:$M,$M419,$E:$E,$E419,$F:$F,$F419)=COUNTIFS($M:$M,$M419,$E:$E,$E419,$F:$F,$F419,$R:$R,"Virtualizado"),
         "Virtualizado",
         "En proceso"
      )
   )
)</f>
        <v>En proceso</v>
      </c>
      <c r="H419" t="str">
        <v>Disciplinar</v>
      </c>
      <c r="I419" t="str">
        <v>Reingeniería</v>
      </c>
      <c r="M419">
        <v>8</v>
      </c>
      <c r="N419" t="str">
        <v>Pregrado</v>
      </c>
      <c r="O419" t="str">
        <v>Educación</v>
      </c>
      <c r="P419" t="str">
        <v>Actual</v>
      </c>
      <c r="Q419" t="str">
        <v>No</v>
      </c>
      <c r="R419" t="str">
        <v>Producido</v>
      </c>
      <c r="S419" t="str">
        <f>IF(R419&lt;&gt;"cargado","marzo","")</f>
        <v>marzo</v>
      </c>
    </row>
    <row r="420" xml:space="preserve">
      <c r="C420" t="str">
        <v>Pedagogía y Educación Inclusiva</v>
      </c>
      <c r="D420" t="str">
        <f>IF(H420="Disciplinar","No aplica","")</f>
        <v>No aplica</v>
      </c>
      <c r="E420" t="str">
        <f>PROPER(IF(B420="",E419,B420))</f>
        <v>Licenciatura En Educación Infantil</v>
      </c>
      <c r="F420" t="str">
        <f>PROPER(IF(A420="",F419,A420))</f>
        <v>Virtual</v>
      </c>
      <c r="G420" t="str" xml:space="preserve">
        <f xml:space="preserve">IF(
   COUNTIFS($M:$M,$M420,$E:$E,$E420,$F:$F,$F420)=COUNTIFS($M:$M,$M420,$E:$E,$E420,$F:$F,$F420,$R:$R,"Cargado"),
   "Cargado",
   IF(
      COUNTIFS($M:$M,$M420,$E:$E,$E420,$F:$F,$F420)=COUNTIFS($M:$M,$M420,$E:$E,$E420,$F:$F,$F420,$R:$R,"No empezado"),
      "No empezado",
      IF(
         COUNTIFS($M:$M,$M420,$E:$E,$E420,$F:$F,$F420)=COUNTIFS($M:$M,$M420,$E:$E,$E420,$F:$F,$F420,$R:$R,"Virtualizado"),
         "Virtualizado",
         "En proceso"
      )
   )
)</f>
        <v>En proceso</v>
      </c>
      <c r="H420" t="str">
        <v>Disciplinar</v>
      </c>
      <c r="I420" t="str">
        <v>Reingeniería</v>
      </c>
      <c r="M420">
        <v>8</v>
      </c>
      <c r="N420" t="str">
        <v>Pregrado</v>
      </c>
      <c r="O420" t="str">
        <v>Educación</v>
      </c>
      <c r="P420" t="str">
        <v>Actual</v>
      </c>
      <c r="Q420" t="str">
        <v>No</v>
      </c>
      <c r="R420" t="str">
        <v>Producido</v>
      </c>
      <c r="S420" t="str">
        <f>IF(R420&lt;&gt;"cargado","marzo","")</f>
        <v>marzo</v>
      </c>
    </row>
    <row r="421" xml:space="preserve">
      <c r="C421" t="str">
        <v>Trabajo de grado</v>
      </c>
      <c r="D421" t="str">
        <f>IF(H421="Disciplinar","No aplica","")</f>
        <v>No aplica</v>
      </c>
      <c r="E421" t="str">
        <f>PROPER(IF(B421="",E420,B421))</f>
        <v>Licenciatura En Educación Infantil</v>
      </c>
      <c r="F421" t="str">
        <f>PROPER(IF(A421="",F420,A421))</f>
        <v>Virtual</v>
      </c>
      <c r="G421" t="str" xml:space="preserve">
        <f xml:space="preserve">IF(
   COUNTIFS($M:$M,$M421,$E:$E,$E421,$F:$F,$F421)=COUNTIFS($M:$M,$M421,$E:$E,$E421,$F:$F,$F421,$R:$R,"Cargado"),
   "Cargado",
   IF(
      COUNTIFS($M:$M,$M421,$E:$E,$E421,$F:$F,$F421)=COUNTIFS($M:$M,$M421,$E:$E,$E421,$F:$F,$F421,$R:$R,"No empezado"),
      "No empezado",
      IF(
         COUNTIFS($M:$M,$M421,$E:$E,$E421,$F:$F,$F421)=COUNTIFS($M:$M,$M421,$E:$E,$E421,$F:$F,$F421,$R:$R,"Virtualizado"),
         "Virtualizado",
         "En proceso"
      )
   )
)</f>
        <v>En proceso</v>
      </c>
      <c r="H421" t="str">
        <v>Disciplinar</v>
      </c>
      <c r="I421" t="str">
        <v>Reingeniería</v>
      </c>
      <c r="M421">
        <v>9</v>
      </c>
      <c r="N421" t="str">
        <v>Pregrado</v>
      </c>
      <c r="O421" t="str">
        <v>Educación</v>
      </c>
      <c r="P421" t="str">
        <v>Actual</v>
      </c>
      <c r="Q421" t="str">
        <v>No</v>
      </c>
      <c r="R421" t="str">
        <v>Producido</v>
      </c>
      <c r="S421" t="str">
        <f>IF(R421&lt;&gt;"cargado","marzo","")</f>
        <v>marzo</v>
      </c>
    </row>
    <row r="422" xml:space="preserve">
      <c r="C422" t="str">
        <v>Electiva de Profundización VI</v>
      </c>
      <c r="D422" t="str">
        <v>Género y diversidad sexual</v>
      </c>
      <c r="E422" t="str">
        <f>PROPER(IF(B422="",E421,B422))</f>
        <v>Licenciatura En Educación Infantil</v>
      </c>
      <c r="F422" t="str">
        <f>PROPER(IF(A422="",F421,A422))</f>
        <v>Virtual</v>
      </c>
      <c r="G422" t="str" xml:space="preserve">
        <f xml:space="preserve">IF(
   COUNTIFS($M:$M,$M422,$E:$E,$E422,$F:$F,$F422)=COUNTIFS($M:$M,$M422,$E:$E,$E422,$F:$F,$F422,$R:$R,"Cargado"),
   "Cargado",
   IF(
      COUNTIFS($M:$M,$M422,$E:$E,$E422,$F:$F,$F422)=COUNTIFS($M:$M,$M422,$E:$E,$E422,$F:$F,$F422,$R:$R,"No empezado"),
      "No empezado",
      IF(
         COUNTIFS($M:$M,$M422,$E:$E,$E422,$F:$F,$F422)=COUNTIFS($M:$M,$M422,$E:$E,$E422,$F:$F,$F422,$R:$R,"Virtualizado"),
         "Virtualizado",
         "En proceso"
      )
   )
)</f>
        <v>En proceso</v>
      </c>
      <c r="H422" t="str">
        <v>Electiva</v>
      </c>
      <c r="I422" t="str">
        <v>Reingeniería</v>
      </c>
      <c r="M422">
        <v>9</v>
      </c>
      <c r="N422" t="str">
        <v>Pregrado</v>
      </c>
      <c r="O422" t="str">
        <v>Educación</v>
      </c>
      <c r="P422" t="str">
        <v>Actual</v>
      </c>
      <c r="Q422" t="str">
        <v>No</v>
      </c>
      <c r="R422" t="str">
        <v>Producido</v>
      </c>
      <c r="S422" t="str">
        <f>IF(R422&lt;&gt;"cargado","marzo","")</f>
        <v>marzo</v>
      </c>
    </row>
    <row r="423" xml:space="preserve">
      <c r="C423" t="str">
        <v>Práctica profesional I</v>
      </c>
      <c r="D423" t="str">
        <f>IF(H423="Disciplinar","No aplica","")</f>
        <v>No aplica</v>
      </c>
      <c r="E423" t="str">
        <f>PROPER(IF(B423="",E422,B423))</f>
        <v>Licenciatura En Educación Infantil</v>
      </c>
      <c r="F423" t="str">
        <f>PROPER(IF(A423="",F422,A423))</f>
        <v>Virtual</v>
      </c>
      <c r="G423" t="str" xml:space="preserve">
        <f xml:space="preserve">IF(
   COUNTIFS($M:$M,$M423,$E:$E,$E423,$F:$F,$F423)=COUNTIFS($M:$M,$M423,$E:$E,$E423,$F:$F,$F423,$R:$R,"Cargado"),
   "Cargado",
   IF(
      COUNTIFS($M:$M,$M423,$E:$E,$E423,$F:$F,$F423)=COUNTIFS($M:$M,$M423,$E:$E,$E423,$F:$F,$F423,$R:$R,"No empezado"),
      "No empezado",
      IF(
         COUNTIFS($M:$M,$M423,$E:$E,$E423,$F:$F,$F423)=COUNTIFS($M:$M,$M423,$E:$E,$E423,$F:$F,$F423,$R:$R,"Virtualizado"),
         "Virtualizado",
         "En proceso"
      )
   )
)</f>
        <v>En proceso</v>
      </c>
      <c r="H423" t="str">
        <v>Disciplinar</v>
      </c>
      <c r="I423" t="str">
        <v>Reingeniería</v>
      </c>
      <c r="M423">
        <v>9</v>
      </c>
      <c r="N423" t="str">
        <v>Pregrado</v>
      </c>
      <c r="O423" t="str">
        <v>Educación</v>
      </c>
      <c r="P423" t="str">
        <v>Actual</v>
      </c>
      <c r="Q423" t="str">
        <v>No</v>
      </c>
      <c r="R423" t="str">
        <v>Producido</v>
      </c>
      <c r="S423" t="str">
        <f>IF(R423&lt;&gt;"cargado","marzo","")</f>
        <v>marzo</v>
      </c>
    </row>
    <row r="424" xml:space="preserve">
      <c r="C424" t="str">
        <v>Proyecto empresarial.</v>
      </c>
      <c r="D424" t="str">
        <f>IF(H424="Disciplinar","No aplica","")</f>
        <v>No aplica</v>
      </c>
      <c r="E424" t="str">
        <f>PROPER(IF(B424="",E423,B424))</f>
        <v>Licenciatura En Educación Infantil</v>
      </c>
      <c r="F424" t="str">
        <f>PROPER(IF(A424="",F423,A424))</f>
        <v>Virtual</v>
      </c>
      <c r="G424" t="str" xml:space="preserve">
        <f xml:space="preserve">IF(
   COUNTIFS($M:$M,$M424,$E:$E,$E424,$F:$F,$F424)=COUNTIFS($M:$M,$M424,$E:$E,$E424,$F:$F,$F424,$R:$R,"Cargado"),
   "Cargado",
   IF(
      COUNTIFS($M:$M,$M424,$E:$E,$E424,$F:$F,$F424)=COUNTIFS($M:$M,$M424,$E:$E,$E424,$F:$F,$F424,$R:$R,"No empezado"),
      "No empezado",
      IF(
         COUNTIFS($M:$M,$M424,$E:$E,$E424,$F:$F,$F424)=COUNTIFS($M:$M,$M424,$E:$E,$E424,$F:$F,$F424,$R:$R,"Virtualizado"),
         "Virtualizado",
         "En proceso"
      )
   )
)</f>
        <v>En proceso</v>
      </c>
      <c r="H424" t="str">
        <v>Disciplinar</v>
      </c>
      <c r="I424" t="str">
        <v>Reingeniería</v>
      </c>
      <c r="M424">
        <v>10</v>
      </c>
      <c r="N424" t="str">
        <v>Pregrado</v>
      </c>
      <c r="O424" t="str">
        <v>Educación</v>
      </c>
      <c r="P424" t="str">
        <v>Actual</v>
      </c>
      <c r="Q424" t="str">
        <v>Sí</v>
      </c>
      <c r="R424" t="str">
        <v>Producido</v>
      </c>
      <c r="S424" t="str">
        <f>IF(R424&lt;&gt;"cargado","marzo","")</f>
        <v>marzo</v>
      </c>
    </row>
    <row r="425" xml:space="preserve">
      <c r="C425" t="str">
        <v>Trabajo de grado II.</v>
      </c>
      <c r="D425" t="str">
        <f>IF(H425="Disciplinar","No aplica","")</f>
        <v>No aplica</v>
      </c>
      <c r="E425" t="str">
        <f>PROPER(IF(B425="",E424,B425))</f>
        <v>Licenciatura En Educación Infantil</v>
      </c>
      <c r="F425" t="str">
        <f>PROPER(IF(A425="",F424,A425))</f>
        <v>Virtual</v>
      </c>
      <c r="G425" t="str" xml:space="preserve">
        <f xml:space="preserve">IF(
   COUNTIFS($M:$M,$M425,$E:$E,$E425,$F:$F,$F425)=COUNTIFS($M:$M,$M425,$E:$E,$E425,$F:$F,$F425,$R:$R,"Cargado"),
   "Cargado",
   IF(
      COUNTIFS($M:$M,$M425,$E:$E,$E425,$F:$F,$F425)=COUNTIFS($M:$M,$M425,$E:$E,$E425,$F:$F,$F425,$R:$R,"No empezado"),
      "No empezado",
      IF(
         COUNTIFS($M:$M,$M425,$E:$E,$E425,$F:$F,$F425)=COUNTIFS($M:$M,$M425,$E:$E,$E425,$F:$F,$F425,$R:$R,"Virtualizado"),
         "Virtualizado",
         "En proceso"
      )
   )
)</f>
        <v>En proceso</v>
      </c>
      <c r="H425" t="str">
        <v>Disciplinar</v>
      </c>
      <c r="I425" t="str">
        <v>Reingeniería</v>
      </c>
      <c r="M425">
        <v>10</v>
      </c>
      <c r="N425" t="str">
        <v>Pregrado</v>
      </c>
      <c r="O425" t="str">
        <v>Educación</v>
      </c>
      <c r="P425" t="str">
        <v>Actual</v>
      </c>
      <c r="Q425" t="str">
        <v>Sí</v>
      </c>
      <c r="R425" t="str">
        <v>Producido</v>
      </c>
      <c r="S425" t="str">
        <f>IF(R425&lt;&gt;"cargado","marzo","")</f>
        <v>marzo</v>
      </c>
    </row>
    <row r="426" xml:space="preserve">
      <c r="C426" t="str">
        <v>Práctica profesional II</v>
      </c>
      <c r="D426" t="str">
        <f>IF(H426="Disciplinar","No aplica","")</f>
        <v>No aplica</v>
      </c>
      <c r="E426" t="str">
        <f>PROPER(IF(B426="",E425,B426))</f>
        <v>Licenciatura En Educación Infantil</v>
      </c>
      <c r="F426" t="str">
        <f>PROPER(IF(A426="",F425,A426))</f>
        <v>Virtual</v>
      </c>
      <c r="G426" t="str" xml:space="preserve">
        <f xml:space="preserve">IF(
   COUNTIFS($M:$M,$M426,$E:$E,$E426,$F:$F,$F426)=COUNTIFS($M:$M,$M426,$E:$E,$E426,$F:$F,$F426,$R:$R,"Cargado"),
   "Cargado",
   IF(
      COUNTIFS($M:$M,$M426,$E:$E,$E426,$F:$F,$F426)=COUNTIFS($M:$M,$M426,$E:$E,$E426,$F:$F,$F426,$R:$R,"No empezado"),
      "No empezado",
      IF(
         COUNTIFS($M:$M,$M426,$E:$E,$E426,$F:$F,$F426)=COUNTIFS($M:$M,$M426,$E:$E,$E426,$F:$F,$F426,$R:$R,"Virtualizado"),
         "Virtualizado",
         "En proceso"
      )
   )
)</f>
        <v>En proceso</v>
      </c>
      <c r="H426" t="str">
        <v>Disciplinar</v>
      </c>
      <c r="I426" t="str">
        <v>Reingeniería</v>
      </c>
      <c r="M426">
        <v>10</v>
      </c>
      <c r="N426" t="str">
        <v>Pregrado</v>
      </c>
      <c r="O426" t="str">
        <v>Educación</v>
      </c>
      <c r="P426" t="str">
        <v>Actual</v>
      </c>
      <c r="Q426" t="str">
        <v>Sí</v>
      </c>
      <c r="R426" t="str">
        <v>Producido</v>
      </c>
      <c r="S426" t="str">
        <f>IF(R426&lt;&gt;"cargado","marzo","")</f>
        <v>marzo</v>
      </c>
    </row>
    <row r="427" xml:space="preserve">
      <c r="A427" t="str">
        <v>Virtual</v>
      </c>
      <c r="B427" t="str">
        <v>Licenciatura en Lenguas Extranjeras con Énfasis en Inglés</v>
      </c>
      <c r="C427" t="str">
        <v>Competencias Matemáticas</v>
      </c>
      <c r="D427" t="str">
        <f>IF(H427="Disciplinar","No aplica","")</f>
        <v>No aplica</v>
      </c>
      <c r="E427" t="str">
        <f>PROPER(IF(B427="",E426,B427))</f>
        <v>Licenciatura En Lenguas Extranjeras Con Énfasis En Inglés</v>
      </c>
      <c r="F427" t="str">
        <f>PROPER(IF(A427="",F426,A427))</f>
        <v>Virtual</v>
      </c>
      <c r="G427" t="str" xml:space="preserve">
        <f xml:space="preserve">IF(
   COUNTIFS($M:$M,$M427,$E:$E,$E427,$F:$F,$F427)=COUNTIFS($M:$M,$M427,$E:$E,$E427,$F:$F,$F427,$R:$R,"Cargado"),
   "Cargado",
   IF(
      COUNTIFS($M:$M,$M427,$E:$E,$E427,$F:$F,$F427)=COUNTIFS($M:$M,$M427,$E:$E,$E427,$F:$F,$F427,$R:$R,"No empezado"),
      "No empezado",
      IF(
         COUNTIFS($M:$M,$M427,$E:$E,$E427,$F:$F,$F427)=COUNTIFS($M:$M,$M427,$E:$E,$E427,$F:$F,$F427,$R:$R,"Virtualizado"),
         "Virtualizado",
         "En proceso"
      )
   )
)</f>
        <v>Cargado</v>
      </c>
      <c r="H427" t="str">
        <v>Disciplinar</v>
      </c>
      <c r="I427" t="str">
        <v>Reingeniería</v>
      </c>
      <c r="M427">
        <v>1</v>
      </c>
      <c r="N427" t="str">
        <v>Pregrado</v>
      </c>
      <c r="O427" t="str">
        <v>Educación</v>
      </c>
      <c r="P427" t="str">
        <v>Actual</v>
      </c>
      <c r="Q427" t="str">
        <v>Sí</v>
      </c>
      <c r="R427" t="str">
        <v>Cargado</v>
      </c>
      <c r="S427" t="str">
        <f>IF(R427&lt;&gt;"cargado","marzo","")</f>
        <v/>
      </c>
    </row>
    <row r="428" xml:space="preserve">
      <c r="C428" t="str">
        <v>English Phonetics</v>
      </c>
      <c r="D428" t="str">
        <f>IF(H428="Disciplinar","No aplica","")</f>
        <v>No aplica</v>
      </c>
      <c r="E428" t="str">
        <f>PROPER(IF(B428="",E427,B428))</f>
        <v>Licenciatura En Lenguas Extranjeras Con Énfasis En Inglés</v>
      </c>
      <c r="F428" t="str">
        <f>PROPER(IF(A428="",F427,A428))</f>
        <v>Virtual</v>
      </c>
      <c r="G428" t="str" xml:space="preserve">
        <f xml:space="preserve">IF(
   COUNTIFS($M:$M,$M428,$E:$E,$E428,$F:$F,$F428)=COUNTIFS($M:$M,$M428,$E:$E,$E428,$F:$F,$F428,$R:$R,"Cargado"),
   "Cargado",
   IF(
      COUNTIFS($M:$M,$M428,$E:$E,$E428,$F:$F,$F428)=COUNTIFS($M:$M,$M428,$E:$E,$E428,$F:$F,$F428,$R:$R,"No empezado"),
      "No empezado",
      IF(
         COUNTIFS($M:$M,$M428,$E:$E,$E428,$F:$F,$F428)=COUNTIFS($M:$M,$M428,$E:$E,$E428,$F:$F,$F428,$R:$R,"Virtualizado"),
         "Virtualizado",
         "En proceso"
      )
   )
)</f>
        <v>Cargado</v>
      </c>
      <c r="H428" t="str">
        <v>Disciplinar</v>
      </c>
      <c r="I428" t="str">
        <v>Reingeniería</v>
      </c>
      <c r="M428">
        <v>1</v>
      </c>
      <c r="N428" t="str">
        <v>Pregrado</v>
      </c>
      <c r="O428" t="str">
        <v>Educación</v>
      </c>
      <c r="P428" t="str">
        <v>Actual</v>
      </c>
      <c r="Q428" t="str">
        <v>No</v>
      </c>
      <c r="R428" t="str">
        <v>Cargado</v>
      </c>
      <c r="S428" t="str">
        <f>IF(R428&lt;&gt;"cargado","marzo","")</f>
        <v/>
      </c>
    </row>
    <row r="429" xml:space="preserve">
      <c r="C429" t="str">
        <v>Breakthrough: Listening and Writing Skills</v>
      </c>
      <c r="D429" t="str">
        <f>IF(H429="Disciplinar","No aplica","")</f>
        <v>No aplica</v>
      </c>
      <c r="E429" t="str">
        <f>PROPER(IF(B429="",E428,B429))</f>
        <v>Licenciatura En Lenguas Extranjeras Con Énfasis En Inglés</v>
      </c>
      <c r="F429" t="str">
        <f>PROPER(IF(A429="",F428,A429))</f>
        <v>Virtual</v>
      </c>
      <c r="G429" t="str" xml:space="preserve">
        <f xml:space="preserve">IF(
   COUNTIFS($M:$M,$M429,$E:$E,$E429,$F:$F,$F429)=COUNTIFS($M:$M,$M429,$E:$E,$E429,$F:$F,$F429,$R:$R,"Cargado"),
   "Cargado",
   IF(
      COUNTIFS($M:$M,$M429,$E:$E,$E429,$F:$F,$F429)=COUNTIFS($M:$M,$M429,$E:$E,$E429,$F:$F,$F429,$R:$R,"No empezado"),
      "No empezado",
      IF(
         COUNTIFS($M:$M,$M429,$E:$E,$E429,$F:$F,$F429)=COUNTIFS($M:$M,$M429,$E:$E,$E429,$F:$F,$F429,$R:$R,"Virtualizado"),
         "Virtualizado",
         "En proceso"
      )
   )
)</f>
        <v>Cargado</v>
      </c>
      <c r="H429" t="str">
        <v>Disciplinar</v>
      </c>
      <c r="I429" t="str">
        <v>Reingeniería</v>
      </c>
      <c r="M429">
        <v>1</v>
      </c>
      <c r="N429" t="str">
        <v>Pregrado</v>
      </c>
      <c r="O429" t="str">
        <v>Educación</v>
      </c>
      <c r="P429" t="str">
        <v>Actual</v>
      </c>
      <c r="Q429" t="str">
        <v>No</v>
      </c>
      <c r="R429" t="str">
        <v>Cargado</v>
      </c>
      <c r="S429" t="str">
        <f>IF(R429&lt;&gt;"cargado","marzo","")</f>
        <v/>
      </c>
    </row>
    <row r="430" xml:space="preserve">
      <c r="C430" t="str">
        <v>Fundamentos Epistemológicos de la Pedagogía</v>
      </c>
      <c r="D430" t="str">
        <f>IF(H430="Disciplinar","No aplica","")</f>
        <v>No aplica</v>
      </c>
      <c r="E430" t="str">
        <f>PROPER(IF(B430="",E429,B430))</f>
        <v>Licenciatura En Lenguas Extranjeras Con Énfasis En Inglés</v>
      </c>
      <c r="F430" t="str">
        <f>PROPER(IF(A430="",F429,A430))</f>
        <v>Virtual</v>
      </c>
      <c r="G430" t="str" xml:space="preserve">
        <f xml:space="preserve">IF(
   COUNTIFS($M:$M,$M430,$E:$E,$E430,$F:$F,$F430)=COUNTIFS($M:$M,$M430,$E:$E,$E430,$F:$F,$F430,$R:$R,"Cargado"),
   "Cargado",
   IF(
      COUNTIFS($M:$M,$M430,$E:$E,$E430,$F:$F,$F430)=COUNTIFS($M:$M,$M430,$E:$E,$E430,$F:$F,$F430,$R:$R,"No empezado"),
      "No empezado",
      IF(
         COUNTIFS($M:$M,$M430,$E:$E,$E430,$F:$F,$F430)=COUNTIFS($M:$M,$M430,$E:$E,$E430,$F:$F,$F430,$R:$R,"Virtualizado"),
         "Virtualizado",
         "En proceso"
      )
   )
)</f>
        <v>Cargado</v>
      </c>
      <c r="H430" t="str">
        <v>Disciplinar</v>
      </c>
      <c r="I430" t="str">
        <v>Reingeniería</v>
      </c>
      <c r="M430">
        <v>1</v>
      </c>
      <c r="N430" t="str">
        <v>Pregrado</v>
      </c>
      <c r="O430" t="str">
        <v>Educación</v>
      </c>
      <c r="P430" t="str">
        <v>Actual</v>
      </c>
      <c r="Q430" t="str">
        <v>No</v>
      </c>
      <c r="R430" t="str">
        <v>Cargado</v>
      </c>
      <c r="S430" t="str">
        <f>IF(R430&lt;&gt;"cargado","marzo","")</f>
        <v/>
      </c>
    </row>
    <row r="431" xml:space="preserve">
      <c r="C431" t="str">
        <v>Constitución y Democracia</v>
      </c>
      <c r="D431" t="str">
        <f>IF(H431="Disciplinar","No aplica","")</f>
        <v>No aplica</v>
      </c>
      <c r="E431" t="str">
        <f>PROPER(IF(B431="",E430,B431))</f>
        <v>Licenciatura En Lenguas Extranjeras Con Énfasis En Inglés</v>
      </c>
      <c r="F431" t="str">
        <f>PROPER(IF(A431="",F430,A431))</f>
        <v>Virtual</v>
      </c>
      <c r="G431" t="str" xml:space="preserve">
        <f xml:space="preserve">IF(
   COUNTIFS($M:$M,$M431,$E:$E,$E431,$F:$F,$F431)=COUNTIFS($M:$M,$M431,$E:$E,$E431,$F:$F,$F431,$R:$R,"Cargado"),
   "Cargado",
   IF(
      COUNTIFS($M:$M,$M431,$E:$E,$E431,$F:$F,$F431)=COUNTIFS($M:$M,$M431,$E:$E,$E431,$F:$F,$F431,$R:$R,"No empezado"),
      "No empezado",
      IF(
         COUNTIFS($M:$M,$M431,$E:$E,$E431,$F:$F,$F431)=COUNTIFS($M:$M,$M431,$E:$E,$E431,$F:$F,$F431,$R:$R,"Virtualizado"),
         "Virtualizado",
         "En proceso"
      )
   )
)</f>
        <v>Cargado</v>
      </c>
      <c r="H431" t="str">
        <v>Disciplinar</v>
      </c>
      <c r="I431" t="str">
        <v>Reingeniería</v>
      </c>
      <c r="M431">
        <v>1</v>
      </c>
      <c r="N431" t="str">
        <v>Pregrado</v>
      </c>
      <c r="O431" t="str">
        <v>Educación</v>
      </c>
      <c r="P431" t="str">
        <v>Actual</v>
      </c>
      <c r="Q431" t="str">
        <v>Sí</v>
      </c>
      <c r="R431" t="str">
        <v>Cargado</v>
      </c>
      <c r="S431" t="str">
        <f>IF(R431&lt;&gt;"cargado","marzo","")</f>
        <v/>
      </c>
    </row>
    <row r="432" xml:space="preserve">
      <c r="C432" t="str">
        <v>Competencias Comunicativas</v>
      </c>
      <c r="D432" t="str">
        <f>IF(H432="Disciplinar","No aplica","")</f>
        <v>No aplica</v>
      </c>
      <c r="E432" t="str">
        <f>PROPER(IF(B432="",E431,B432))</f>
        <v>Licenciatura En Lenguas Extranjeras Con Énfasis En Inglés</v>
      </c>
      <c r="F432" t="str">
        <f>PROPER(IF(A432="",F431,A432))</f>
        <v>Virtual</v>
      </c>
      <c r="G432" t="str" xml:space="preserve">
        <f xml:space="preserve">IF(
   COUNTIFS($M:$M,$M432,$E:$E,$E432,$F:$F,$F432)=COUNTIFS($M:$M,$M432,$E:$E,$E432,$F:$F,$F432,$R:$R,"Cargado"),
   "Cargado",
   IF(
      COUNTIFS($M:$M,$M432,$E:$E,$E432,$F:$F,$F432)=COUNTIFS($M:$M,$M432,$E:$E,$E432,$F:$F,$F432,$R:$R,"No empezado"),
      "No empezado",
      IF(
         COUNTIFS($M:$M,$M432,$E:$E,$E432,$F:$F,$F432)=COUNTIFS($M:$M,$M432,$E:$E,$E432,$F:$F,$F432,$R:$R,"Virtualizado"),
         "Virtualizado",
         "En proceso"
      )
   )
)</f>
        <v>Cargado</v>
      </c>
      <c r="H432" t="str">
        <v>Disciplinar</v>
      </c>
      <c r="I432" t="str">
        <v>Reingeniería</v>
      </c>
      <c r="M432">
        <v>1</v>
      </c>
      <c r="N432" t="str">
        <v>Pregrado</v>
      </c>
      <c r="O432" t="str">
        <v>Educación</v>
      </c>
      <c r="P432" t="str">
        <v>Actual</v>
      </c>
      <c r="Q432" t="str">
        <v>Sí</v>
      </c>
      <c r="R432" t="str">
        <v>Cargado</v>
      </c>
      <c r="S432" t="str">
        <f>IF(R432&lt;&gt;"cargado","marzo","")</f>
        <v/>
      </c>
    </row>
    <row r="433" xml:space="preserve">
      <c r="C433" t="str">
        <v>Informática Básica</v>
      </c>
      <c r="D433" t="str">
        <f>IF(H433="Disciplinar","No aplica","")</f>
        <v>No aplica</v>
      </c>
      <c r="E433" t="str">
        <f>PROPER(IF(B433="",E432,B433))</f>
        <v>Licenciatura En Lenguas Extranjeras Con Énfasis En Inglés</v>
      </c>
      <c r="F433" t="str">
        <f>PROPER(IF(A433="",F432,A433))</f>
        <v>Virtual</v>
      </c>
      <c r="G433" t="str" xml:space="preserve">
        <f xml:space="preserve">IF(
   COUNTIFS($M:$M,$M433,$E:$E,$E433,$F:$F,$F433)=COUNTIFS($M:$M,$M433,$E:$E,$E433,$F:$F,$F433,$R:$R,"Cargado"),
   "Cargado",
   IF(
      COUNTIFS($M:$M,$M433,$E:$E,$E433,$F:$F,$F433)=COUNTIFS($M:$M,$M433,$E:$E,$E433,$F:$F,$F433,$R:$R,"No empezado"),
      "No empezado",
      IF(
         COUNTIFS($M:$M,$M433,$E:$E,$E433,$F:$F,$F433)=COUNTIFS($M:$M,$M433,$E:$E,$E433,$F:$F,$F433,$R:$R,"Virtualizado"),
         "Virtualizado",
         "En proceso"
      )
   )
)</f>
        <v>Cargado</v>
      </c>
      <c r="H433" t="str">
        <v>Disciplinar</v>
      </c>
      <c r="I433" t="str">
        <v>Reingeniería</v>
      </c>
      <c r="M433">
        <v>1</v>
      </c>
      <c r="N433" t="str">
        <v>Pregrado</v>
      </c>
      <c r="O433" t="str">
        <v>Educación</v>
      </c>
      <c r="P433" t="str">
        <v>Actual</v>
      </c>
      <c r="Q433" t="str">
        <v>Sí</v>
      </c>
      <c r="R433" t="str">
        <v>Cargado</v>
      </c>
      <c r="S433" t="str">
        <f>IF(R433&lt;&gt;"cargado","marzo","")</f>
        <v/>
      </c>
    </row>
    <row r="434" xml:space="preserve">
      <c r="C434" t="str">
        <v>Fundamentación Axiológica del Docente</v>
      </c>
      <c r="D434" t="str">
        <f>IF(H434="Disciplinar","No aplica","")</f>
        <v>No aplica</v>
      </c>
      <c r="E434" t="str">
        <f>PROPER(IF(B434="",E433,B434))</f>
        <v>Licenciatura En Lenguas Extranjeras Con Énfasis En Inglés</v>
      </c>
      <c r="F434" t="str">
        <f>PROPER(IF(A434="",F433,A434))</f>
        <v>Virtual</v>
      </c>
      <c r="G434" t="str" xml:space="preserve">
        <f xml:space="preserve">IF(
   COUNTIFS($M:$M,$M434,$E:$E,$E434,$F:$F,$F434)=COUNTIFS($M:$M,$M434,$E:$E,$E434,$F:$F,$F434,$R:$R,"Cargado"),
   "Cargado",
   IF(
      COUNTIFS($M:$M,$M434,$E:$E,$E434,$F:$F,$F434)=COUNTIFS($M:$M,$M434,$E:$E,$E434,$F:$F,$F434,$R:$R,"No empezado"),
      "No empezado",
      IF(
         COUNTIFS($M:$M,$M434,$E:$E,$E434,$F:$F,$F434)=COUNTIFS($M:$M,$M434,$E:$E,$E434,$F:$F,$F434,$R:$R,"Virtualizado"),
         "Virtualizado",
         "En proceso"
      )
   )
)</f>
        <v>Cargado</v>
      </c>
      <c r="H434" t="str">
        <v>Disciplinar</v>
      </c>
      <c r="I434" t="str">
        <v>Reingeniería</v>
      </c>
      <c r="M434">
        <v>1</v>
      </c>
      <c r="N434" t="str">
        <v>Pregrado</v>
      </c>
      <c r="O434" t="str">
        <v>Educación</v>
      </c>
      <c r="P434" t="str">
        <v>Actual</v>
      </c>
      <c r="Q434" t="str">
        <v>No</v>
      </c>
      <c r="R434" t="str">
        <v>Cargado</v>
      </c>
      <c r="S434" t="str">
        <f>IF(R434&lt;&gt;"cargado","marzo","")</f>
        <v/>
      </c>
    </row>
    <row r="435" xml:space="preserve">
      <c r="C435" t="str">
        <v>Metodología de la Investigación</v>
      </c>
      <c r="D435" t="str">
        <f>IF(H435="Disciplinar","No aplica","")</f>
        <v>No aplica</v>
      </c>
      <c r="E435" t="str">
        <f>PROPER(IF(B435="",E434,B435))</f>
        <v>Licenciatura En Lenguas Extranjeras Con Énfasis En Inglés</v>
      </c>
      <c r="F435" t="str">
        <f>PROPER(IF(A435="",F434,A435))</f>
        <v>Virtual</v>
      </c>
      <c r="G435" t="str" xml:space="preserve">
        <f xml:space="preserve">IF(
   COUNTIFS($M:$M,$M435,$E:$E,$E435,$F:$F,$F435)=COUNTIFS($M:$M,$M435,$E:$E,$E435,$F:$F,$F435,$R:$R,"Cargado"),
   "Cargado",
   IF(
      COUNTIFS($M:$M,$M435,$E:$E,$E435,$F:$F,$F435)=COUNTIFS($M:$M,$M435,$E:$E,$E435,$F:$F,$F435,$R:$R,"No empezado"),
      "No empezado",
      IF(
         COUNTIFS($M:$M,$M435,$E:$E,$E435,$F:$F,$F435)=COUNTIFS($M:$M,$M435,$E:$E,$E435,$F:$F,$F435,$R:$R,"Virtualizado"),
         "Virtualizado",
         "En proceso"
      )
   )
)</f>
        <v>Cargado</v>
      </c>
      <c r="H435" t="str">
        <v>Disciplinar</v>
      </c>
      <c r="I435" t="str">
        <v>Reingeniería</v>
      </c>
      <c r="M435">
        <v>2</v>
      </c>
      <c r="N435" t="str">
        <v>Pregrado</v>
      </c>
      <c r="O435" t="str">
        <v>Educación</v>
      </c>
      <c r="P435" t="str">
        <v>Actual</v>
      </c>
      <c r="Q435" t="str">
        <v>Sí</v>
      </c>
      <c r="R435" t="str">
        <v>Cargado</v>
      </c>
      <c r="S435" t="str">
        <f>IF(R435&lt;&gt;"cargado","marzo","")</f>
        <v/>
      </c>
    </row>
    <row r="436" xml:space="preserve">
      <c r="C436" t="str">
        <v>Estadística Descriptiva</v>
      </c>
      <c r="D436" t="str">
        <f>IF(H436="Disciplinar","No aplica","")</f>
        <v>No aplica</v>
      </c>
      <c r="E436" t="str">
        <f>PROPER(IF(B436="",E435,B436))</f>
        <v>Licenciatura En Lenguas Extranjeras Con Énfasis En Inglés</v>
      </c>
      <c r="F436" t="str">
        <f>PROPER(IF(A436="",F435,A436))</f>
        <v>Virtual</v>
      </c>
      <c r="G436" t="str" xml:space="preserve">
        <f xml:space="preserve">IF(
   COUNTIFS($M:$M,$M436,$E:$E,$E436,$F:$F,$F436)=COUNTIFS($M:$M,$M436,$E:$E,$E436,$F:$F,$F436,$R:$R,"Cargado"),
   "Cargado",
   IF(
      COUNTIFS($M:$M,$M436,$E:$E,$E436,$F:$F,$F436)=COUNTIFS($M:$M,$M436,$E:$E,$E436,$F:$F,$F436,$R:$R,"No empezado"),
      "No empezado",
      IF(
         COUNTIFS($M:$M,$M436,$E:$E,$E436,$F:$F,$F436)=COUNTIFS($M:$M,$M436,$E:$E,$E436,$F:$F,$F436,$R:$R,"Virtualizado"),
         "Virtualizado",
         "En proceso"
      )
   )
)</f>
        <v>Cargado</v>
      </c>
      <c r="H436" t="str">
        <v>Disciplinar</v>
      </c>
      <c r="I436" t="str">
        <v>Reingeniería</v>
      </c>
      <c r="M436">
        <v>2</v>
      </c>
      <c r="N436" t="str">
        <v>Pregrado</v>
      </c>
      <c r="O436" t="str">
        <v>Educación</v>
      </c>
      <c r="P436" t="str">
        <v>Actual</v>
      </c>
      <c r="Q436" t="str">
        <v>Sí</v>
      </c>
      <c r="R436" t="str">
        <v>Cargado</v>
      </c>
      <c r="S436" t="str">
        <f>IF(R436&lt;&gt;"cargado","marzo","")</f>
        <v/>
      </c>
    </row>
    <row r="437" xml:space="preserve">
      <c r="C437" t="str">
        <v>Cultura Emprendedora</v>
      </c>
      <c r="D437" t="str">
        <f>IF(H437="Disciplinar","No aplica","")</f>
        <v>No aplica</v>
      </c>
      <c r="E437" t="str">
        <f>PROPER(IF(B437="",E436,B437))</f>
        <v>Licenciatura En Lenguas Extranjeras Con Énfasis En Inglés</v>
      </c>
      <c r="F437" t="str">
        <f>PROPER(IF(A437="",F436,A437))</f>
        <v>Virtual</v>
      </c>
      <c r="G437" t="str" xml:space="preserve">
        <f xml:space="preserve">IF(
   COUNTIFS($M:$M,$M437,$E:$E,$E437,$F:$F,$F437)=COUNTIFS($M:$M,$M437,$E:$E,$E437,$F:$F,$F437,$R:$R,"Cargado"),
   "Cargado",
   IF(
      COUNTIFS($M:$M,$M437,$E:$E,$E437,$F:$F,$F437)=COUNTIFS($M:$M,$M437,$E:$E,$E437,$F:$F,$F437,$R:$R,"No empezado"),
      "No empezado",
      IF(
         COUNTIFS($M:$M,$M437,$E:$E,$E437,$F:$F,$F437)=COUNTIFS($M:$M,$M437,$E:$E,$E437,$F:$F,$F437,$R:$R,"Virtualizado"),
         "Virtualizado",
         "En proceso"
      )
   )
)</f>
        <v>Cargado</v>
      </c>
      <c r="H437" t="str">
        <v>Disciplinar</v>
      </c>
      <c r="I437" t="str">
        <v>Reingeniería</v>
      </c>
      <c r="M437">
        <v>2</v>
      </c>
      <c r="N437" t="str">
        <v>Pregrado</v>
      </c>
      <c r="O437" t="str">
        <v>Educación</v>
      </c>
      <c r="P437" t="str">
        <v>Actual</v>
      </c>
      <c r="Q437" t="str">
        <v>Sí</v>
      </c>
      <c r="R437" t="str">
        <v>Cargado</v>
      </c>
      <c r="S437" t="str">
        <f>IF(R437&lt;&gt;"cargado","marzo","")</f>
        <v/>
      </c>
    </row>
    <row r="438" xml:space="preserve">
      <c r="C438" t="str">
        <v>Breakthrough: Speaking and Writing Skills</v>
      </c>
      <c r="D438" t="str">
        <f>IF(H438="Disciplinar","No aplica","")</f>
        <v>No aplica</v>
      </c>
      <c r="E438" t="str">
        <f>PROPER(IF(B438="",E437,B438))</f>
        <v>Licenciatura En Lenguas Extranjeras Con Énfasis En Inglés</v>
      </c>
      <c r="F438" t="str">
        <f>PROPER(IF(A438="",F437,A438))</f>
        <v>Virtual</v>
      </c>
      <c r="G438" t="str" xml:space="preserve">
        <f xml:space="preserve">IF(
   COUNTIFS($M:$M,$M438,$E:$E,$E438,$F:$F,$F438)=COUNTIFS($M:$M,$M438,$E:$E,$E438,$F:$F,$F438,$R:$R,"Cargado"),
   "Cargado",
   IF(
      COUNTIFS($M:$M,$M438,$E:$E,$E438,$F:$F,$F438)=COUNTIFS($M:$M,$M438,$E:$E,$E438,$F:$F,$F438,$R:$R,"No empezado"),
      "No empezado",
      IF(
         COUNTIFS($M:$M,$M438,$E:$E,$E438,$F:$F,$F438)=COUNTIFS($M:$M,$M438,$E:$E,$E438,$F:$F,$F438,$R:$R,"Virtualizado"),
         "Virtualizado",
         "En proceso"
      )
   )
)</f>
        <v>Cargado</v>
      </c>
      <c r="H438" t="str">
        <v>Disciplinar</v>
      </c>
      <c r="I438" t="str">
        <v>Reingeniería</v>
      </c>
      <c r="M438">
        <v>2</v>
      </c>
      <c r="N438" t="str">
        <v>Pregrado</v>
      </c>
      <c r="O438" t="str">
        <v>Educación</v>
      </c>
      <c r="P438" t="str">
        <v>Actual</v>
      </c>
      <c r="Q438" t="str">
        <v>No</v>
      </c>
      <c r="R438" t="str">
        <v>Cargado</v>
      </c>
      <c r="S438" t="str">
        <f>IF(R438&lt;&gt;"cargado","marzo","")</f>
        <v/>
      </c>
    </row>
    <row r="439" xml:space="preserve">
      <c r="C439" t="str">
        <v>Português Nível de Iniciação I</v>
      </c>
      <c r="D439" t="str">
        <f>IF(H439="Disciplinar","No aplica","")</f>
        <v>No aplica</v>
      </c>
      <c r="E439" t="str">
        <f>PROPER(IF(B439="",E438,B439))</f>
        <v>Licenciatura En Lenguas Extranjeras Con Énfasis En Inglés</v>
      </c>
      <c r="F439" t="str">
        <f>PROPER(IF(A439="",F438,A439))</f>
        <v>Virtual</v>
      </c>
      <c r="G439" t="str" xml:space="preserve">
        <f xml:space="preserve">IF(
   COUNTIFS($M:$M,$M439,$E:$E,$E439,$F:$F,$F439)=COUNTIFS($M:$M,$M439,$E:$E,$E439,$F:$F,$F439,$R:$R,"Cargado"),
   "Cargado",
   IF(
      COUNTIFS($M:$M,$M439,$E:$E,$E439,$F:$F,$F439)=COUNTIFS($M:$M,$M439,$E:$E,$E439,$F:$F,$F439,$R:$R,"No empezado"),
      "No empezado",
      IF(
         COUNTIFS($M:$M,$M439,$E:$E,$E439,$F:$F,$F439)=COUNTIFS($M:$M,$M439,$E:$E,$E439,$F:$F,$F439,$R:$R,"Virtualizado"),
         "Virtualizado",
         "En proceso"
      )
   )
)</f>
        <v>Cargado</v>
      </c>
      <c r="H439" t="str">
        <v>Disciplinar</v>
      </c>
      <c r="I439" t="str">
        <v>Reingeniería</v>
      </c>
      <c r="M439">
        <v>2</v>
      </c>
      <c r="N439" t="str">
        <v>Pregrado</v>
      </c>
      <c r="O439" t="str">
        <v>Educación</v>
      </c>
      <c r="P439" t="str">
        <v>Actual</v>
      </c>
      <c r="Q439" t="str">
        <v>No</v>
      </c>
      <c r="R439" t="str">
        <v>Cargado</v>
      </c>
      <c r="S439" t="str">
        <f>IF(R439&lt;&gt;"cargado","marzo","")</f>
        <v/>
      </c>
    </row>
    <row r="440" xml:space="preserve">
      <c r="C440" t="str">
        <v>Autonomous Learning</v>
      </c>
      <c r="D440" t="str">
        <f>IF(H440="Disciplinar","No aplica","")</f>
        <v>No aplica</v>
      </c>
      <c r="E440" t="str">
        <f>PROPER(IF(B440="",E439,B440))</f>
        <v>Licenciatura En Lenguas Extranjeras Con Énfasis En Inglés</v>
      </c>
      <c r="F440" t="str">
        <f>PROPER(IF(A440="",F439,A440))</f>
        <v>Virtual</v>
      </c>
      <c r="G440" t="str" xml:space="preserve">
        <f xml:space="preserve">IF(
   COUNTIFS($M:$M,$M440,$E:$E,$E440,$F:$F,$F440)=COUNTIFS($M:$M,$M440,$E:$E,$E440,$F:$F,$F440,$R:$R,"Cargado"),
   "Cargado",
   IF(
      COUNTIFS($M:$M,$M440,$E:$E,$E440,$F:$F,$F440)=COUNTIFS($M:$M,$M440,$E:$E,$E440,$F:$F,$F440,$R:$R,"No empezado"),
      "No empezado",
      IF(
         COUNTIFS($M:$M,$M440,$E:$E,$E440,$F:$F,$F440)=COUNTIFS($M:$M,$M440,$E:$E,$E440,$F:$F,$F440,$R:$R,"Virtualizado"),
         "Virtualizado",
         "En proceso"
      )
   )
)</f>
        <v>Cargado</v>
      </c>
      <c r="H440" t="str">
        <v>Disciplinar</v>
      </c>
      <c r="I440" t="str">
        <v>Reingeniería</v>
      </c>
      <c r="M440">
        <v>2</v>
      </c>
      <c r="N440" t="str">
        <v>Pregrado</v>
      </c>
      <c r="O440" t="str">
        <v>Educación</v>
      </c>
      <c r="P440" t="str">
        <v>Actual</v>
      </c>
      <c r="Q440" t="str">
        <v>No</v>
      </c>
      <c r="R440" t="str">
        <v>Cargado</v>
      </c>
      <c r="S440" t="str">
        <f>IF(R440&lt;&gt;"cargado","marzo","")</f>
        <v/>
      </c>
    </row>
    <row r="441" xml:space="preserve">
      <c r="C441" t="str">
        <v>Pedagogía Diferenciada e Inclusiva</v>
      </c>
      <c r="D441" t="str">
        <f>IF(H441="Disciplinar","No aplica","")</f>
        <v>No aplica</v>
      </c>
      <c r="E441" t="str">
        <f>PROPER(IF(B441="",E440,B441))</f>
        <v>Licenciatura En Lenguas Extranjeras Con Énfasis En Inglés</v>
      </c>
      <c r="F441" t="str">
        <f>PROPER(IF(A441="",F440,A441))</f>
        <v>Virtual</v>
      </c>
      <c r="G441" t="str" xml:space="preserve">
        <f xml:space="preserve">IF(
   COUNTIFS($M:$M,$M441,$E:$E,$E441,$F:$F,$F441)=COUNTIFS($M:$M,$M441,$E:$E,$E441,$F:$F,$F441,$R:$R,"Cargado"),
   "Cargado",
   IF(
      COUNTIFS($M:$M,$M441,$E:$E,$E441,$F:$F,$F441)=COUNTIFS($M:$M,$M441,$E:$E,$E441,$F:$F,$F441,$R:$R,"No empezado"),
      "No empezado",
      IF(
         COUNTIFS($M:$M,$M441,$E:$E,$E441,$F:$F,$F441)=COUNTIFS($M:$M,$M441,$E:$E,$E441,$F:$F,$F441,$R:$R,"Virtualizado"),
         "Virtualizado",
         "En proceso"
      )
   )
)</f>
        <v>Cargado</v>
      </c>
      <c r="H441" t="str">
        <v>Disciplinar</v>
      </c>
      <c r="I441" t="str">
        <v>Reingeniería</v>
      </c>
      <c r="M441">
        <v>2</v>
      </c>
      <c r="N441" t="str">
        <v>Pregrado</v>
      </c>
      <c r="O441" t="str">
        <v>Educación</v>
      </c>
      <c r="P441" t="str">
        <v>Actual</v>
      </c>
      <c r="Q441" t="str">
        <v>No</v>
      </c>
      <c r="R441" t="str">
        <v>Cargado</v>
      </c>
      <c r="S441" t="str">
        <f>IF(R441&lt;&gt;"cargado","marzo","")</f>
        <v/>
      </c>
    </row>
    <row r="442" xml:space="preserve">
      <c r="C442" t="str">
        <v>Fundamentos de Psicología de la Educación</v>
      </c>
      <c r="D442" t="str">
        <f>IF(H442="Disciplinar","No aplica","")</f>
        <v>No aplica</v>
      </c>
      <c r="E442" t="str">
        <f>PROPER(IF(B442="",E441,B442))</f>
        <v>Licenciatura En Lenguas Extranjeras Con Énfasis En Inglés</v>
      </c>
      <c r="F442" t="str">
        <f>PROPER(IF(A442="",F441,A442))</f>
        <v>Virtual</v>
      </c>
      <c r="G442" t="str" xml:space="preserve">
        <f xml:space="preserve">IF(
   COUNTIFS($M:$M,$M442,$E:$E,$E442,$F:$F,$F442)=COUNTIFS($M:$M,$M442,$E:$E,$E442,$F:$F,$F442,$R:$R,"Cargado"),
   "Cargado",
   IF(
      COUNTIFS($M:$M,$M442,$E:$E,$E442,$F:$F,$F442)=COUNTIFS($M:$M,$M442,$E:$E,$E442,$F:$F,$F442,$R:$R,"No empezado"),
      "No empezado",
      IF(
         COUNTIFS($M:$M,$M442,$E:$E,$E442,$F:$F,$F442)=COUNTIFS($M:$M,$M442,$E:$E,$E442,$F:$F,$F442,$R:$R,"Virtualizado"),
         "Virtualizado",
         "En proceso"
      )
   )
)</f>
        <v>Cargado</v>
      </c>
      <c r="H442" t="str">
        <v>Disciplinar</v>
      </c>
      <c r="I442" t="str">
        <v>Reingeniería</v>
      </c>
      <c r="M442">
        <v>2</v>
      </c>
      <c r="N442" t="str">
        <v>Pregrado</v>
      </c>
      <c r="O442" t="str">
        <v>Educación</v>
      </c>
      <c r="P442" t="str">
        <v>Actual</v>
      </c>
      <c r="Q442" t="str">
        <v>No</v>
      </c>
      <c r="R442" t="str">
        <v>Cargado</v>
      </c>
      <c r="S442" t="str">
        <f>IF(R442&lt;&gt;"cargado","marzo","")</f>
        <v/>
      </c>
    </row>
    <row r="443" xml:space="preserve">
      <c r="C443" t="str">
        <v>Estadística Inferencial</v>
      </c>
      <c r="D443" t="str">
        <f>IF(H443="Disciplinar","No aplica","")</f>
        <v>No aplica</v>
      </c>
      <c r="E443" t="str">
        <f>PROPER(IF(B443="",E442,B443))</f>
        <v>Licenciatura En Lenguas Extranjeras Con Énfasis En Inglés</v>
      </c>
      <c r="F443" t="str">
        <f>PROPER(IF(A443="",F442,A443))</f>
        <v>Virtual</v>
      </c>
      <c r="G443" t="str" xml:space="preserve">
        <f xml:space="preserve">IF(
   COUNTIFS($M:$M,$M443,$E:$E,$E443,$F:$F,$F443)=COUNTIFS($M:$M,$M443,$E:$E,$E443,$F:$F,$F443,$R:$R,"Cargado"),
   "Cargado",
   IF(
      COUNTIFS($M:$M,$M443,$E:$E,$E443,$F:$F,$F443)=COUNTIFS($M:$M,$M443,$E:$E,$E443,$F:$F,$F443,$R:$R,"No empezado"),
      "No empezado",
      IF(
         COUNTIFS($M:$M,$M443,$E:$E,$E443,$F:$F,$F443)=COUNTIFS($M:$M,$M443,$E:$E,$E443,$F:$F,$F443,$R:$R,"Virtualizado"),
         "Virtualizado",
         "En proceso"
      )
   )
)</f>
        <v>En proceso</v>
      </c>
      <c r="H443" t="str">
        <v>Disciplinar</v>
      </c>
      <c r="I443" t="str">
        <v>Reingeniería</v>
      </c>
      <c r="M443">
        <v>3</v>
      </c>
      <c r="N443" t="str">
        <v>Pregrado</v>
      </c>
      <c r="O443" t="str">
        <v>Educación</v>
      </c>
      <c r="P443" t="str">
        <v>Actual</v>
      </c>
      <c r="Q443" t="str">
        <v>Sí</v>
      </c>
      <c r="R443" t="str">
        <v>Producido</v>
      </c>
      <c r="S443" t="str">
        <f>IF(R443&lt;&gt;"cargado","marzo","")</f>
        <v>marzo</v>
      </c>
    </row>
    <row r="444" xml:space="preserve">
      <c r="C444" t="str">
        <v>Fundamento de Investigación Educativa I.</v>
      </c>
      <c r="D444" t="str">
        <f>IF(H444="Disciplinar","No aplica","")</f>
        <v>No aplica</v>
      </c>
      <c r="E444" t="str">
        <f>PROPER(IF(B444="",E443,B444))</f>
        <v>Licenciatura En Lenguas Extranjeras Con Énfasis En Inglés</v>
      </c>
      <c r="F444" t="str">
        <f>PROPER(IF(A444="",F443,A444))</f>
        <v>Virtual</v>
      </c>
      <c r="G444" t="str" xml:space="preserve">
        <f xml:space="preserve">IF(
   COUNTIFS($M:$M,$M444,$E:$E,$E444,$F:$F,$F444)=COUNTIFS($M:$M,$M444,$E:$E,$E444,$F:$F,$F444,$R:$R,"Cargado"),
   "Cargado",
   IF(
      COUNTIFS($M:$M,$M444,$E:$E,$E444,$F:$F,$F444)=COUNTIFS($M:$M,$M444,$E:$E,$E444,$F:$F,$F444,$R:$R,"No empezado"),
      "No empezado",
      IF(
         COUNTIFS($M:$M,$M444,$E:$E,$E444,$F:$F,$F444)=COUNTIFS($M:$M,$M444,$E:$E,$E444,$F:$F,$F444,$R:$R,"Virtualizado"),
         "Virtualizado",
         "En proceso"
      )
   )
)</f>
        <v>En proceso</v>
      </c>
      <c r="H444" t="str">
        <v>Disciplinar</v>
      </c>
      <c r="I444" t="str">
        <v>Reingeniería</v>
      </c>
      <c r="M444">
        <v>3</v>
      </c>
      <c r="N444" t="str">
        <v>Pregrado</v>
      </c>
      <c r="O444" t="str">
        <v>Educación</v>
      </c>
      <c r="P444" t="str">
        <v>Actual</v>
      </c>
      <c r="Q444" t="str">
        <v>No</v>
      </c>
      <c r="R444" t="str">
        <v>Cargado</v>
      </c>
      <c r="S444" t="str">
        <f>IF(R444&lt;&gt;"cargado","marzo","")</f>
        <v/>
      </c>
    </row>
    <row r="445" xml:space="preserve">
      <c r="C445" t="str">
        <v>Português: Nível de Iniciação II</v>
      </c>
      <c r="D445" t="str">
        <f>IF(H445="Disciplinar","No aplica","")</f>
        <v>No aplica</v>
      </c>
      <c r="E445" t="str">
        <f>PROPER(IF(B445="",E444,B445))</f>
        <v>Licenciatura En Lenguas Extranjeras Con Énfasis En Inglés</v>
      </c>
      <c r="F445" t="str">
        <f>PROPER(IF(A445="",F444,A445))</f>
        <v>Virtual</v>
      </c>
      <c r="G445" t="str" xml:space="preserve">
        <f xml:space="preserve">IF(
   COUNTIFS($M:$M,$M445,$E:$E,$E445,$F:$F,$F445)=COUNTIFS($M:$M,$M445,$E:$E,$E445,$F:$F,$F445,$R:$R,"Cargado"),
   "Cargado",
   IF(
      COUNTIFS($M:$M,$M445,$E:$E,$E445,$F:$F,$F445)=COUNTIFS($M:$M,$M445,$E:$E,$E445,$F:$F,$F445,$R:$R,"No empezado"),
      "No empezado",
      IF(
         COUNTIFS($M:$M,$M445,$E:$E,$E445,$F:$F,$F445)=COUNTIFS($M:$M,$M445,$E:$E,$E445,$F:$F,$F445,$R:$R,"Virtualizado"),
         "Virtualizado",
         "En proceso"
      )
   )
)</f>
        <v>En proceso</v>
      </c>
      <c r="H445" t="str">
        <v>Disciplinar</v>
      </c>
      <c r="I445" t="str">
        <v>Reingeniería</v>
      </c>
      <c r="M445">
        <v>3</v>
      </c>
      <c r="N445" t="str">
        <v>Pregrado</v>
      </c>
      <c r="O445" t="str">
        <v>Educación</v>
      </c>
      <c r="P445" t="str">
        <v>Actual</v>
      </c>
      <c r="Q445" t="str">
        <v>No</v>
      </c>
      <c r="R445" t="str">
        <v>Cargado</v>
      </c>
      <c r="S445" t="str">
        <f>IF(R445&lt;&gt;"cargado","marzo","")</f>
        <v/>
      </c>
    </row>
    <row r="446" xml:space="preserve">
      <c r="C446" t="str">
        <v>Anglophone Cultures I</v>
      </c>
      <c r="D446" t="str">
        <f>IF(H446="Disciplinar","No aplica","")</f>
        <v>No aplica</v>
      </c>
      <c r="E446" t="str">
        <f>PROPER(IF(B446="",E445,B446))</f>
        <v>Licenciatura En Lenguas Extranjeras Con Énfasis En Inglés</v>
      </c>
      <c r="F446" t="str">
        <f>PROPER(IF(A446="",F445,A446))</f>
        <v>Virtual</v>
      </c>
      <c r="G446" t="str" xml:space="preserve">
        <f xml:space="preserve">IF(
   COUNTIFS($M:$M,$M446,$E:$E,$E446,$F:$F,$F446)=COUNTIFS($M:$M,$M446,$E:$E,$E446,$F:$F,$F446,$R:$R,"Cargado"),
   "Cargado",
   IF(
      COUNTIFS($M:$M,$M446,$E:$E,$E446,$F:$F,$F446)=COUNTIFS($M:$M,$M446,$E:$E,$E446,$F:$F,$F446,$R:$R,"No empezado"),
      "No empezado",
      IF(
         COUNTIFS($M:$M,$M446,$E:$E,$E446,$F:$F,$F446)=COUNTIFS($M:$M,$M446,$E:$E,$E446,$F:$F,$F446,$R:$R,"Virtualizado"),
         "Virtualizado",
         "En proceso"
      )
   )
)</f>
        <v>En proceso</v>
      </c>
      <c r="H446" t="str">
        <v>Disciplinar</v>
      </c>
      <c r="I446" t="str">
        <v>Reingeniería</v>
      </c>
      <c r="M446">
        <v>3</v>
      </c>
      <c r="N446" t="str">
        <v>Pregrado</v>
      </c>
      <c r="O446" t="str">
        <v>Educación</v>
      </c>
      <c r="P446" t="str">
        <v>Actual</v>
      </c>
      <c r="Q446" t="str">
        <v>No</v>
      </c>
      <c r="R446" t="str">
        <v>Cargado</v>
      </c>
      <c r="S446" t="str">
        <f>IF(R446&lt;&gt;"cargado","marzo","")</f>
        <v/>
      </c>
    </row>
    <row r="447" xml:space="preserve">
      <c r="C447" t="str">
        <v>Waystage: Reading and Writing Skills</v>
      </c>
      <c r="D447" t="str">
        <f>IF(H447="Disciplinar","No aplica","")</f>
        <v>No aplica</v>
      </c>
      <c r="E447" t="str">
        <f>PROPER(IF(B447="",E446,B447))</f>
        <v>Licenciatura En Lenguas Extranjeras Con Énfasis En Inglés</v>
      </c>
      <c r="F447" t="str">
        <f>PROPER(IF(A447="",F446,A447))</f>
        <v>Virtual</v>
      </c>
      <c r="G447" t="str" xml:space="preserve">
        <f xml:space="preserve">IF(
   COUNTIFS($M:$M,$M447,$E:$E,$E447,$F:$F,$F447)=COUNTIFS($M:$M,$M447,$E:$E,$E447,$F:$F,$F447,$R:$R,"Cargado"),
   "Cargado",
   IF(
      COUNTIFS($M:$M,$M447,$E:$E,$E447,$F:$F,$F447)=COUNTIFS($M:$M,$M447,$E:$E,$E447,$F:$F,$F447,$R:$R,"No empezado"),
      "No empezado",
      IF(
         COUNTIFS($M:$M,$M447,$E:$E,$E447,$F:$F,$F447)=COUNTIFS($M:$M,$M447,$E:$E,$E447,$F:$F,$F447,$R:$R,"Virtualizado"),
         "Virtualizado",
         "En proceso"
      )
   )
)</f>
        <v>En proceso</v>
      </c>
      <c r="H447" t="str">
        <v>Disciplinar</v>
      </c>
      <c r="I447" t="str">
        <v>Reingeniería</v>
      </c>
      <c r="M447">
        <v>3</v>
      </c>
      <c r="N447" t="str">
        <v>Pregrado</v>
      </c>
      <c r="O447" t="str">
        <v>Educación</v>
      </c>
      <c r="P447" t="str">
        <v>Actual</v>
      </c>
      <c r="Q447" t="str">
        <v>No</v>
      </c>
      <c r="R447" t="str">
        <v>Cargado</v>
      </c>
      <c r="S447" t="str">
        <f>IF(R447&lt;&gt;"cargado","marzo","")</f>
        <v/>
      </c>
    </row>
    <row r="448" xml:space="preserve">
      <c r="C448" t="str">
        <v>Disciplina Electiva</v>
      </c>
      <c r="D448" t="str">
        <v>Aprofundando os Estudos em Português I</v>
      </c>
      <c r="E448" t="str">
        <f>PROPER(IF(B448="",E447,B448))</f>
        <v>Licenciatura En Lenguas Extranjeras Con Énfasis En Inglés</v>
      </c>
      <c r="F448" t="str">
        <f>PROPER(IF(A448="",F447,A448))</f>
        <v>Virtual</v>
      </c>
      <c r="G448" t="str" xml:space="preserve">
        <f xml:space="preserve">IF(
   COUNTIFS($M:$M,$M448,$E:$E,$E448,$F:$F,$F448)=COUNTIFS($M:$M,$M448,$E:$E,$E448,$F:$F,$F448,$R:$R,"Cargado"),
   "Cargado",
   IF(
      COUNTIFS($M:$M,$M448,$E:$E,$E448,$F:$F,$F448)=COUNTIFS($M:$M,$M448,$E:$E,$E448,$F:$F,$F448,$R:$R,"No empezado"),
      "No empezado",
      IF(
         COUNTIFS($M:$M,$M448,$E:$E,$E448,$F:$F,$F448)=COUNTIFS($M:$M,$M448,$E:$E,$E448,$F:$F,$F448,$R:$R,"Virtualizado"),
         "Virtualizado",
         "En proceso"
      )
   )
)</f>
        <v>En proceso</v>
      </c>
      <c r="H448" t="str">
        <v>Electiva</v>
      </c>
      <c r="I448" t="str">
        <v>Reingeniería</v>
      </c>
      <c r="M448">
        <v>3</v>
      </c>
      <c r="N448" t="str">
        <v>Pregrado</v>
      </c>
      <c r="O448" t="str">
        <v>Educación</v>
      </c>
      <c r="P448" t="str">
        <v>Actual</v>
      </c>
      <c r="Q448" t="str">
        <v>No</v>
      </c>
      <c r="R448" t="str">
        <v>Cargado</v>
      </c>
      <c r="S448" t="str">
        <f>IF(R448&lt;&gt;"cargado","marzo","")</f>
        <v/>
      </c>
    </row>
    <row r="449" xml:space="preserve">
      <c r="C449" t="str">
        <v>Práctica Pedagógica Etnográfica</v>
      </c>
      <c r="D449" t="str">
        <f>IF(H449="Disciplinar","No aplica","")</f>
        <v>No aplica</v>
      </c>
      <c r="E449" t="str">
        <f>PROPER(IF(B449="",E448,B449))</f>
        <v>Licenciatura En Lenguas Extranjeras Con Énfasis En Inglés</v>
      </c>
      <c r="F449" t="str">
        <f>PROPER(IF(A449="",F448,A449))</f>
        <v>Virtual</v>
      </c>
      <c r="G449" t="str" xml:space="preserve">
        <f xml:space="preserve">IF(
   COUNTIFS($M:$M,$M449,$E:$E,$E449,$F:$F,$F449)=COUNTIFS($M:$M,$M449,$E:$E,$E449,$F:$F,$F449,$R:$R,"Cargado"),
   "Cargado",
   IF(
      COUNTIFS($M:$M,$M449,$E:$E,$E449,$F:$F,$F449)=COUNTIFS($M:$M,$M449,$E:$E,$E449,$F:$F,$F449,$R:$R,"No empezado"),
      "No empezado",
      IF(
         COUNTIFS($M:$M,$M449,$E:$E,$E449,$F:$F,$F449)=COUNTIFS($M:$M,$M449,$E:$E,$E449,$F:$F,$F449,$R:$R,"Virtualizado"),
         "Virtualizado",
         "En proceso"
      )
   )
)</f>
        <v>En proceso</v>
      </c>
      <c r="H449" t="str">
        <v>Disciplinar</v>
      </c>
      <c r="I449" t="str">
        <v>Reingeniería</v>
      </c>
      <c r="M449">
        <v>3</v>
      </c>
      <c r="N449" t="str">
        <v>Pregrado</v>
      </c>
      <c r="O449" t="str">
        <v>Educación</v>
      </c>
      <c r="P449" t="str">
        <v>Actual</v>
      </c>
      <c r="Q449" t="str">
        <v>No</v>
      </c>
      <c r="R449" t="str">
        <v>Cargado</v>
      </c>
      <c r="S449" t="str">
        <f>IF(R449&lt;&gt;"cargado","marzo","")</f>
        <v/>
      </c>
    </row>
    <row r="450" xml:space="preserve">
      <c r="C450" t="str">
        <v>Teorías Pedagógicas y del Aprendizaje</v>
      </c>
      <c r="D450" t="str">
        <f>IF(H450="Disciplinar","No aplica","")</f>
        <v>No aplica</v>
      </c>
      <c r="E450" t="str">
        <f>PROPER(IF(B450="",E449,B450))</f>
        <v>Licenciatura En Lenguas Extranjeras Con Énfasis En Inglés</v>
      </c>
      <c r="F450" t="str">
        <f>PROPER(IF(A450="",F449,A450))</f>
        <v>Virtual</v>
      </c>
      <c r="G450" t="str" xml:space="preserve">
        <f xml:space="preserve">IF(
   COUNTIFS($M:$M,$M450,$E:$E,$E450,$F:$F,$F450)=COUNTIFS($M:$M,$M450,$E:$E,$E450,$F:$F,$F450,$R:$R,"Cargado"),
   "Cargado",
   IF(
      COUNTIFS($M:$M,$M450,$E:$E,$E450,$F:$F,$F450)=COUNTIFS($M:$M,$M450,$E:$E,$E450,$F:$F,$F450,$R:$R,"No empezado"),
      "No empezado",
      IF(
         COUNTIFS($M:$M,$M450,$E:$E,$E450,$F:$F,$F450)=COUNTIFS($M:$M,$M450,$E:$E,$E450,$F:$F,$F450,$R:$R,"Virtualizado"),
         "Virtualizado",
         "En proceso"
      )
   )
)</f>
        <v>En proceso</v>
      </c>
      <c r="H450" t="str">
        <v>Disciplinar</v>
      </c>
      <c r="I450" t="str">
        <v>Reingeniería</v>
      </c>
      <c r="M450">
        <v>3</v>
      </c>
      <c r="N450" t="str">
        <v>Pregrado</v>
      </c>
      <c r="O450" t="str">
        <v>Educación</v>
      </c>
      <c r="P450" t="str">
        <v>Actual</v>
      </c>
      <c r="Q450" t="str">
        <v>No</v>
      </c>
      <c r="R450" t="str">
        <v>Cargado</v>
      </c>
      <c r="S450" t="str">
        <f>IF(R450&lt;&gt;"cargado","marzo","")</f>
        <v/>
      </c>
    </row>
    <row r="451" xml:space="preserve">
      <c r="C451" t="str">
        <v>Português: Nível Elementar I</v>
      </c>
      <c r="D451" t="str">
        <f>IF(H451="Disciplinar","No aplica","")</f>
        <v>No aplica</v>
      </c>
      <c r="E451" t="str">
        <f>PROPER(IF(B451="",E450,B451))</f>
        <v>Licenciatura En Lenguas Extranjeras Con Énfasis En Inglés</v>
      </c>
      <c r="F451" t="str">
        <f>PROPER(IF(A451="",F450,A451))</f>
        <v>Virtual</v>
      </c>
      <c r="G451" t="str" xml:space="preserve">
        <f xml:space="preserve">IF(
   COUNTIFS($M:$M,$M451,$E:$E,$E451,$F:$F,$F451)=COUNTIFS($M:$M,$M451,$E:$E,$E451,$F:$F,$F451,$R:$R,"Cargado"),
   "Cargado",
   IF(
      COUNTIFS($M:$M,$M451,$E:$E,$E451,$F:$F,$F451)=COUNTIFS($M:$M,$M451,$E:$E,$E451,$F:$F,$F451,$R:$R,"No empezado"),
      "No empezado",
      IF(
         COUNTIFS($M:$M,$M451,$E:$E,$E451,$F:$F,$F451)=COUNTIFS($M:$M,$M451,$E:$E,$E451,$F:$F,$F451,$R:$R,"Virtualizado"),
         "Virtualizado",
         "En proceso"
      )
   )
)</f>
        <v>Cargado</v>
      </c>
      <c r="H451" t="str">
        <v>Disciplinar</v>
      </c>
      <c r="I451" t="str">
        <v>Reingeniería</v>
      </c>
      <c r="M451">
        <v>4</v>
      </c>
      <c r="N451" t="str">
        <v>Pregrado</v>
      </c>
      <c r="O451" t="str">
        <v>Educación</v>
      </c>
      <c r="P451" t="str">
        <v>Actual</v>
      </c>
      <c r="Q451" t="str">
        <v>No</v>
      </c>
      <c r="R451" t="str">
        <v>Cargado</v>
      </c>
      <c r="S451" t="str">
        <f>IF(R451&lt;&gt;"cargado","marzo","")</f>
        <v/>
      </c>
    </row>
    <row r="452" xml:space="preserve">
      <c r="C452" t="str">
        <v>Fundamento de Investigación Educativa II</v>
      </c>
      <c r="D452" t="str">
        <f>IF(H452="Disciplinar","No aplica","")</f>
        <v>No aplica</v>
      </c>
      <c r="E452" t="str">
        <f>PROPER(IF(B452="",E451,B452))</f>
        <v>Licenciatura En Lenguas Extranjeras Con Énfasis En Inglés</v>
      </c>
      <c r="F452" t="str">
        <f>PROPER(IF(A452="",F451,A452))</f>
        <v>Virtual</v>
      </c>
      <c r="G452" t="str" xml:space="preserve">
        <f xml:space="preserve">IF(
   COUNTIFS($M:$M,$M452,$E:$E,$E452,$F:$F,$F452)=COUNTIFS($M:$M,$M452,$E:$E,$E452,$F:$F,$F452,$R:$R,"Cargado"),
   "Cargado",
   IF(
      COUNTIFS($M:$M,$M452,$E:$E,$E452,$F:$F,$F452)=COUNTIFS($M:$M,$M452,$E:$E,$E452,$F:$F,$F452,$R:$R,"No empezado"),
      "No empezado",
      IF(
         COUNTIFS($M:$M,$M452,$E:$E,$E452,$F:$F,$F452)=COUNTIFS($M:$M,$M452,$E:$E,$E452,$F:$F,$F452,$R:$R,"Virtualizado"),
         "Virtualizado",
         "En proceso"
      )
   )
)</f>
        <v>Cargado</v>
      </c>
      <c r="H452" t="str">
        <v>Disciplinar</v>
      </c>
      <c r="I452" t="str">
        <v>Reingeniería</v>
      </c>
      <c r="M452">
        <v>4</v>
      </c>
      <c r="N452" t="str">
        <v>Pregrado</v>
      </c>
      <c r="O452" t="str">
        <v>Educación</v>
      </c>
      <c r="P452" t="str">
        <v>Actual</v>
      </c>
      <c r="Q452" t="str">
        <v>No</v>
      </c>
      <c r="R452" t="str">
        <v>Cargado</v>
      </c>
      <c r="S452" t="str">
        <f>IF(R452&lt;&gt;"cargado","marzo","")</f>
        <v/>
      </c>
    </row>
    <row r="453" xml:space="preserve">
      <c r="C453" t="str">
        <v>Anglophone Cultures II</v>
      </c>
      <c r="D453" t="str">
        <f>IF(H453="Disciplinar","No aplica","")</f>
        <v>No aplica</v>
      </c>
      <c r="E453" t="str">
        <f>PROPER(IF(B453="",E452,B453))</f>
        <v>Licenciatura En Lenguas Extranjeras Con Énfasis En Inglés</v>
      </c>
      <c r="F453" t="str">
        <f>PROPER(IF(A453="",F452,A453))</f>
        <v>Virtual</v>
      </c>
      <c r="G453" t="str" xml:space="preserve">
        <f xml:space="preserve">IF(
   COUNTIFS($M:$M,$M453,$E:$E,$E453,$F:$F,$F453)=COUNTIFS($M:$M,$M453,$E:$E,$E453,$F:$F,$F453,$R:$R,"Cargado"),
   "Cargado",
   IF(
      COUNTIFS($M:$M,$M453,$E:$E,$E453,$F:$F,$F453)=COUNTIFS($M:$M,$M453,$E:$E,$E453,$F:$F,$F453,$R:$R,"No empezado"),
      "No empezado",
      IF(
         COUNTIFS($M:$M,$M453,$E:$E,$E453,$F:$F,$F453)=COUNTIFS($M:$M,$M453,$E:$E,$E453,$F:$F,$F453,$R:$R,"Virtualizado"),
         "Virtualizado",
         "En proceso"
      )
   )
)</f>
        <v>Cargado</v>
      </c>
      <c r="H453" t="str">
        <v>Disciplinar</v>
      </c>
      <c r="I453" t="str">
        <v>Reingeniería</v>
      </c>
      <c r="M453">
        <v>4</v>
      </c>
      <c r="N453" t="str">
        <v>Pregrado</v>
      </c>
      <c r="O453" t="str">
        <v>Educación</v>
      </c>
      <c r="P453" t="str">
        <v>Actual</v>
      </c>
      <c r="Q453" t="str">
        <v>No</v>
      </c>
      <c r="R453" t="str">
        <v>Cargado</v>
      </c>
      <c r="S453" t="str">
        <f>IF(R453&lt;&gt;"cargado","marzo","")</f>
        <v/>
      </c>
    </row>
    <row r="454" xml:space="preserve">
      <c r="C454" t="str">
        <v>Waystage: Academic Writing I</v>
      </c>
      <c r="D454" t="str">
        <f>IF(H454="Disciplinar","No aplica","")</f>
        <v>No aplica</v>
      </c>
      <c r="E454" t="str">
        <f>PROPER(IF(B454="",E453,B454))</f>
        <v>Licenciatura En Lenguas Extranjeras Con Énfasis En Inglés</v>
      </c>
      <c r="F454" t="str">
        <f>PROPER(IF(A454="",F453,A454))</f>
        <v>Virtual</v>
      </c>
      <c r="G454" t="str" xml:space="preserve">
        <f xml:space="preserve">IF(
   COUNTIFS($M:$M,$M454,$E:$E,$E454,$F:$F,$F454)=COUNTIFS($M:$M,$M454,$E:$E,$E454,$F:$F,$F454,$R:$R,"Cargado"),
   "Cargado",
   IF(
      COUNTIFS($M:$M,$M454,$E:$E,$E454,$F:$F,$F454)=COUNTIFS($M:$M,$M454,$E:$E,$E454,$F:$F,$F454,$R:$R,"No empezado"),
      "No empezado",
      IF(
         COUNTIFS($M:$M,$M454,$E:$E,$E454,$F:$F,$F454)=COUNTIFS($M:$M,$M454,$E:$E,$E454,$F:$F,$F454,$R:$R,"Virtualizado"),
         "Virtualizado",
         "En proceso"
      )
   )
)</f>
        <v>Cargado</v>
      </c>
      <c r="H454" t="str">
        <v>Disciplinar</v>
      </c>
      <c r="I454" t="str">
        <v>Reingeniería</v>
      </c>
      <c r="M454">
        <v>4</v>
      </c>
      <c r="N454" t="str">
        <v>Pregrado</v>
      </c>
      <c r="O454" t="str">
        <v>Educación</v>
      </c>
      <c r="P454" t="str">
        <v>Actual</v>
      </c>
      <c r="Q454" t="str">
        <v>No</v>
      </c>
      <c r="R454" t="str">
        <v>Cargado</v>
      </c>
      <c r="S454" t="str">
        <f>IF(R454&lt;&gt;"cargado","marzo","")</f>
        <v/>
      </c>
    </row>
    <row r="455" xml:space="preserve">
      <c r="C455" t="str">
        <v>Disciplina Eletiva: Aprofundando os Estudos em português II</v>
      </c>
      <c r="D455" t="str">
        <f>IF(H455="Disciplinar","No aplica","")</f>
        <v>No aplica</v>
      </c>
      <c r="E455" t="str">
        <f>PROPER(IF(B455="",E454,B455))</f>
        <v>Licenciatura En Lenguas Extranjeras Con Énfasis En Inglés</v>
      </c>
      <c r="F455" t="str">
        <f>PROPER(IF(A455="",F454,A455))</f>
        <v>Virtual</v>
      </c>
      <c r="G455" t="str" xml:space="preserve">
        <f xml:space="preserve">IF(
   COUNTIFS($M:$M,$M455,$E:$E,$E455,$F:$F,$F455)=COUNTIFS($M:$M,$M455,$E:$E,$E455,$F:$F,$F455,$R:$R,"Cargado"),
   "Cargado",
   IF(
      COUNTIFS($M:$M,$M455,$E:$E,$E455,$F:$F,$F455)=COUNTIFS($M:$M,$M455,$E:$E,$E455,$F:$F,$F455,$R:$R,"No empezado"),
      "No empezado",
      IF(
         COUNTIFS($M:$M,$M455,$E:$E,$E455,$F:$F,$F455)=COUNTIFS($M:$M,$M455,$E:$E,$E455,$F:$F,$F455,$R:$R,"Virtualizado"),
         "Virtualizado",
         "En proceso"
      )
   )
)</f>
        <v>Cargado</v>
      </c>
      <c r="H455" t="str">
        <v>Disciplinar</v>
      </c>
      <c r="I455" t="str">
        <v>Reingeniería</v>
      </c>
      <c r="M455">
        <v>4</v>
      </c>
      <c r="N455" t="str">
        <v>Pregrado</v>
      </c>
      <c r="O455" t="str">
        <v>Educación</v>
      </c>
      <c r="P455" t="str">
        <v>Actual</v>
      </c>
      <c r="Q455" t="str">
        <v>No</v>
      </c>
      <c r="R455" t="str">
        <v>Cargado</v>
      </c>
      <c r="S455" t="str">
        <f>IF(R455&lt;&gt;"cargado","marzo","")</f>
        <v/>
      </c>
    </row>
    <row r="456" xml:space="preserve">
      <c r="C456" t="str">
        <v>Práctica Pedagógica Aplicada: Prescolar y Básica Primaria</v>
      </c>
      <c r="D456" t="str">
        <f>IF(H456="Disciplinar","No aplica","")</f>
        <v>No aplica</v>
      </c>
      <c r="E456" t="str">
        <f>PROPER(IF(B456="",E455,B456))</f>
        <v>Licenciatura En Lenguas Extranjeras Con Énfasis En Inglés</v>
      </c>
      <c r="F456" t="str">
        <f>PROPER(IF(A456="",F455,A456))</f>
        <v>Virtual</v>
      </c>
      <c r="G456" t="str" xml:space="preserve">
        <f xml:space="preserve">IF(
   COUNTIFS($M:$M,$M456,$E:$E,$E456,$F:$F,$F456)=COUNTIFS($M:$M,$M456,$E:$E,$E456,$F:$F,$F456,$R:$R,"Cargado"),
   "Cargado",
   IF(
      COUNTIFS($M:$M,$M456,$E:$E,$E456,$F:$F,$F456)=COUNTIFS($M:$M,$M456,$E:$E,$E456,$F:$F,$F456,$R:$R,"No empezado"),
      "No empezado",
      IF(
         COUNTIFS($M:$M,$M456,$E:$E,$E456,$F:$F,$F456)=COUNTIFS($M:$M,$M456,$E:$E,$E456,$F:$F,$F456,$R:$R,"Virtualizado"),
         "Virtualizado",
         "En proceso"
      )
   )
)</f>
        <v>Cargado</v>
      </c>
      <c r="H456" t="str">
        <v>Disciplinar</v>
      </c>
      <c r="I456" t="str">
        <v>Reingeniería</v>
      </c>
      <c r="M456">
        <v>4</v>
      </c>
      <c r="N456" t="str">
        <v>Pregrado</v>
      </c>
      <c r="O456" t="str">
        <v>Educación</v>
      </c>
      <c r="P456" t="str">
        <v>Actual</v>
      </c>
      <c r="Q456" t="str">
        <v>No</v>
      </c>
      <c r="R456" t="str">
        <v>Cargado</v>
      </c>
      <c r="S456" t="str">
        <f>IF(R456&lt;&gt;"cargado","marzo","")</f>
        <v/>
      </c>
    </row>
    <row r="457" xml:space="preserve">
      <c r="C457" t="str">
        <v>Diseño e Innovación Curricular en la Enseñanza de Lenguas Extranjeras.</v>
      </c>
      <c r="D457" t="str">
        <f>IF(H457="Disciplinar","No aplica","")</f>
        <v>No aplica</v>
      </c>
      <c r="E457" t="str">
        <f>PROPER(IF(B457="",E456,B457))</f>
        <v>Licenciatura En Lenguas Extranjeras Con Énfasis En Inglés</v>
      </c>
      <c r="F457" t="str">
        <f>PROPER(IF(A457="",F456,A457))</f>
        <v>Virtual</v>
      </c>
      <c r="G457" t="str" xml:space="preserve">
        <f xml:space="preserve">IF(
   COUNTIFS($M:$M,$M457,$E:$E,$E457,$F:$F,$F457)=COUNTIFS($M:$M,$M457,$E:$E,$E457,$F:$F,$F457,$R:$R,"Cargado"),
   "Cargado",
   IF(
      COUNTIFS($M:$M,$M457,$E:$E,$E457,$F:$F,$F457)=COUNTIFS($M:$M,$M457,$E:$E,$E457,$F:$F,$F457,$R:$R,"No empezado"),
      "No empezado",
      IF(
         COUNTIFS($M:$M,$M457,$E:$E,$E457,$F:$F,$F457)=COUNTIFS($M:$M,$M457,$E:$E,$E457,$F:$F,$F457,$R:$R,"Virtualizado"),
         "Virtualizado",
         "En proceso"
      )
   )
)</f>
        <v>Cargado</v>
      </c>
      <c r="H457" t="str">
        <v>Disciplinar</v>
      </c>
      <c r="I457" t="str">
        <v>Reingeniería</v>
      </c>
      <c r="M457">
        <v>4</v>
      </c>
      <c r="N457" t="str">
        <v>Pregrado</v>
      </c>
      <c r="O457" t="str">
        <v>Educación</v>
      </c>
      <c r="P457" t="str">
        <v>Actual</v>
      </c>
      <c r="Q457" t="str">
        <v>No</v>
      </c>
      <c r="R457" t="str">
        <v>Cargado</v>
      </c>
      <c r="S457" t="str">
        <f>IF(R457&lt;&gt;"cargado","marzo","")</f>
        <v/>
      </c>
    </row>
    <row r="458" xml:space="preserve">
      <c r="C458" t="str">
        <v>Creación de Empresa</v>
      </c>
      <c r="D458" t="str">
        <f>IF(H458="Disciplinar","No aplica","")</f>
        <v>No aplica</v>
      </c>
      <c r="E458" t="str">
        <f>PROPER(IF(B458="",E457,B458))</f>
        <v>Licenciatura En Lenguas Extranjeras Con Énfasis En Inglés</v>
      </c>
      <c r="F458" t="str">
        <f>PROPER(IF(A458="",F457,A458))</f>
        <v>Virtual</v>
      </c>
      <c r="G458" t="str" xml:space="preserve">
        <f xml:space="preserve">IF(
   COUNTIFS($M:$M,$M458,$E:$E,$E458,$F:$F,$F458)=COUNTIFS($M:$M,$M458,$E:$E,$E458,$F:$F,$F458,$R:$R,"Cargado"),
   "Cargado",
   IF(
      COUNTIFS($M:$M,$M458,$E:$E,$E458,$F:$F,$F458)=COUNTIFS($M:$M,$M458,$E:$E,$E458,$F:$F,$F458,$R:$R,"No empezado"),
      "No empezado",
      IF(
         COUNTIFS($M:$M,$M458,$E:$E,$E458,$F:$F,$F458)=COUNTIFS($M:$M,$M458,$E:$E,$E458,$F:$F,$F458,$R:$R,"Virtualizado"),
         "Virtualizado",
         "En proceso"
      )
   )
)</f>
        <v>Cargado</v>
      </c>
      <c r="H458" t="str">
        <v>Disciplinar</v>
      </c>
      <c r="I458" t="str">
        <v>Reingeniería</v>
      </c>
      <c r="M458">
        <v>4</v>
      </c>
      <c r="N458" t="str">
        <v>Pregrado</v>
      </c>
      <c r="O458" t="str">
        <v>Educación</v>
      </c>
      <c r="P458" t="str">
        <v>Actual</v>
      </c>
      <c r="Q458" t="str">
        <v>Sí</v>
      </c>
      <c r="R458" t="str">
        <v>Cargado</v>
      </c>
      <c r="S458" t="str">
        <f>IF(R458&lt;&gt;"cargado","marzo","")</f>
        <v/>
      </c>
    </row>
    <row r="459" xml:space="preserve">
      <c r="C459" t="str">
        <v>Diseños de Investigación Cualitativa y Cuantitativa</v>
      </c>
      <c r="D459" t="str">
        <f>IF(H459="Disciplinar","No aplica","")</f>
        <v>No aplica</v>
      </c>
      <c r="E459" t="str">
        <f>PROPER(IF(B459="",E458,B459))</f>
        <v>Licenciatura En Lenguas Extranjeras Con Énfasis En Inglés</v>
      </c>
      <c r="F459" t="str">
        <f>PROPER(IF(A459="",F458,A459))</f>
        <v>Virtual</v>
      </c>
      <c r="G459" t="str" xml:space="preserve">
        <f xml:space="preserve">IF(
   COUNTIFS($M:$M,$M459,$E:$E,$E459,$F:$F,$F459)=COUNTIFS($M:$M,$M459,$E:$E,$E459,$F:$F,$F459,$R:$R,"Cargado"),
   "Cargado",
   IF(
      COUNTIFS($M:$M,$M459,$E:$E,$E459,$F:$F,$F459)=COUNTIFS($M:$M,$M459,$E:$E,$E459,$F:$F,$F459,$R:$R,"No empezado"),
      "No empezado",
      IF(
         COUNTIFS($M:$M,$M459,$E:$E,$E459,$F:$F,$F459)=COUNTIFS($M:$M,$M459,$E:$E,$E459,$F:$F,$F459,$R:$R,"Virtualizado"),
         "Virtualizado",
         "En proceso"
      )
   )
)</f>
        <v>Cargado</v>
      </c>
      <c r="H459" t="str">
        <v>Disciplinar</v>
      </c>
      <c r="I459" t="str">
        <v>Reingeniería</v>
      </c>
      <c r="M459">
        <v>5</v>
      </c>
      <c r="N459" t="str">
        <v>Pregrado</v>
      </c>
      <c r="O459" t="str">
        <v>Educación</v>
      </c>
      <c r="P459" t="str">
        <v>Actual</v>
      </c>
      <c r="Q459" t="str">
        <v>No</v>
      </c>
      <c r="R459" t="str">
        <v>Cargado</v>
      </c>
      <c r="S459" t="str">
        <f>IF(R459&lt;&gt;"cargado","marzo","")</f>
        <v/>
      </c>
    </row>
    <row r="460" xml:space="preserve">
      <c r="C460" t="str">
        <v>Português: Nível Elementar II</v>
      </c>
      <c r="D460" t="str">
        <f>IF(H460="Disciplinar","No aplica","")</f>
        <v>No aplica</v>
      </c>
      <c r="E460" t="str">
        <f>PROPER(IF(B460="",E459,B460))</f>
        <v>Licenciatura En Lenguas Extranjeras Con Énfasis En Inglés</v>
      </c>
      <c r="F460" t="str">
        <f>PROPER(IF(A460="",F459,A460))</f>
        <v>Virtual</v>
      </c>
      <c r="G460" t="str" xml:space="preserve">
        <f xml:space="preserve">IF(
   COUNTIFS($M:$M,$M460,$E:$E,$E460,$F:$F,$F460)=COUNTIFS($M:$M,$M460,$E:$E,$E460,$F:$F,$F460,$R:$R,"Cargado"),
   "Cargado",
   IF(
      COUNTIFS($M:$M,$M460,$E:$E,$E460,$F:$F,$F460)=COUNTIFS($M:$M,$M460,$E:$E,$E460,$F:$F,$F460,$R:$R,"No empezado"),
      "No empezado",
      IF(
         COUNTIFS($M:$M,$M460,$E:$E,$E460,$F:$F,$F460)=COUNTIFS($M:$M,$M460,$E:$E,$E460,$F:$F,$F460,$R:$R,"Virtualizado"),
         "Virtualizado",
         "En proceso"
      )
   )
)</f>
        <v>Cargado</v>
      </c>
      <c r="H460" t="str">
        <v>Disciplinar</v>
      </c>
      <c r="I460" t="str">
        <v>Reingeniería</v>
      </c>
      <c r="M460">
        <v>5</v>
      </c>
      <c r="N460" t="str">
        <v>Pregrado</v>
      </c>
      <c r="O460" t="str">
        <v>Educación</v>
      </c>
      <c r="P460" t="str">
        <v>Actual</v>
      </c>
      <c r="Q460" t="str">
        <v>No</v>
      </c>
      <c r="R460" t="str">
        <v>Cargado</v>
      </c>
      <c r="S460" t="str">
        <f>IF(R460&lt;&gt;"cargado","marzo","")</f>
        <v/>
      </c>
    </row>
    <row r="461" xml:space="preserve">
      <c r="C461" t="str">
        <v>Threshold: Academic Writing II.</v>
      </c>
      <c r="D461" t="str">
        <f>IF(H461="Disciplinar","No aplica","")</f>
        <v>No aplica</v>
      </c>
      <c r="E461" t="str">
        <f>PROPER(IF(B461="",E460,B461))</f>
        <v>Licenciatura En Lenguas Extranjeras Con Énfasis En Inglés</v>
      </c>
      <c r="F461" t="str">
        <f>PROPER(IF(A461="",F460,A461))</f>
        <v>Virtual</v>
      </c>
      <c r="G461" t="str" xml:space="preserve">
        <f xml:space="preserve">IF(
   COUNTIFS($M:$M,$M461,$E:$E,$E461,$F:$F,$F461)=COUNTIFS($M:$M,$M461,$E:$E,$E461,$F:$F,$F461,$R:$R,"Cargado"),
   "Cargado",
   IF(
      COUNTIFS($M:$M,$M461,$E:$E,$E461,$F:$F,$F461)=COUNTIFS($M:$M,$M461,$E:$E,$E461,$F:$F,$F461,$R:$R,"No empezado"),
      "No empezado",
      IF(
         COUNTIFS($M:$M,$M461,$E:$E,$E461,$F:$F,$F461)=COUNTIFS($M:$M,$M461,$E:$E,$E461,$F:$F,$F461,$R:$R,"Virtualizado"),
         "Virtualizado",
         "En proceso"
      )
   )
)</f>
        <v>Cargado</v>
      </c>
      <c r="H461" t="str">
        <v>Disciplinar</v>
      </c>
      <c r="I461" t="str">
        <v>Reingeniería</v>
      </c>
      <c r="M461">
        <v>5</v>
      </c>
      <c r="N461" t="str">
        <v>Pregrado</v>
      </c>
      <c r="O461" t="str">
        <v>Educación</v>
      </c>
      <c r="P461" t="str">
        <v>Actual</v>
      </c>
      <c r="Q461" t="str">
        <v>No</v>
      </c>
      <c r="R461" t="str">
        <v>Cargado</v>
      </c>
      <c r="S461" t="str">
        <f>IF(R461&lt;&gt;"cargado","marzo","")</f>
        <v/>
      </c>
    </row>
    <row r="462" xml:space="preserve">
      <c r="C462" t="str">
        <v>Applied Linguistics</v>
      </c>
      <c r="D462" t="str">
        <f>IF(H462="Disciplinar","No aplica","")</f>
        <v>No aplica</v>
      </c>
      <c r="E462" t="str">
        <f>PROPER(IF(B462="",E461,B462))</f>
        <v>Licenciatura En Lenguas Extranjeras Con Énfasis En Inglés</v>
      </c>
      <c r="F462" t="str">
        <f>PROPER(IF(A462="",F461,A462))</f>
        <v>Virtual</v>
      </c>
      <c r="G462" t="str" xml:space="preserve">
        <f xml:space="preserve">IF(
   COUNTIFS($M:$M,$M462,$E:$E,$E462,$F:$F,$F462)=COUNTIFS($M:$M,$M462,$E:$E,$E462,$F:$F,$F462,$R:$R,"Cargado"),
   "Cargado",
   IF(
      COUNTIFS($M:$M,$M462,$E:$E,$E462,$F:$F,$F462)=COUNTIFS($M:$M,$M462,$E:$E,$E462,$F:$F,$F462,$R:$R,"No empezado"),
      "No empezado",
      IF(
         COUNTIFS($M:$M,$M462,$E:$E,$E462,$F:$F,$F462)=COUNTIFS($M:$M,$M462,$E:$E,$E462,$F:$F,$F462,$R:$R,"Virtualizado"),
         "Virtualizado",
         "En proceso"
      )
   )
)</f>
        <v>Cargado</v>
      </c>
      <c r="H462" t="str">
        <v>Disciplinar</v>
      </c>
      <c r="I462" t="str">
        <v>Reingeniería</v>
      </c>
      <c r="M462">
        <v>5</v>
      </c>
      <c r="N462" t="str">
        <v>Pregrado</v>
      </c>
      <c r="O462" t="str">
        <v>Educación</v>
      </c>
      <c r="P462" t="str">
        <v>Actual</v>
      </c>
      <c r="Q462" t="str">
        <v>No</v>
      </c>
      <c r="R462" t="str">
        <v>Cargado</v>
      </c>
      <c r="S462" t="str">
        <f>IF(R462&lt;&gt;"cargado","marzo","")</f>
        <v/>
      </c>
    </row>
    <row r="463" xml:space="preserve">
      <c r="C463" t="str">
        <v>Elective Course: In-depth Studies in English I</v>
      </c>
      <c r="D463" t="str">
        <f>IF(H463="Disciplinar","No aplica","")</f>
        <v>No aplica</v>
      </c>
      <c r="E463" t="str">
        <f>PROPER(IF(B463="",E462,B463))</f>
        <v>Licenciatura En Lenguas Extranjeras Con Énfasis En Inglés</v>
      </c>
      <c r="F463" t="str">
        <f>PROPER(IF(A463="",F462,A463))</f>
        <v>Virtual</v>
      </c>
      <c r="G463" t="str" xml:space="preserve">
        <f xml:space="preserve">IF(
   COUNTIFS($M:$M,$M463,$E:$E,$E463,$F:$F,$F463)=COUNTIFS($M:$M,$M463,$E:$E,$E463,$F:$F,$F463,$R:$R,"Cargado"),
   "Cargado",
   IF(
      COUNTIFS($M:$M,$M463,$E:$E,$E463,$F:$F,$F463)=COUNTIFS($M:$M,$M463,$E:$E,$E463,$F:$F,$F463,$R:$R,"No empezado"),
      "No empezado",
      IF(
         COUNTIFS($M:$M,$M463,$E:$E,$E463,$F:$F,$F463)=COUNTIFS($M:$M,$M463,$E:$E,$E463,$F:$F,$F463,$R:$R,"Virtualizado"),
         "Virtualizado",
         "En proceso"
      )
   )
)</f>
        <v>Cargado</v>
      </c>
      <c r="H463" t="str">
        <v>Disciplinar</v>
      </c>
      <c r="I463" t="str">
        <v>Reingeniería</v>
      </c>
      <c r="M463">
        <v>5</v>
      </c>
      <c r="N463" t="str">
        <v>Pregrado</v>
      </c>
      <c r="O463" t="str">
        <v>Educación</v>
      </c>
      <c r="P463" t="str">
        <v>Actual</v>
      </c>
      <c r="Q463" t="str">
        <v>No</v>
      </c>
      <c r="R463" t="str">
        <v>Cargado</v>
      </c>
      <c r="S463" t="str">
        <f>IF(R463&lt;&gt;"cargado","marzo","")</f>
        <v/>
      </c>
    </row>
    <row r="464" xml:space="preserve">
      <c r="C464" t="str">
        <v>Práctica Pedagógica de Ayudantía: Básica Secundaria y Media</v>
      </c>
      <c r="D464" t="str">
        <f>IF(H464="Disciplinar","No aplica","")</f>
        <v>No aplica</v>
      </c>
      <c r="E464" t="str">
        <f>PROPER(IF(B464="",E463,B464))</f>
        <v>Licenciatura En Lenguas Extranjeras Con Énfasis En Inglés</v>
      </c>
      <c r="F464" t="str">
        <f>PROPER(IF(A464="",F463,A464))</f>
        <v>Virtual</v>
      </c>
      <c r="G464" t="str" xml:space="preserve">
        <f xml:space="preserve">IF(
   COUNTIFS($M:$M,$M464,$E:$E,$E464,$F:$F,$F464)=COUNTIFS($M:$M,$M464,$E:$E,$E464,$F:$F,$F464,$R:$R,"Cargado"),
   "Cargado",
   IF(
      COUNTIFS($M:$M,$M464,$E:$E,$E464,$F:$F,$F464)=COUNTIFS($M:$M,$M464,$E:$E,$E464,$F:$F,$F464,$R:$R,"No empezado"),
      "No empezado",
      IF(
         COUNTIFS($M:$M,$M464,$E:$E,$E464,$F:$F,$F464)=COUNTIFS($M:$M,$M464,$E:$E,$E464,$F:$F,$F464,$R:$R,"Virtualizado"),
         "Virtualizado",
         "En proceso"
      )
   )
)</f>
        <v>Cargado</v>
      </c>
      <c r="H464" t="str">
        <v>Disciplinar</v>
      </c>
      <c r="I464" t="str">
        <v>Reingeniería</v>
      </c>
      <c r="M464">
        <v>5</v>
      </c>
      <c r="N464" t="str">
        <v>Pregrado</v>
      </c>
      <c r="O464" t="str">
        <v>Educación</v>
      </c>
      <c r="P464" t="str">
        <v>Actual</v>
      </c>
      <c r="Q464" t="str">
        <v>No</v>
      </c>
      <c r="R464" t="str">
        <v>Cargado</v>
      </c>
      <c r="S464" t="str">
        <f>IF(R464&lt;&gt;"cargado","marzo","")</f>
        <v/>
      </c>
    </row>
    <row r="465" xml:space="preserve">
      <c r="C465" t="str">
        <v>Didáctica y Evaluación de la Lengua Extranjera</v>
      </c>
      <c r="D465" t="str">
        <f>IF(H465="Disciplinar","No aplica","")</f>
        <v>No aplica</v>
      </c>
      <c r="E465" t="str">
        <f>PROPER(IF(B465="",E464,B465))</f>
        <v>Licenciatura En Lenguas Extranjeras Con Énfasis En Inglés</v>
      </c>
      <c r="F465" t="str">
        <f>PROPER(IF(A465="",F464,A465))</f>
        <v>Virtual</v>
      </c>
      <c r="G465" t="str" xml:space="preserve">
        <f xml:space="preserve">IF(
   COUNTIFS($M:$M,$M465,$E:$E,$E465,$F:$F,$F465)=COUNTIFS($M:$M,$M465,$E:$E,$E465,$F:$F,$F465,$R:$R,"Cargado"),
   "Cargado",
   IF(
      COUNTIFS($M:$M,$M465,$E:$E,$E465,$F:$F,$F465)=COUNTIFS($M:$M,$M465,$E:$E,$E465,$F:$F,$F465,$R:$R,"No empezado"),
      "No empezado",
      IF(
         COUNTIFS($M:$M,$M465,$E:$E,$E465,$F:$F,$F465)=COUNTIFS($M:$M,$M465,$E:$E,$E465,$F:$F,$F465,$R:$R,"Virtualizado"),
         "Virtualizado",
         "En proceso"
      )
   )
)</f>
        <v>Cargado</v>
      </c>
      <c r="H465" t="str">
        <v>Disciplinar</v>
      </c>
      <c r="I465" t="str">
        <v>Reingeniería</v>
      </c>
      <c r="M465">
        <v>5</v>
      </c>
      <c r="N465" t="str">
        <v>Pregrado</v>
      </c>
      <c r="O465" t="str">
        <v>Educación</v>
      </c>
      <c r="P465" t="str">
        <v>Actual</v>
      </c>
      <c r="Q465" t="str">
        <v>No</v>
      </c>
      <c r="R465" t="str">
        <v>Cargado</v>
      </c>
      <c r="S465" t="str">
        <f>IF(R465&lt;&gt;"cargado","marzo","")</f>
        <v/>
      </c>
    </row>
    <row r="466" xml:space="preserve">
      <c r="C466" t="str">
        <v>Investigación e Innovación Educativa</v>
      </c>
      <c r="D466" t="str">
        <f>IF(H466="Disciplinar","No aplica","")</f>
        <v>No aplica</v>
      </c>
      <c r="E466" t="str">
        <f>PROPER(IF(B466="",E465,B466))</f>
        <v>Licenciatura En Lenguas Extranjeras Con Énfasis En Inglés</v>
      </c>
      <c r="F466" t="str">
        <f>PROPER(IF(A466="",F465,A466))</f>
        <v>Virtual</v>
      </c>
      <c r="G466" t="str" xml:space="preserve">
        <f xml:space="preserve">IF(
   COUNTIFS($M:$M,$M466,$E:$E,$E466,$F:$F,$F466)=COUNTIFS($M:$M,$M466,$E:$E,$E466,$F:$F,$F466,$R:$R,"Cargado"),
   "Cargado",
   IF(
      COUNTIFS($M:$M,$M466,$E:$E,$E466,$F:$F,$F466)=COUNTIFS($M:$M,$M466,$E:$E,$E466,$F:$F,$F466,$R:$R,"No empezado"),
      "No empezado",
      IF(
         COUNTIFS($M:$M,$M466,$E:$E,$E466,$F:$F,$F466)=COUNTIFS($M:$M,$M466,$E:$E,$E466,$F:$F,$F466,$R:$R,"Virtualizado"),
         "Virtualizado",
         "En proceso"
      )
   )
)</f>
        <v>Cargado</v>
      </c>
      <c r="H466" t="str">
        <v>Disciplinar</v>
      </c>
      <c r="I466" t="str">
        <v>Reingeniería</v>
      </c>
      <c r="M466">
        <v>6</v>
      </c>
      <c r="N466" t="str">
        <v>Pregrado</v>
      </c>
      <c r="O466" t="str">
        <v>Educación</v>
      </c>
      <c r="P466" t="str">
        <v>Actual</v>
      </c>
      <c r="Q466" t="str">
        <v>No</v>
      </c>
      <c r="R466" t="str">
        <v>Cargado</v>
      </c>
      <c r="S466" t="str">
        <f>IF(R466&lt;&gt;"cargado","marzo","")</f>
        <v/>
      </c>
    </row>
    <row r="467" xml:space="preserve">
      <c r="C467" t="str">
        <v>Threshold: Mediation strategies</v>
      </c>
      <c r="D467" t="str">
        <f>IF(H467="Disciplinar","No aplica","")</f>
        <v>No aplica</v>
      </c>
      <c r="E467" t="str">
        <f>PROPER(IF(B467="",E466,B467))</f>
        <v>Licenciatura En Lenguas Extranjeras Con Énfasis En Inglés</v>
      </c>
      <c r="F467" t="str">
        <f>PROPER(IF(A467="",F466,A467))</f>
        <v>Virtual</v>
      </c>
      <c r="G467" t="str" xml:space="preserve">
        <f xml:space="preserve">IF(
   COUNTIFS($M:$M,$M467,$E:$E,$E467,$F:$F,$F467)=COUNTIFS($M:$M,$M467,$E:$E,$E467,$F:$F,$F467,$R:$R,"Cargado"),
   "Cargado",
   IF(
      COUNTIFS($M:$M,$M467,$E:$E,$E467,$F:$F,$F467)=COUNTIFS($M:$M,$M467,$E:$E,$E467,$F:$F,$F467,$R:$R,"No empezado"),
      "No empezado",
      IF(
         COUNTIFS($M:$M,$M467,$E:$E,$E467,$F:$F,$F467)=COUNTIFS($M:$M,$M467,$E:$E,$E467,$F:$F,$F467,$R:$R,"Virtualizado"),
         "Virtualizado",
         "En proceso"
      )
   )
)</f>
        <v>Cargado</v>
      </c>
      <c r="H467" t="str">
        <v>Disciplinar</v>
      </c>
      <c r="I467" t="str">
        <v>Reingeniería</v>
      </c>
      <c r="M467">
        <v>6</v>
      </c>
      <c r="N467" t="str">
        <v>Pregrado</v>
      </c>
      <c r="O467" t="str">
        <v>Educación</v>
      </c>
      <c r="P467" t="str">
        <v>Actual</v>
      </c>
      <c r="Q467" t="str">
        <v>No</v>
      </c>
      <c r="R467" t="str">
        <v>Cargado</v>
      </c>
      <c r="S467" t="str">
        <f>IF(R467&lt;&gt;"cargado","marzo","")</f>
        <v/>
      </c>
    </row>
    <row r="468" xml:space="preserve">
      <c r="C468" t="str">
        <v>Bilingual Theories</v>
      </c>
      <c r="D468" t="str">
        <f>IF(H468="Disciplinar","No aplica","")</f>
        <v>No aplica</v>
      </c>
      <c r="E468" t="str">
        <f>PROPER(IF(B468="",E467,B468))</f>
        <v>Licenciatura En Lenguas Extranjeras Con Énfasis En Inglés</v>
      </c>
      <c r="F468" t="str">
        <f>PROPER(IF(A468="",F467,A468))</f>
        <v>Virtual</v>
      </c>
      <c r="G468" t="str" xml:space="preserve">
        <f xml:space="preserve">IF(
   COUNTIFS($M:$M,$M468,$E:$E,$E468,$F:$F,$F468)=COUNTIFS($M:$M,$M468,$E:$E,$E468,$F:$F,$F468,$R:$R,"Cargado"),
   "Cargado",
   IF(
      COUNTIFS($M:$M,$M468,$E:$E,$E468,$F:$F,$F468)=COUNTIFS($M:$M,$M468,$E:$E,$E468,$F:$F,$F468,$R:$R,"No empezado"),
      "No empezado",
      IF(
         COUNTIFS($M:$M,$M468,$E:$E,$E468,$F:$F,$F468)=COUNTIFS($M:$M,$M468,$E:$E,$E468,$F:$F,$F468,$R:$R,"Virtualizado"),
         "Virtualizado",
         "En proceso"
      )
   )
)</f>
        <v>Cargado</v>
      </c>
      <c r="H468" t="str">
        <v>Disciplinar</v>
      </c>
      <c r="I468" t="str">
        <v>Reingeniería</v>
      </c>
      <c r="M468">
        <v>6</v>
      </c>
      <c r="N468" t="str">
        <v>Pregrado</v>
      </c>
      <c r="O468" t="str">
        <v>Educación</v>
      </c>
      <c r="P468" t="str">
        <v>Actual</v>
      </c>
      <c r="Q468" t="str">
        <v>No</v>
      </c>
      <c r="R468" t="str">
        <v>Cargado</v>
      </c>
      <c r="S468" t="str">
        <f>IF(R468&lt;&gt;"cargado","marzo","")</f>
        <v/>
      </c>
    </row>
    <row r="469" xml:space="preserve">
      <c r="C469" t="str">
        <v>Français: La Niveau introductif ou découverte I</v>
      </c>
      <c r="D469" t="str">
        <f>IF(H469="Disciplinar","No aplica","")</f>
        <v>No aplica</v>
      </c>
      <c r="E469" t="str">
        <f>PROPER(IF(B469="",E468,B469))</f>
        <v>Licenciatura En Lenguas Extranjeras Con Énfasis En Inglés</v>
      </c>
      <c r="F469" t="str">
        <f>PROPER(IF(A469="",F468,A469))</f>
        <v>Virtual</v>
      </c>
      <c r="G469" t="str" xml:space="preserve">
        <f xml:space="preserve">IF(
   COUNTIFS($M:$M,$M469,$E:$E,$E469,$F:$F,$F469)=COUNTIFS($M:$M,$M469,$E:$E,$E469,$F:$F,$F469,$R:$R,"Cargado"),
   "Cargado",
   IF(
      COUNTIFS($M:$M,$M469,$E:$E,$E469,$F:$F,$F469)=COUNTIFS($M:$M,$M469,$E:$E,$E469,$F:$F,$F469,$R:$R,"No empezado"),
      "No empezado",
      IF(
         COUNTIFS($M:$M,$M469,$E:$E,$E469,$F:$F,$F469)=COUNTIFS($M:$M,$M469,$E:$E,$E469,$F:$F,$F469,$R:$R,"Virtualizado"),
         "Virtualizado",
         "En proceso"
      )
   )
)</f>
        <v>Cargado</v>
      </c>
      <c r="H469" t="str">
        <v>Disciplinar</v>
      </c>
      <c r="I469" t="str">
        <v>Reingeniería</v>
      </c>
      <c r="M469">
        <v>6</v>
      </c>
      <c r="N469" t="str">
        <v>Pregrado</v>
      </c>
      <c r="O469" t="str">
        <v>Educación</v>
      </c>
      <c r="P469" t="str">
        <v>Actual</v>
      </c>
      <c r="Q469" t="str">
        <v>No</v>
      </c>
      <c r="R469" t="str">
        <v>Cargado</v>
      </c>
      <c r="S469" t="str">
        <f>IF(R469&lt;&gt;"cargado","marzo","")</f>
        <v/>
      </c>
    </row>
    <row r="470" xml:space="preserve">
      <c r="C470" t="str">
        <v>Elective Course: In-depth Studies in English II</v>
      </c>
      <c r="D470" t="str">
        <f>IF(H470="Disciplinar","No aplica","")</f>
        <v>No aplica</v>
      </c>
      <c r="E470" t="str">
        <f>PROPER(IF(B470="",E469,B470))</f>
        <v>Licenciatura En Lenguas Extranjeras Con Énfasis En Inglés</v>
      </c>
      <c r="F470" t="str">
        <f>PROPER(IF(A470="",F469,A470))</f>
        <v>Virtual</v>
      </c>
      <c r="G470" t="str" xml:space="preserve">
        <f xml:space="preserve">IF(
   COUNTIFS($M:$M,$M470,$E:$E,$E470,$F:$F,$F470)=COUNTIFS($M:$M,$M470,$E:$E,$E470,$F:$F,$F470,$R:$R,"Cargado"),
   "Cargado",
   IF(
      COUNTIFS($M:$M,$M470,$E:$E,$E470,$F:$F,$F470)=COUNTIFS($M:$M,$M470,$E:$E,$E470,$F:$F,$F470,$R:$R,"No empezado"),
      "No empezado",
      IF(
         COUNTIFS($M:$M,$M470,$E:$E,$E470,$F:$F,$F470)=COUNTIFS($M:$M,$M470,$E:$E,$E470,$F:$F,$F470,$R:$R,"Virtualizado"),
         "Virtualizado",
         "En proceso"
      )
   )
)</f>
        <v>Cargado</v>
      </c>
      <c r="H470" t="str">
        <v>Disciplinar</v>
      </c>
      <c r="I470" t="str">
        <v>Reingeniería</v>
      </c>
      <c r="M470">
        <v>6</v>
      </c>
      <c r="N470" t="str">
        <v>Pregrado</v>
      </c>
      <c r="O470" t="str">
        <v>Educación</v>
      </c>
      <c r="P470" t="str">
        <v>Actual</v>
      </c>
      <c r="Q470" t="str">
        <v>No</v>
      </c>
      <c r="R470" t="str">
        <v>Cargado</v>
      </c>
      <c r="S470" t="str">
        <f>IF(R470&lt;&gt;"cargado","marzo","")</f>
        <v/>
      </c>
    </row>
    <row r="471" xml:space="preserve">
      <c r="C471" t="str">
        <v>Práctica Pedagógica en Gestión Educativa</v>
      </c>
      <c r="D471" t="str">
        <f>IF(H471="Disciplinar","No aplica","")</f>
        <v>No aplica</v>
      </c>
      <c r="E471" t="str">
        <f>PROPER(IF(B471="",E470,B471))</f>
        <v>Licenciatura En Lenguas Extranjeras Con Énfasis En Inglés</v>
      </c>
      <c r="F471" t="str">
        <f>PROPER(IF(A471="",F470,A471))</f>
        <v>Virtual</v>
      </c>
      <c r="G471" t="str" xml:space="preserve">
        <f xml:space="preserve">IF(
   COUNTIFS($M:$M,$M471,$E:$E,$E471,$F:$F,$F471)=COUNTIFS($M:$M,$M471,$E:$E,$E471,$F:$F,$F471,$R:$R,"Cargado"),
   "Cargado",
   IF(
      COUNTIFS($M:$M,$M471,$E:$E,$E471,$F:$F,$F471)=COUNTIFS($M:$M,$M471,$E:$E,$E471,$F:$F,$F471,$R:$R,"No empezado"),
      "No empezado",
      IF(
         COUNTIFS($M:$M,$M471,$E:$E,$E471,$F:$F,$F471)=COUNTIFS($M:$M,$M471,$E:$E,$E471,$F:$F,$F471,$R:$R,"Virtualizado"),
         "Virtualizado",
         "En proceso"
      )
   )
)</f>
        <v>Cargado</v>
      </c>
      <c r="H471" t="str">
        <v>Disciplinar</v>
      </c>
      <c r="I471" t="str">
        <v>Reingeniería</v>
      </c>
      <c r="M471">
        <v>6</v>
      </c>
      <c r="N471" t="str">
        <v>Pregrado</v>
      </c>
      <c r="O471" t="str">
        <v>Educación</v>
      </c>
      <c r="P471" t="str">
        <v>Actual</v>
      </c>
      <c r="Q471" t="str">
        <v>No</v>
      </c>
      <c r="R471" t="str">
        <v>Cargado</v>
      </c>
      <c r="S471" t="str">
        <f>IF(R471&lt;&gt;"cargado","marzo","")</f>
        <v/>
      </c>
    </row>
    <row r="472" xml:space="preserve">
      <c r="C472" t="str">
        <v>Diseño de Materiales Didácticos Innovadores en la Enseñanza de Lenguas Extranjeras</v>
      </c>
      <c r="D472" t="str">
        <f>IF(H472="Disciplinar","No aplica","")</f>
        <v>No aplica</v>
      </c>
      <c r="E472" t="str">
        <f>PROPER(IF(B472="",E471,B472))</f>
        <v>Licenciatura En Lenguas Extranjeras Con Énfasis En Inglés</v>
      </c>
      <c r="F472" t="str">
        <f>PROPER(IF(A472="",F471,A472))</f>
        <v>Virtual</v>
      </c>
      <c r="G472" t="str" xml:space="preserve">
        <f xml:space="preserve">IF(
   COUNTIFS($M:$M,$M472,$E:$E,$E472,$F:$F,$F472)=COUNTIFS($M:$M,$M472,$E:$E,$E472,$F:$F,$F472,$R:$R,"Cargado"),
   "Cargado",
   IF(
      COUNTIFS($M:$M,$M472,$E:$E,$E472,$F:$F,$F472)=COUNTIFS($M:$M,$M472,$E:$E,$E472,$F:$F,$F472,$R:$R,"No empezado"),
      "No empezado",
      IF(
         COUNTIFS($M:$M,$M472,$E:$E,$E472,$F:$F,$F472)=COUNTIFS($M:$M,$M472,$E:$E,$E472,$F:$F,$F472,$R:$R,"Virtualizado"),
         "Virtualizado",
         "En proceso"
      )
   )
)</f>
        <v>Cargado</v>
      </c>
      <c r="H472" t="str">
        <v>Disciplinar</v>
      </c>
      <c r="I472" t="str">
        <v>Reingeniería</v>
      </c>
      <c r="M472">
        <v>6</v>
      </c>
      <c r="N472" t="str">
        <v>Pregrado</v>
      </c>
      <c r="O472" t="str">
        <v>Educación</v>
      </c>
      <c r="P472" t="str">
        <v>Actual</v>
      </c>
      <c r="Q472" t="str">
        <v>No</v>
      </c>
      <c r="R472" t="str">
        <v>Cargado</v>
      </c>
      <c r="S472" t="str">
        <f>IF(R472&lt;&gt;"cargado","marzo","")</f>
        <v/>
      </c>
    </row>
    <row r="473" xml:space="preserve">
      <c r="C473" t="str">
        <v>Legislación Educativa</v>
      </c>
      <c r="D473" t="str">
        <f>IF(H473="Disciplinar","No aplica","")</f>
        <v>No aplica</v>
      </c>
      <c r="E473" t="str">
        <f>PROPER(IF(B473="",E472,B473))</f>
        <v>Licenciatura En Lenguas Extranjeras Con Énfasis En Inglés</v>
      </c>
      <c r="F473" t="str">
        <f>PROPER(IF(A473="",F472,A473))</f>
        <v>Virtual</v>
      </c>
      <c r="G473" t="str" xml:space="preserve">
        <f xml:space="preserve">IF(
   COUNTIFS($M:$M,$M473,$E:$E,$E473,$F:$F,$F473)=COUNTIFS($M:$M,$M473,$E:$E,$E473,$F:$F,$F473,$R:$R,"Cargado"),
   "Cargado",
   IF(
      COUNTIFS($M:$M,$M473,$E:$E,$E473,$F:$F,$F473)=COUNTIFS($M:$M,$M473,$E:$E,$E473,$F:$F,$F473,$R:$R,"No empezado"),
      "No empezado",
      IF(
         COUNTIFS($M:$M,$M473,$E:$E,$E473,$F:$F,$F473)=COUNTIFS($M:$M,$M473,$E:$E,$E473,$F:$F,$F473,$R:$R,"Virtualizado"),
         "Virtualizado",
         "En proceso"
      )
   )
)</f>
        <v>En proceso</v>
      </c>
      <c r="H473" t="str">
        <v>Disciplinar</v>
      </c>
      <c r="I473" t="str">
        <v>Reingeniería</v>
      </c>
      <c r="M473">
        <v>7</v>
      </c>
      <c r="N473" t="str">
        <v>Pregrado</v>
      </c>
      <c r="O473" t="str">
        <v>Educación</v>
      </c>
      <c r="P473" t="str">
        <v>Actual</v>
      </c>
      <c r="Q473" t="str">
        <v>No</v>
      </c>
      <c r="R473" t="str">
        <v>Revisado y aprobado DI</v>
      </c>
      <c r="S473" t="str">
        <f>IF(R473&lt;&gt;"cargado","marzo","")</f>
        <v>marzo</v>
      </c>
    </row>
    <row r="474" xml:space="preserve">
      <c r="C474" t="str">
        <v>Vantage: Interaction Strategies</v>
      </c>
      <c r="D474" t="str">
        <f>IF(H474="Disciplinar","No aplica","")</f>
        <v>No aplica</v>
      </c>
      <c r="E474" t="str">
        <f>PROPER(IF(B474="",E473,B474))</f>
        <v>Licenciatura En Lenguas Extranjeras Con Énfasis En Inglés</v>
      </c>
      <c r="F474" t="str">
        <f>PROPER(IF(A474="",F473,A474))</f>
        <v>Virtual</v>
      </c>
      <c r="G474" t="str" xml:space="preserve">
        <f xml:space="preserve">IF(
   COUNTIFS($M:$M,$M474,$E:$E,$E474,$F:$F,$F474)=COUNTIFS($M:$M,$M474,$E:$E,$E474,$F:$F,$F474,$R:$R,"Cargado"),
   "Cargado",
   IF(
      COUNTIFS($M:$M,$M474,$E:$E,$E474,$F:$F,$F474)=COUNTIFS($M:$M,$M474,$E:$E,$E474,$F:$F,$F474,$R:$R,"No empezado"),
      "No empezado",
      IF(
         COUNTIFS($M:$M,$M474,$E:$E,$E474,$F:$F,$F474)=COUNTIFS($M:$M,$M474,$E:$E,$E474,$F:$F,$F474,$R:$R,"Virtualizado"),
         "Virtualizado",
         "En proceso"
      )
   )
)</f>
        <v>En proceso</v>
      </c>
      <c r="H474" t="str">
        <v>Disciplinar</v>
      </c>
      <c r="I474" t="str">
        <v>Reingeniería</v>
      </c>
      <c r="M474">
        <v>7</v>
      </c>
      <c r="N474" t="str">
        <v>Pregrado</v>
      </c>
      <c r="O474" t="str">
        <v>Educación</v>
      </c>
      <c r="P474" t="str">
        <v>Actual</v>
      </c>
      <c r="Q474" t="str">
        <v>No</v>
      </c>
      <c r="R474" t="str">
        <v>Producido</v>
      </c>
      <c r="S474" t="str">
        <f>IF(R474&lt;&gt;"cargado","marzo","")</f>
        <v>marzo</v>
      </c>
    </row>
    <row r="475" xml:space="preserve">
      <c r="C475" t="str">
        <v>CLIL Content and Language Integrated Learning</v>
      </c>
      <c r="D475" t="str">
        <f>IF(H475="Disciplinar","No aplica","")</f>
        <v>No aplica</v>
      </c>
      <c r="E475" t="str">
        <f>PROPER(IF(B475="",E474,B475))</f>
        <v>Licenciatura En Lenguas Extranjeras Con Énfasis En Inglés</v>
      </c>
      <c r="F475" t="str">
        <f>PROPER(IF(A475="",F474,A475))</f>
        <v>Virtual</v>
      </c>
      <c r="G475" t="str" xml:space="preserve">
        <f xml:space="preserve">IF(
   COUNTIFS($M:$M,$M475,$E:$E,$E475,$F:$F,$F475)=COUNTIFS($M:$M,$M475,$E:$E,$E475,$F:$F,$F475,$R:$R,"Cargado"),
   "Cargado",
   IF(
      COUNTIFS($M:$M,$M475,$E:$E,$E475,$F:$F,$F475)=COUNTIFS($M:$M,$M475,$E:$E,$E475,$F:$F,$F475,$R:$R,"No empezado"),
      "No empezado",
      IF(
         COUNTIFS($M:$M,$M475,$E:$E,$E475,$F:$F,$F475)=COUNTIFS($M:$M,$M475,$E:$E,$E475,$F:$F,$F475,$R:$R,"Virtualizado"),
         "Virtualizado",
         "En proceso"
      )
   )
)</f>
        <v>En proceso</v>
      </c>
      <c r="H475" t="str">
        <v>Disciplinar</v>
      </c>
      <c r="I475" t="str">
        <v>Reingeniería</v>
      </c>
      <c r="M475">
        <v>7</v>
      </c>
      <c r="N475" t="str">
        <v>Pregrado</v>
      </c>
      <c r="O475" t="str">
        <v>Educación</v>
      </c>
      <c r="P475" t="str">
        <v>Actual</v>
      </c>
      <c r="Q475" t="str">
        <v>No</v>
      </c>
      <c r="R475" t="str">
        <v>Cargado</v>
      </c>
      <c r="S475" t="str">
        <f>IF(R475&lt;&gt;"cargado","marzo","")</f>
        <v/>
      </c>
    </row>
    <row r="476" xml:space="preserve">
      <c r="C476" t="str">
        <v>Français: Le Niveau intermédiaire ou découverte II</v>
      </c>
      <c r="D476" t="str">
        <f>IF(H476="Disciplinar","No aplica","")</f>
        <v>No aplica</v>
      </c>
      <c r="E476" t="str">
        <f>PROPER(IF(B476="",E475,B476))</f>
        <v>Licenciatura En Lenguas Extranjeras Con Énfasis En Inglés</v>
      </c>
      <c r="F476" t="str">
        <f>PROPER(IF(A476="",F475,A476))</f>
        <v>Virtual</v>
      </c>
      <c r="G476" t="str" xml:space="preserve">
        <f xml:space="preserve">IF(
   COUNTIFS($M:$M,$M476,$E:$E,$E476,$F:$F,$F476)=COUNTIFS($M:$M,$M476,$E:$E,$E476,$F:$F,$F476,$R:$R,"Cargado"),
   "Cargado",
   IF(
      COUNTIFS($M:$M,$M476,$E:$E,$E476,$F:$F,$F476)=COUNTIFS($M:$M,$M476,$E:$E,$E476,$F:$F,$F476,$R:$R,"No empezado"),
      "No empezado",
      IF(
         COUNTIFS($M:$M,$M476,$E:$E,$E476,$F:$F,$F476)=COUNTIFS($M:$M,$M476,$E:$E,$E476,$F:$F,$F476,$R:$R,"Virtualizado"),
         "Virtualizado",
         "En proceso"
      )
   )
)</f>
        <v>En proceso</v>
      </c>
      <c r="H476" t="str">
        <v>Disciplinar</v>
      </c>
      <c r="I476" t="str">
        <v>Reingeniería</v>
      </c>
      <c r="M476">
        <v>7</v>
      </c>
      <c r="N476" t="str">
        <v>Pregrado</v>
      </c>
      <c r="O476" t="str">
        <v>Educación</v>
      </c>
      <c r="P476" t="str">
        <v>Actual</v>
      </c>
      <c r="Q476" t="str">
        <v>No</v>
      </c>
      <c r="R476" t="str">
        <v>Revisado y aprobado DI</v>
      </c>
      <c r="S476" t="str">
        <f>IF(R476&lt;&gt;"cargado","marzo","")</f>
        <v>marzo</v>
      </c>
    </row>
    <row r="477" xml:space="preserve">
      <c r="C477" t="str">
        <v>Práctica Pedagógica Investigativa I</v>
      </c>
      <c r="D477" t="str">
        <f>IF(H477="Disciplinar","No aplica","")</f>
        <v>No aplica</v>
      </c>
      <c r="E477" t="str">
        <f>PROPER(IF(B477="",E476,B477))</f>
        <v>Licenciatura En Lenguas Extranjeras Con Énfasis En Inglés</v>
      </c>
      <c r="F477" t="str">
        <f>PROPER(IF(A477="",F476,A477))</f>
        <v>Virtual</v>
      </c>
      <c r="G477" t="str" xml:space="preserve">
        <f xml:space="preserve">IF(
   COUNTIFS($M:$M,$M477,$E:$E,$E477,$F:$F,$F477)=COUNTIFS($M:$M,$M477,$E:$E,$E477,$F:$F,$F477,$R:$R,"Cargado"),
   "Cargado",
   IF(
      COUNTIFS($M:$M,$M477,$E:$E,$E477,$F:$F,$F477)=COUNTIFS($M:$M,$M477,$E:$E,$E477,$F:$F,$F477,$R:$R,"No empezado"),
      "No empezado",
      IF(
         COUNTIFS($M:$M,$M477,$E:$E,$E477,$F:$F,$F477)=COUNTIFS($M:$M,$M477,$E:$E,$E477,$F:$F,$F477,$R:$R,"Virtualizado"),
         "Virtualizado",
         "En proceso"
      )
   )
)</f>
        <v>En proceso</v>
      </c>
      <c r="H477" t="str">
        <v>Disciplinar</v>
      </c>
      <c r="I477" t="str">
        <v>Reingeniería</v>
      </c>
      <c r="M477">
        <v>7</v>
      </c>
      <c r="N477" t="str">
        <v>Pregrado</v>
      </c>
      <c r="O477" t="str">
        <v>Educación</v>
      </c>
      <c r="P477" t="str">
        <v>Actual</v>
      </c>
      <c r="Q477" t="str">
        <v>No</v>
      </c>
      <c r="R477" t="str">
        <v>Producido</v>
      </c>
      <c r="S477" t="str">
        <f>IF(R477&lt;&gt;"cargado","marzo","")</f>
        <v>marzo</v>
      </c>
    </row>
    <row r="478" xml:space="preserve">
      <c r="C478" t="str">
        <v>Technological Innovation in Language Teaching</v>
      </c>
      <c r="D478" t="str">
        <f>IF(H478="Disciplinar","No aplica","")</f>
        <v>No aplica</v>
      </c>
      <c r="E478" t="str">
        <f>PROPER(IF(B478="",E477,B478))</f>
        <v>Licenciatura En Lenguas Extranjeras Con Énfasis En Inglés</v>
      </c>
      <c r="F478" t="str">
        <f>PROPER(IF(A478="",F477,A478))</f>
        <v>Virtual</v>
      </c>
      <c r="G478" t="str" xml:space="preserve">
        <f xml:space="preserve">IF(
   COUNTIFS($M:$M,$M478,$E:$E,$E478,$F:$F,$F478)=COUNTIFS($M:$M,$M478,$E:$E,$E478,$F:$F,$F478,$R:$R,"Cargado"),
   "Cargado",
   IF(
      COUNTIFS($M:$M,$M478,$E:$E,$E478,$F:$F,$F478)=COUNTIFS($M:$M,$M478,$E:$E,$E478,$F:$F,$F478,$R:$R,"No empezado"),
      "No empezado",
      IF(
         COUNTIFS($M:$M,$M478,$E:$E,$E478,$F:$F,$F478)=COUNTIFS($M:$M,$M478,$E:$E,$E478,$F:$F,$F478,$R:$R,"Virtualizado"),
         "Virtualizado",
         "En proceso"
      )
   )
)</f>
        <v>En proceso</v>
      </c>
      <c r="H478" t="str">
        <v>Disciplinar</v>
      </c>
      <c r="I478" t="str">
        <v>Reingeniería</v>
      </c>
      <c r="M478">
        <v>8</v>
      </c>
      <c r="N478" t="str">
        <v>Pregrado</v>
      </c>
      <c r="O478" t="str">
        <v>Educación</v>
      </c>
      <c r="P478" t="str">
        <v>Actual</v>
      </c>
      <c r="Q478" t="str">
        <v>No</v>
      </c>
      <c r="R478" t="str">
        <v>Producido</v>
      </c>
      <c r="S478" t="str">
        <f>IF(R478&lt;&gt;"cargado","marzo","")</f>
        <v>marzo</v>
      </c>
    </row>
    <row r="479" xml:space="preserve">
      <c r="C479" t="str">
        <v>British Literature</v>
      </c>
      <c r="D479" t="str">
        <f>IF(H479="Disciplinar","No aplica","")</f>
        <v>No aplica</v>
      </c>
      <c r="E479" t="str">
        <f>PROPER(IF(B479="",E478,B479))</f>
        <v>Licenciatura En Lenguas Extranjeras Con Énfasis En Inglés</v>
      </c>
      <c r="F479" t="str">
        <f>PROPER(IF(A479="",F478,A479))</f>
        <v>Virtual</v>
      </c>
      <c r="G479" t="str" xml:space="preserve">
        <f xml:space="preserve">IF(
   COUNTIFS($M:$M,$M479,$E:$E,$E479,$F:$F,$F479)=COUNTIFS($M:$M,$M479,$E:$E,$E479,$F:$F,$F479,$R:$R,"Cargado"),
   "Cargado",
   IF(
      COUNTIFS($M:$M,$M479,$E:$E,$E479,$F:$F,$F479)=COUNTIFS($M:$M,$M479,$E:$E,$E479,$F:$F,$F479,$R:$R,"No empezado"),
      "No empezado",
      IF(
         COUNTIFS($M:$M,$M479,$E:$E,$E479,$F:$F,$F479)=COUNTIFS($M:$M,$M479,$E:$E,$E479,$F:$F,$F479,$R:$R,"Virtualizado"),
         "Virtualizado",
         "En proceso"
      )
   )
)</f>
        <v>En proceso</v>
      </c>
      <c r="H479" t="str">
        <v>Disciplinar</v>
      </c>
      <c r="I479" t="str">
        <v>Reingeniería</v>
      </c>
      <c r="M479">
        <v>8</v>
      </c>
      <c r="N479" t="str">
        <v>Pregrado</v>
      </c>
      <c r="O479" t="str">
        <v>Educación</v>
      </c>
      <c r="P479" t="str">
        <v>Actual</v>
      </c>
      <c r="Q479" t="str">
        <v>No</v>
      </c>
      <c r="R479" t="str">
        <v>En proceso</v>
      </c>
      <c r="S479" t="str">
        <f>IF(R479&lt;&gt;"cargado","marzo","")</f>
        <v>marzo</v>
      </c>
    </row>
    <row r="480" xml:space="preserve">
      <c r="C480" t="str">
        <v>Français: Le Niveau intermédiaire ou de survie I.</v>
      </c>
      <c r="D480" t="str">
        <f>IF(H480="Disciplinar","No aplica","")</f>
        <v>No aplica</v>
      </c>
      <c r="E480" t="str">
        <f>PROPER(IF(B480="",E479,B480))</f>
        <v>Licenciatura En Lenguas Extranjeras Con Énfasis En Inglés</v>
      </c>
      <c r="F480" t="str">
        <f>PROPER(IF(A480="",F479,A480))</f>
        <v>Virtual</v>
      </c>
      <c r="G480" t="str" xml:space="preserve">
        <f xml:space="preserve">IF(
   COUNTIFS($M:$M,$M480,$E:$E,$E480,$F:$F,$F480)=COUNTIFS($M:$M,$M480,$E:$E,$E480,$F:$F,$F480,$R:$R,"Cargado"),
   "Cargado",
   IF(
      COUNTIFS($M:$M,$M480,$E:$E,$E480,$F:$F,$F480)=COUNTIFS($M:$M,$M480,$E:$E,$E480,$F:$F,$F480,$R:$R,"No empezado"),
      "No empezado",
      IF(
         COUNTIFS($M:$M,$M480,$E:$E,$E480,$F:$F,$F480)=COUNTIFS($M:$M,$M480,$E:$E,$E480,$F:$F,$F480,$R:$R,"Virtualizado"),
         "Virtualizado",
         "En proceso"
      )
   )
)</f>
        <v>En proceso</v>
      </c>
      <c r="H480" t="str">
        <v>Disciplinar</v>
      </c>
      <c r="I480" t="str">
        <v>Reingeniería</v>
      </c>
      <c r="M480">
        <v>8</v>
      </c>
      <c r="N480" t="str">
        <v>Pregrado</v>
      </c>
      <c r="O480" t="str">
        <v>Educación</v>
      </c>
      <c r="P480" t="str">
        <v>Actual</v>
      </c>
      <c r="Q480" t="str">
        <v>No</v>
      </c>
      <c r="R480" t="str">
        <v>Cargado</v>
      </c>
      <c r="S480" t="str">
        <f>IF(R480&lt;&gt;"cargado","marzo","")</f>
        <v/>
      </c>
    </row>
    <row r="481" xml:space="preserve">
      <c r="C481" t="str">
        <v>Cours Electif: Approfondissement des Etudes en Français I</v>
      </c>
      <c r="D481" t="str">
        <f>IF(H481="Disciplinar","No aplica","")</f>
        <v>No aplica</v>
      </c>
      <c r="E481" t="str">
        <f>PROPER(IF(B481="",E480,B481))</f>
        <v>Licenciatura En Lenguas Extranjeras Con Énfasis En Inglés</v>
      </c>
      <c r="F481" t="str">
        <f>PROPER(IF(A481="",F480,A481))</f>
        <v>Virtual</v>
      </c>
      <c r="G481" t="str" xml:space="preserve">
        <f xml:space="preserve">IF(
   COUNTIFS($M:$M,$M481,$E:$E,$E481,$F:$F,$F481)=COUNTIFS($M:$M,$M481,$E:$E,$E481,$F:$F,$F481,$R:$R,"Cargado"),
   "Cargado",
   IF(
      COUNTIFS($M:$M,$M481,$E:$E,$E481,$F:$F,$F481)=COUNTIFS($M:$M,$M481,$E:$E,$E481,$F:$F,$F481,$R:$R,"No empezado"),
      "No empezado",
      IF(
         COUNTIFS($M:$M,$M481,$E:$E,$E481,$F:$F,$F481)=COUNTIFS($M:$M,$M481,$E:$E,$E481,$F:$F,$F481,$R:$R,"Virtualizado"),
         "Virtualizado",
         "En proceso"
      )
   )
)</f>
        <v>En proceso</v>
      </c>
      <c r="H481" t="str">
        <v>Disciplinar</v>
      </c>
      <c r="I481" t="str">
        <v>Reingeniería</v>
      </c>
      <c r="M481">
        <v>8</v>
      </c>
      <c r="N481" t="str">
        <v>Pregrado</v>
      </c>
      <c r="O481" t="str">
        <v>Educación</v>
      </c>
      <c r="P481" t="str">
        <v>Actual</v>
      </c>
      <c r="Q481" t="str">
        <v>No</v>
      </c>
      <c r="R481" t="str">
        <v>No empezado</v>
      </c>
      <c r="S481" t="str">
        <f>IF(R481&lt;&gt;"cargado","marzo","")</f>
        <v>marzo</v>
      </c>
    </row>
    <row r="482" xml:space="preserve">
      <c r="C482" t="str">
        <v>Práctica Pedagógica Investigativa II</v>
      </c>
      <c r="D482" t="str">
        <f>IF(H482="Disciplinar","No aplica","")</f>
        <v>No aplica</v>
      </c>
      <c r="E482" t="str">
        <f>PROPER(IF(B482="",E481,B482))</f>
        <v>Licenciatura En Lenguas Extranjeras Con Énfasis En Inglés</v>
      </c>
      <c r="F482" t="str">
        <f>PROPER(IF(A482="",F481,A482))</f>
        <v>Virtual</v>
      </c>
      <c r="G482" t="str" xml:space="preserve">
        <f xml:space="preserve">IF(
   COUNTIFS($M:$M,$M482,$E:$E,$E482,$F:$F,$F482)=COUNTIFS($M:$M,$M482,$E:$E,$E482,$F:$F,$F482,$R:$R,"Cargado"),
   "Cargado",
   IF(
      COUNTIFS($M:$M,$M482,$E:$E,$E482,$F:$F,$F482)=COUNTIFS($M:$M,$M482,$E:$E,$E482,$F:$F,$F482,$R:$R,"No empezado"),
      "No empezado",
      IF(
         COUNTIFS($M:$M,$M482,$E:$E,$E482,$F:$F,$F482)=COUNTIFS($M:$M,$M482,$E:$E,$E482,$F:$F,$F482,$R:$R,"Virtualizado"),
         "Virtualizado",
         "En proceso"
      )
   )
)</f>
        <v>En proceso</v>
      </c>
      <c r="H482" t="str">
        <v>Disciplinar</v>
      </c>
      <c r="I482" t="str">
        <v>Reingeniería</v>
      </c>
      <c r="M482">
        <v>8</v>
      </c>
      <c r="N482" t="str">
        <v>Pregrado</v>
      </c>
      <c r="O482" t="str">
        <v>Educación</v>
      </c>
      <c r="P482" t="str">
        <v>Actual</v>
      </c>
      <c r="Q482" t="str">
        <v>No</v>
      </c>
      <c r="R482" t="str">
        <v>Revisado y aprobado DI</v>
      </c>
      <c r="S482" t="str">
        <f>IF(R482&lt;&gt;"cargado","marzo","")</f>
        <v>marzo</v>
      </c>
    </row>
    <row r="483" xml:space="preserve">
      <c r="C483" t="str">
        <v>North American Literature</v>
      </c>
      <c r="D483" t="str">
        <f>IF(H483="Disciplinar","No aplica","")</f>
        <v>No aplica</v>
      </c>
      <c r="E483" t="str">
        <f>PROPER(IF(B483="",E482,B483))</f>
        <v>Licenciatura En Lenguas Extranjeras Con Énfasis En Inglés</v>
      </c>
      <c r="F483" t="str">
        <f>PROPER(IF(A483="",F482,A483))</f>
        <v>Virtual</v>
      </c>
      <c r="G483" t="str" xml:space="preserve">
        <f xml:space="preserve">IF(
   COUNTIFS($M:$M,$M483,$E:$E,$E483,$F:$F,$F483)=COUNTIFS($M:$M,$M483,$E:$E,$E483,$F:$F,$F483,$R:$R,"Cargado"),
   "Cargado",
   IF(
      COUNTIFS($M:$M,$M483,$E:$E,$E483,$F:$F,$F483)=COUNTIFS($M:$M,$M483,$E:$E,$E483,$F:$F,$F483,$R:$R,"No empezado"),
      "No empezado",
      IF(
         COUNTIFS($M:$M,$M483,$E:$E,$E483,$F:$F,$F483)=COUNTIFS($M:$M,$M483,$E:$E,$E483,$F:$F,$F483,$R:$R,"Virtualizado"),
         "Virtualizado",
         "En proceso"
      )
   )
)</f>
        <v>En proceso</v>
      </c>
      <c r="H483" t="str">
        <v>Disciplinar</v>
      </c>
      <c r="I483" t="str">
        <v>Reingeniería</v>
      </c>
      <c r="M483">
        <v>9</v>
      </c>
      <c r="N483" t="str">
        <v>Pregrado</v>
      </c>
      <c r="O483" t="str">
        <v>Educación</v>
      </c>
      <c r="P483" t="str">
        <v>Actual</v>
      </c>
      <c r="Q483" t="str">
        <v>No</v>
      </c>
      <c r="R483" t="str">
        <v>Revisado y aprobado DI</v>
      </c>
      <c r="S483" t="str">
        <f>IF(R483&lt;&gt;"cargado","marzo","")</f>
        <v>marzo</v>
      </c>
    </row>
    <row r="484" xml:space="preserve">
      <c r="C484" t="str">
        <v>Proyecto Empresarial</v>
      </c>
      <c r="D484" t="str">
        <f>IF(H484="Disciplinar","No aplica","")</f>
        <v>No aplica</v>
      </c>
      <c r="E484" t="str">
        <f>PROPER(IF(B484="",E483,B484))</f>
        <v>Licenciatura En Lenguas Extranjeras Con Énfasis En Inglés</v>
      </c>
      <c r="F484" t="str">
        <f>PROPER(IF(A484="",F483,A484))</f>
        <v>Virtual</v>
      </c>
      <c r="G484" t="str" xml:space="preserve">
        <f xml:space="preserve">IF(
   COUNTIFS($M:$M,$M484,$E:$E,$E484,$F:$F,$F484)=COUNTIFS($M:$M,$M484,$E:$E,$E484,$F:$F,$F484,$R:$R,"Cargado"),
   "Cargado",
   IF(
      COUNTIFS($M:$M,$M484,$E:$E,$E484,$F:$F,$F484)=COUNTIFS($M:$M,$M484,$E:$E,$E484,$F:$F,$F484,$R:$R,"No empezado"),
      "No empezado",
      IF(
         COUNTIFS($M:$M,$M484,$E:$E,$E484,$F:$F,$F484)=COUNTIFS($M:$M,$M484,$E:$E,$E484,$F:$F,$F484,$R:$R,"Virtualizado"),
         "Virtualizado",
         "En proceso"
      )
   )
)</f>
        <v>En proceso</v>
      </c>
      <c r="H484" t="str">
        <v>Disciplinar</v>
      </c>
      <c r="I484" t="str">
        <v>Reingeniería</v>
      </c>
      <c r="M484">
        <v>9</v>
      </c>
      <c r="N484" t="str">
        <v>Pregrado</v>
      </c>
      <c r="O484" t="str">
        <v>Educación</v>
      </c>
      <c r="P484" t="str">
        <v>Actual</v>
      </c>
      <c r="Q484" t="str">
        <v>Sí</v>
      </c>
      <c r="R484" t="str">
        <v>Revisado y aprobado DI</v>
      </c>
      <c r="S484" t="str">
        <f>IF(R484&lt;&gt;"cargado","marzo","")</f>
        <v>marzo</v>
      </c>
    </row>
    <row r="485" xml:space="preserve">
      <c r="C485" t="str">
        <v>Français: Le Niveau intermédiaire ou de survie II</v>
      </c>
      <c r="D485" t="str">
        <f>IF(H485="Disciplinar","No aplica","")</f>
        <v>No aplica</v>
      </c>
      <c r="E485" t="str">
        <f>PROPER(IF(B485="",E484,B485))</f>
        <v>Licenciatura En Lenguas Extranjeras Con Énfasis En Inglés</v>
      </c>
      <c r="F485" t="str">
        <f>PROPER(IF(A485="",F484,A485))</f>
        <v>Virtual</v>
      </c>
      <c r="G485" t="str" xml:space="preserve">
        <f xml:space="preserve">IF(
   COUNTIFS($M:$M,$M485,$E:$E,$E485,$F:$F,$F485)=COUNTIFS($M:$M,$M485,$E:$E,$E485,$F:$F,$F485,$R:$R,"Cargado"),
   "Cargado",
   IF(
      COUNTIFS($M:$M,$M485,$E:$E,$E485,$F:$F,$F485)=COUNTIFS($M:$M,$M485,$E:$E,$E485,$F:$F,$F485,$R:$R,"No empezado"),
      "No empezado",
      IF(
         COUNTIFS($M:$M,$M485,$E:$E,$E485,$F:$F,$F485)=COUNTIFS($M:$M,$M485,$E:$E,$E485,$F:$F,$F485,$R:$R,"Virtualizado"),
         "Virtualizado",
         "En proceso"
      )
   )
)</f>
        <v>En proceso</v>
      </c>
      <c r="H485" t="str">
        <v>Disciplinar</v>
      </c>
      <c r="I485" t="str">
        <v>Reingeniería</v>
      </c>
      <c r="M485">
        <v>9</v>
      </c>
      <c r="N485" t="str">
        <v>Pregrado</v>
      </c>
      <c r="O485" t="str">
        <v>Educación</v>
      </c>
      <c r="P485" t="str">
        <v>Actual</v>
      </c>
      <c r="Q485" t="str">
        <v>No</v>
      </c>
      <c r="R485" t="str">
        <v>Virtualizado</v>
      </c>
      <c r="S485" t="str">
        <f>IF(R485&lt;&gt;"cargado","marzo","")</f>
        <v>marzo</v>
      </c>
    </row>
    <row r="486" xml:space="preserve">
      <c r="C486" t="str">
        <v>Cours Electif: Approfondissement des Etudes en Français II</v>
      </c>
      <c r="D486" t="str">
        <f>IF(H486="Disciplinar","No aplica","")</f>
        <v>No aplica</v>
      </c>
      <c r="E486" t="str">
        <f>PROPER(IF(B486="",E485,B486))</f>
        <v>Licenciatura En Lenguas Extranjeras Con Énfasis En Inglés</v>
      </c>
      <c r="F486" t="str">
        <f>PROPER(IF(A486="",F485,A486))</f>
        <v>Virtual</v>
      </c>
      <c r="G486" t="str" xml:space="preserve">
        <f xml:space="preserve">IF(
   COUNTIFS($M:$M,$M486,$E:$E,$E486,$F:$F,$F486)=COUNTIFS($M:$M,$M486,$E:$E,$E486,$F:$F,$F486,$R:$R,"Cargado"),
   "Cargado",
   IF(
      COUNTIFS($M:$M,$M486,$E:$E,$E486,$F:$F,$F486)=COUNTIFS($M:$M,$M486,$E:$E,$E486,$F:$F,$F486,$R:$R,"No empezado"),
      "No empezado",
      IF(
         COUNTIFS($M:$M,$M486,$E:$E,$E486,$F:$F,$F486)=COUNTIFS($M:$M,$M486,$E:$E,$E486,$F:$F,$F486,$R:$R,"Virtualizado"),
         "Virtualizado",
         "En proceso"
      )
   )
)</f>
        <v>En proceso</v>
      </c>
      <c r="H486" t="str">
        <v>Disciplinar</v>
      </c>
      <c r="I486" t="str">
        <v>Reingeniería</v>
      </c>
      <c r="M486">
        <v>9</v>
      </c>
      <c r="N486" t="str">
        <v>Pregrado</v>
      </c>
      <c r="O486" t="str">
        <v>Educación</v>
      </c>
      <c r="P486" t="str">
        <v>Actual</v>
      </c>
      <c r="Q486" t="str">
        <v>No</v>
      </c>
      <c r="R486" t="str">
        <v>Virtualizado</v>
      </c>
      <c r="S486" t="str">
        <f>IF(R486&lt;&gt;"cargado","marzo","")</f>
        <v>marzo</v>
      </c>
    </row>
    <row r="487" xml:space="preserve">
      <c r="C487" t="str">
        <v>Práctica Pedagógica Profesional</v>
      </c>
      <c r="D487" t="str">
        <f>IF(H487="Disciplinar","No aplica","")</f>
        <v>No aplica</v>
      </c>
      <c r="E487" t="str">
        <f>PROPER(IF(B487="",E486,B487))</f>
        <v>Licenciatura En Lenguas Extranjeras Con Énfasis En Inglés</v>
      </c>
      <c r="F487" t="str">
        <f>PROPER(IF(A487="",F486,A487))</f>
        <v>Virtual</v>
      </c>
      <c r="G487" t="str" xml:space="preserve">
        <f xml:space="preserve">IF(
   COUNTIFS($M:$M,$M487,$E:$E,$E487,$F:$F,$F487)=COUNTIFS($M:$M,$M487,$E:$E,$E487,$F:$F,$F487,$R:$R,"Cargado"),
   "Cargado",
   IF(
      COUNTIFS($M:$M,$M487,$E:$E,$E487,$F:$F,$F487)=COUNTIFS($M:$M,$M487,$E:$E,$E487,$F:$F,$F487,$R:$R,"No empezado"),
      "No empezado",
      IF(
         COUNTIFS($M:$M,$M487,$E:$E,$E487,$F:$F,$F487)=COUNTIFS($M:$M,$M487,$E:$E,$E487,$F:$F,$F487,$R:$R,"Virtualizado"),
         "Virtualizado",
         "En proceso"
      )
   )
)</f>
        <v>En proceso</v>
      </c>
      <c r="H487" t="str">
        <v>Disciplinar</v>
      </c>
      <c r="I487" t="str">
        <v>Reingeniería</v>
      </c>
      <c r="M487">
        <v>9</v>
      </c>
      <c r="N487" t="str">
        <v>Pregrado</v>
      </c>
      <c r="O487" t="str">
        <v>Educación</v>
      </c>
      <c r="P487" t="str">
        <v>Actual</v>
      </c>
      <c r="Q487" t="str">
        <v>Sí</v>
      </c>
      <c r="R487" t="str">
        <v>Revisado y aprobado DI</v>
      </c>
      <c r="S487" t="str">
        <f>IF(R487&lt;&gt;"cargado","marzo","")</f>
        <v>marzo</v>
      </c>
    </row>
    <row r="488" xml:space="preserve">
      <c r="A488" t="str">
        <v>Virtual</v>
      </c>
      <c r="B488" t="str">
        <v xml:space="preserve">Ingeniería en inteligencia artificial </v>
      </c>
      <c r="C488" t="str">
        <v>Introducción a la Programación</v>
      </c>
      <c r="D488" t="str">
        <f>IF(H488="Disciplinar","No aplica","")</f>
        <v>No aplica</v>
      </c>
      <c r="E488" t="str">
        <f>PROPER(IF(B488="",#REF!,B488))</f>
        <v xml:space="preserve">Ingeniería En Inteligencia Artificial </v>
      </c>
      <c r="F488" t="str">
        <f>PROPER(IF(A488="",#REF!,A488))</f>
        <v>Virtual</v>
      </c>
      <c r="G488" t="str" xml:space="preserve">
        <f xml:space="preserve">IF(
   COUNTIFS($M:$M,$M488,$E:$E,$E488,$F:$F,$F488)=COUNTIFS($M:$M,$M488,$E:$E,$E488,$F:$F,$F488,$R:$R,"Cargado"),
   "Cargado",
   IF(
      COUNTIFS($M:$M,$M488,$E:$E,$E488,$F:$F,$F488)=COUNTIFS($M:$M,$M488,$E:$E,$E488,$F:$F,$F488,$R:$R,"No empezado"),
      "No empezado",
      IF(
         COUNTIFS($M:$M,$M488,$E:$E,$E488,$F:$F,$F488)=COUNTIFS($M:$M,$M488,$E:$E,$E488,$F:$F,$F488,$R:$R,"Virtualizado"),
         "Virtualizado",
         "En proceso"
      )
   )
)</f>
        <v>En proceso</v>
      </c>
      <c r="H488" t="str">
        <v>Disciplinar</v>
      </c>
      <c r="I488" t="str">
        <v>NOA 2025</v>
      </c>
      <c r="M488">
        <v>1</v>
      </c>
      <c r="N488" t="str">
        <v>Pregrado</v>
      </c>
      <c r="P488" t="str">
        <v>Actual</v>
      </c>
      <c r="Q488" t="str">
        <v>Sí</v>
      </c>
      <c r="R488" t="str">
        <v>Cargado</v>
      </c>
      <c r="S488" t="str">
        <v>Marzo</v>
      </c>
    </row>
    <row r="489" xml:space="preserve">
      <c r="C489" t="str">
        <v>Competencias Ciudadanas</v>
      </c>
      <c r="D489" t="str">
        <f>IF(H489="Disciplinar","No aplica","")</f>
        <v>No aplica</v>
      </c>
      <c r="E489" t="str">
        <f>PROPER(IF(B489="",E488,B489))</f>
        <v xml:space="preserve">Ingeniería En Inteligencia Artificial </v>
      </c>
      <c r="F489" t="str">
        <f>PROPER(IF(A489="",F488,A489))</f>
        <v>Virtual</v>
      </c>
      <c r="G489" t="str" xml:space="preserve">
        <f xml:space="preserve">IF(
   COUNTIFS($M:$M,$M489,$E:$E,$E489,$F:$F,$F489)=COUNTIFS($M:$M,$M489,$E:$E,$E489,$F:$F,$F489,$R:$R,"Cargado"),
   "Cargado",
   IF(
      COUNTIFS($M:$M,$M489,$E:$E,$E489,$F:$F,$F489)=COUNTIFS($M:$M,$M489,$E:$E,$E489,$F:$F,$F489,$R:$R,"No empezado"),
      "No empezado",
      IF(
         COUNTIFS($M:$M,$M489,$E:$E,$E489,$F:$F,$F489)=COUNTIFS($M:$M,$M489,$E:$E,$E489,$F:$F,$F489,$R:$R,"Virtualizado"),
         "Virtualizado",
         "En proceso"
      )
   )
)</f>
        <v>En proceso</v>
      </c>
      <c r="H489" t="str">
        <v>Disciplinar</v>
      </c>
      <c r="I489" t="str">
        <v>NOA 2025</v>
      </c>
      <c r="M489">
        <v>1</v>
      </c>
      <c r="N489" t="str">
        <v>Pregrado</v>
      </c>
      <c r="P489" t="str">
        <v>Actual</v>
      </c>
      <c r="Q489" t="str">
        <v>Sí</v>
      </c>
      <c r="S489" t="str">
        <v>Marzo</v>
      </c>
    </row>
    <row r="490" xml:space="preserve">
      <c r="C490" t="str">
        <v>English I</v>
      </c>
      <c r="D490" t="str">
        <f>IF(H490="Disciplinar","No aplica","")</f>
        <v>No aplica</v>
      </c>
      <c r="E490" t="str">
        <f>PROPER(IF(B490="",E489,B490))</f>
        <v xml:space="preserve">Ingeniería En Inteligencia Artificial </v>
      </c>
      <c r="F490" t="str">
        <f>PROPER(IF(A490="",F489,A490))</f>
        <v>Virtual</v>
      </c>
      <c r="G490" t="str" xml:space="preserve">
        <f xml:space="preserve">IF(
   COUNTIFS($M:$M,$M490,$E:$E,$E490,$F:$F,$F490)=COUNTIFS($M:$M,$M490,$E:$E,$E490,$F:$F,$F490,$R:$R,"Cargado"),
   "Cargado",
   IF(
      COUNTIFS($M:$M,$M490,$E:$E,$E490,$F:$F,$F490)=COUNTIFS($M:$M,$M490,$E:$E,$E490,$F:$F,$F490,$R:$R,"No empezado"),
      "No empezado",
      IF(
         COUNTIFS($M:$M,$M490,$E:$E,$E490,$F:$F,$F490)=COUNTIFS($M:$M,$M490,$E:$E,$E490,$F:$F,$F490,$R:$R,"Virtualizado"),
         "Virtualizado",
         "En proceso"
      )
   )
)</f>
        <v>En proceso</v>
      </c>
      <c r="H490" t="str">
        <v>Disciplinar</v>
      </c>
      <c r="I490" t="str">
        <v>NOA 2025</v>
      </c>
      <c r="M490">
        <v>1</v>
      </c>
      <c r="N490" t="str">
        <v>Pregrado</v>
      </c>
      <c r="P490" t="str">
        <v>Actual</v>
      </c>
      <c r="Q490" t="str">
        <v>Sí</v>
      </c>
    </row>
    <row r="491" xml:space="preserve">
      <c r="C491" t="str">
        <v xml:space="preserve">Álgebra y Fundamentos de Matemática Discreta  </v>
      </c>
      <c r="D491" t="str">
        <f>IF(H491="Disciplinar","No aplica","")</f>
        <v>No aplica</v>
      </c>
      <c r="E491" t="str">
        <f>PROPER(IF(B491="",E490,B491))</f>
        <v xml:space="preserve">Ingeniería En Inteligencia Artificial </v>
      </c>
      <c r="F491" t="str">
        <f>PROPER(IF(A491="",F490,A491))</f>
        <v>Virtual</v>
      </c>
      <c r="G491" t="str" xml:space="preserve">
        <f xml:space="preserve">IF(
   COUNTIFS($M:$M,$M491,$E:$E,$E491,$F:$F,$F491)=COUNTIFS($M:$M,$M491,$E:$E,$E491,$F:$F,$F491,$R:$R,"Cargado"),
   "Cargado",
   IF(
      COUNTIFS($M:$M,$M491,$E:$E,$E491,$F:$F,$F491)=COUNTIFS($M:$M,$M491,$E:$E,$E491,$F:$F,$F491,$R:$R,"No empezado"),
      "No empezado",
      IF(
         COUNTIFS($M:$M,$M491,$E:$E,$E491,$F:$F,$F491)=COUNTIFS($M:$M,$M491,$E:$E,$E491,$F:$F,$F491,$R:$R,"Virtualizado"),
         "Virtualizado",
         "En proceso"
      )
   )
)</f>
        <v>En proceso</v>
      </c>
      <c r="H491" t="str">
        <v>Disciplinar</v>
      </c>
      <c r="I491" t="str">
        <v>NOA 2025</v>
      </c>
      <c r="M491">
        <v>1</v>
      </c>
      <c r="N491" t="str">
        <v>Pregrado</v>
      </c>
      <c r="P491" t="str">
        <v>Actual</v>
      </c>
      <c r="Q491" t="str">
        <v>No</v>
      </c>
    </row>
    <row r="492" xml:space="preserve">
      <c r="C492" t="str">
        <v xml:space="preserve">Ética y Sociedad de la Inteligencia Artificial        </v>
      </c>
      <c r="D492" t="str">
        <f>IF(H492="Disciplinar","No aplica","")</f>
        <v>No aplica</v>
      </c>
      <c r="E492" t="str">
        <f>PROPER(IF(B492="",E491,B492))</f>
        <v xml:space="preserve">Ingeniería En Inteligencia Artificial </v>
      </c>
      <c r="F492" t="str">
        <f>PROPER(IF(A492="",F491,A492))</f>
        <v>Virtual</v>
      </c>
      <c r="G492" t="str" xml:space="preserve">
        <f xml:space="preserve">IF(
   COUNTIFS($M:$M,$M492,$E:$E,$E492,$F:$F,$F492)=COUNTIFS($M:$M,$M492,$E:$E,$E492,$F:$F,$F492,$R:$R,"Cargado"),
   "Cargado",
   IF(
      COUNTIFS($M:$M,$M492,$E:$E,$E492,$F:$F,$F492)=COUNTIFS($M:$M,$M492,$E:$E,$E492,$F:$F,$F492,$R:$R,"No empezado"),
      "No empezado",
      IF(
         COUNTIFS($M:$M,$M492,$E:$E,$E492,$F:$F,$F492)=COUNTIFS($M:$M,$M492,$E:$E,$E492,$F:$F,$F492,$R:$R,"Virtualizado"),
         "Virtualizado",
         "En proceso"
      )
   )
)</f>
        <v>En proceso</v>
      </c>
      <c r="H492" t="str">
        <v>Disciplinar</v>
      </c>
      <c r="I492" t="str">
        <v>NOA 2025</v>
      </c>
      <c r="M492">
        <v>1</v>
      </c>
      <c r="N492" t="str">
        <v>Pregrado</v>
      </c>
      <c r="P492" t="str">
        <v>Actual</v>
      </c>
      <c r="Q492" t="str">
        <v>No</v>
      </c>
    </row>
    <row r="493" xml:space="preserve">
      <c r="C493" t="str">
        <v>Introducción a la Inteligecia Artificial</v>
      </c>
      <c r="D493" t="str">
        <f>IF(H493="Disciplinar","No aplica","")</f>
        <v>No aplica</v>
      </c>
      <c r="E493" t="str">
        <f>PROPER(IF(B493="",E492,B493))</f>
        <v xml:space="preserve">Ingeniería En Inteligencia Artificial </v>
      </c>
      <c r="F493" t="str">
        <f>PROPER(IF(A493="",F492,A493))</f>
        <v>Virtual</v>
      </c>
      <c r="G493" t="str" xml:space="preserve">
        <f xml:space="preserve">IF(
   COUNTIFS($M:$M,$M493,$E:$E,$E493,$F:$F,$F493)=COUNTIFS($M:$M,$M493,$E:$E,$E493,$F:$F,$F493,$R:$R,"Cargado"),
   "Cargado",
   IF(
      COUNTIFS($M:$M,$M493,$E:$E,$E493,$F:$F,$F493)=COUNTIFS($M:$M,$M493,$E:$E,$E493,$F:$F,$F493,$R:$R,"No empezado"),
      "No empezado",
      IF(
         COUNTIFS($M:$M,$M493,$E:$E,$E493,$F:$F,$F493)=COUNTIFS($M:$M,$M493,$E:$E,$E493,$F:$F,$F493,$R:$R,"Virtualizado"),
         "Virtualizado",
         "En proceso"
      )
   )
)</f>
        <v>En proceso</v>
      </c>
      <c r="H493" t="str">
        <v>Disciplinar</v>
      </c>
      <c r="I493" t="str">
        <v>NOA 2025</v>
      </c>
      <c r="M493">
        <v>1</v>
      </c>
      <c r="N493" t="str">
        <v>Pregrado</v>
      </c>
      <c r="P493" t="str">
        <v>Actual</v>
      </c>
      <c r="Q493" t="str">
        <v>No</v>
      </c>
    </row>
    <row r="494" xml:space="preserve">
      <c r="C494" t="str">
        <v>Epistemología</v>
      </c>
      <c r="D494" t="str">
        <f>IF(H494="Disciplinar","No aplica","")</f>
        <v>No aplica</v>
      </c>
      <c r="E494" t="str">
        <f>PROPER(IF(B494="",E493,B494))</f>
        <v xml:space="preserve">Ingeniería En Inteligencia Artificial </v>
      </c>
      <c r="F494" t="str">
        <f>PROPER(IF(A494="",F493,A494))</f>
        <v>Virtual</v>
      </c>
      <c r="G494" t="str" xml:space="preserve">
        <f xml:space="preserve">IF(
   COUNTIFS($M:$M,$M494,$E:$E,$E494,$F:$F,$F494)=COUNTIFS($M:$M,$M494,$E:$E,$E494,$F:$F,$F494,$R:$R,"Cargado"),
   "Cargado",
   IF(
      COUNTIFS($M:$M,$M494,$E:$E,$E494,$F:$F,$F494)=COUNTIFS($M:$M,$M494,$E:$E,$E494,$F:$F,$F494,$R:$R,"No empezado"),
      "No empezado",
      IF(
         COUNTIFS($M:$M,$M494,$E:$E,$E494,$F:$F,$F494)=COUNTIFS($M:$M,$M494,$E:$E,$E494,$F:$F,$F494,$R:$R,"Virtualizado"),
         "Virtualizado",
         "En proceso"
      )
   )
)</f>
        <v>En proceso</v>
      </c>
      <c r="H494" t="str">
        <v>Disciplinar</v>
      </c>
      <c r="I494" t="str">
        <v>NOA 2025</v>
      </c>
      <c r="M494">
        <v>1</v>
      </c>
      <c r="N494" t="str">
        <v>Pregrado</v>
      </c>
      <c r="P494" t="str">
        <v>Actual</v>
      </c>
      <c r="Q494" t="str">
        <v>No</v>
      </c>
    </row>
    <row r="495" xml:space="preserve">
      <c r="C495" t="str">
        <v>Compentencias Comunicativas</v>
      </c>
      <c r="D495" t="str">
        <f>IF(H495="Disciplinar","No aplica","")</f>
        <v>No aplica</v>
      </c>
      <c r="E495" t="str">
        <f>PROPER(IF(B495="",E494,B495))</f>
        <v xml:space="preserve">Ingeniería En Inteligencia Artificial </v>
      </c>
      <c r="F495" t="str">
        <f>PROPER(IF(A495="",F494,A495))</f>
        <v>Virtual</v>
      </c>
      <c r="G495" t="str" xml:space="preserve">
        <f xml:space="preserve">IF(
   COUNTIFS($M:$M,$M495,$E:$E,$E495,$F:$F,$F495)=COUNTIFS($M:$M,$M495,$E:$E,$E495,$F:$F,$F495,$R:$R,"Cargado"),
   "Cargado",
   IF(
      COUNTIFS($M:$M,$M495,$E:$E,$E495,$F:$F,$F495)=COUNTIFS($M:$M,$M495,$E:$E,$E495,$F:$F,$F495,$R:$R,"No empezado"),
      "No empezado",
      IF(
         COUNTIFS($M:$M,$M495,$E:$E,$E495,$F:$F,$F495)=COUNTIFS($M:$M,$M495,$E:$E,$E495,$F:$F,$F495,$R:$R,"Virtualizado"),
         "Virtualizado",
         "En proceso"
      )
   )
)</f>
        <v>En proceso</v>
      </c>
      <c r="H495" t="str">
        <v>Disciplinar</v>
      </c>
      <c r="I495" t="str">
        <v>NOA 2025</v>
      </c>
      <c r="M495">
        <v>2</v>
      </c>
      <c r="N495" t="str">
        <v>Pregrado</v>
      </c>
      <c r="P495" t="str">
        <v>Nueva</v>
      </c>
      <c r="Q495" t="str">
        <v>Sí</v>
      </c>
    </row>
    <row r="496" xml:space="preserve">
      <c r="C496" t="str">
        <v>Razonamiento Cunatitativo</v>
      </c>
      <c r="D496" t="str">
        <f>IF(H496="Disciplinar","No aplica","")</f>
        <v>No aplica</v>
      </c>
      <c r="E496" t="str">
        <f>PROPER(IF(B496="",E495,B496))</f>
        <v xml:space="preserve">Ingeniería En Inteligencia Artificial </v>
      </c>
      <c r="F496" t="str">
        <f>PROPER(IF(A496="",F495,A496))</f>
        <v>Virtual</v>
      </c>
      <c r="G496" t="str" xml:space="preserve">
        <f xml:space="preserve">IF(
   COUNTIFS($M:$M,$M496,$E:$E,$E496,$F:$F,$F496)=COUNTIFS($M:$M,$M496,$E:$E,$E496,$F:$F,$F496,$R:$R,"Cargado"),
   "Cargado",
   IF(
      COUNTIFS($M:$M,$M496,$E:$E,$E496,$F:$F,$F496)=COUNTIFS($M:$M,$M496,$E:$E,$E496,$F:$F,$F496,$R:$R,"No empezado"),
      "No empezado",
      IF(
         COUNTIFS($M:$M,$M496,$E:$E,$E496,$F:$F,$F496)=COUNTIFS($M:$M,$M496,$E:$E,$E496,$F:$F,$F496,$R:$R,"Virtualizado"),
         "Virtualizado",
         "En proceso"
      )
   )
)</f>
        <v>En proceso</v>
      </c>
      <c r="H496" t="str">
        <v>Disciplinar</v>
      </c>
      <c r="I496" t="str">
        <v>NOA 2025</v>
      </c>
      <c r="M496">
        <v>2</v>
      </c>
      <c r="N496" t="str">
        <v>Pregrado</v>
      </c>
      <c r="P496" t="str">
        <v>Nueva</v>
      </c>
      <c r="Q496" t="str">
        <v>Sí</v>
      </c>
    </row>
    <row r="497" xml:space="preserve">
      <c r="C497" t="str">
        <v>English II</v>
      </c>
      <c r="D497" t="str">
        <f>IF(H497="Disciplinar","No aplica","")</f>
        <v>No aplica</v>
      </c>
      <c r="E497" t="str">
        <f>PROPER(IF(B497="",E496,B497))</f>
        <v xml:space="preserve">Ingeniería En Inteligencia Artificial </v>
      </c>
      <c r="F497" t="str">
        <f>PROPER(IF(A497="",F496,A497))</f>
        <v>Virtual</v>
      </c>
      <c r="G497" t="str" xml:space="preserve">
        <f xml:space="preserve">IF(
   COUNTIFS($M:$M,$M497,$E:$E,$E497,$F:$F,$F497)=COUNTIFS($M:$M,$M497,$E:$E,$E497,$F:$F,$F497,$R:$R,"Cargado"),
   "Cargado",
   IF(
      COUNTIFS($M:$M,$M497,$E:$E,$E497,$F:$F,$F497)=COUNTIFS($M:$M,$M497,$E:$E,$E497,$F:$F,$F497,$R:$R,"No empezado"),
      "No empezado",
      IF(
         COUNTIFS($M:$M,$M497,$E:$E,$E497,$F:$F,$F497)=COUNTIFS($M:$M,$M497,$E:$E,$E497,$F:$F,$F497,$R:$R,"Virtualizado"),
         "Virtualizado",
         "En proceso"
      )
   )
)</f>
        <v>En proceso</v>
      </c>
      <c r="H497" t="str">
        <v>Disciplinar</v>
      </c>
      <c r="I497" t="str">
        <v>NOA 2025</v>
      </c>
      <c r="M497">
        <v>2</v>
      </c>
      <c r="N497" t="str">
        <v>Pregrado</v>
      </c>
      <c r="P497" t="str">
        <v>Nueva</v>
      </c>
      <c r="Q497" t="str">
        <v>Sí</v>
      </c>
    </row>
    <row r="498" xml:space="preserve">
      <c r="C498" t="str">
        <v>Electiva Humanística</v>
      </c>
      <c r="E498" t="str">
        <f>PROPER(IF(B498="",E497,B498))</f>
        <v xml:space="preserve">Ingeniería En Inteligencia Artificial </v>
      </c>
      <c r="F498" t="str">
        <f>PROPER(IF(A498="",F497,A498))</f>
        <v>Virtual</v>
      </c>
      <c r="G498" t="str" xml:space="preserve">
        <f xml:space="preserve">IF(
   COUNTIFS($M:$M,$M498,$E:$E,$E498,$F:$F,$F498)=COUNTIFS($M:$M,$M498,$E:$E,$E498,$F:$F,$F498,$R:$R,"Cargado"),
   "Cargado",
   IF(
      COUNTIFS($M:$M,$M498,$E:$E,$E498,$F:$F,$F498)=COUNTIFS($M:$M,$M498,$E:$E,$E498,$F:$F,$F498,$R:$R,"No empezado"),
      "No empezado",
      IF(
         COUNTIFS($M:$M,$M498,$E:$E,$E498,$F:$F,$F498)=COUNTIFS($M:$M,$M498,$E:$E,$E498,$F:$F,$F498,$R:$R,"Virtualizado"),
         "Virtualizado",
         "En proceso"
      )
   )
)</f>
        <v>En proceso</v>
      </c>
      <c r="H498" t="str">
        <v>Electiva</v>
      </c>
      <c r="I498" t="str">
        <v>NOA 2025</v>
      </c>
      <c r="M498">
        <v>2</v>
      </c>
      <c r="N498" t="str">
        <v>Pregrado</v>
      </c>
      <c r="P498" t="str">
        <v>Nueva</v>
      </c>
      <c r="Q498" t="str">
        <v>Sí</v>
      </c>
    </row>
    <row r="499" xml:space="preserve">
      <c r="C499" t="str">
        <v xml:space="preserve">Cálculo Diferencial e Integral        </v>
      </c>
      <c r="D499" t="str">
        <f>IF(H499="Disciplinar","No aplica","")</f>
        <v>No aplica</v>
      </c>
      <c r="E499" t="str">
        <f>PROPER(IF(B499="",E498,B499))</f>
        <v xml:space="preserve">Ingeniería En Inteligencia Artificial </v>
      </c>
      <c r="F499" t="str">
        <f>PROPER(IF(A499="",F498,A499))</f>
        <v>Virtual</v>
      </c>
      <c r="G499" t="str" xml:space="preserve">
        <f xml:space="preserve">IF(
   COUNTIFS($M:$M,$M499,$E:$E,$E499,$F:$F,$F499)=COUNTIFS($M:$M,$M499,$E:$E,$E499,$F:$F,$F499,$R:$R,"Cargado"),
   "Cargado",
   IF(
      COUNTIFS($M:$M,$M499,$E:$E,$E499,$F:$F,$F499)=COUNTIFS($M:$M,$M499,$E:$E,$E499,$F:$F,$F499,$R:$R,"No empezado"),
      "No empezado",
      IF(
         COUNTIFS($M:$M,$M499,$E:$E,$E499,$F:$F,$F499)=COUNTIFS($M:$M,$M499,$E:$E,$E499,$F:$F,$F499,$R:$R,"Virtualizado"),
         "Virtualizado",
         "En proceso"
      )
   )
)</f>
        <v>En proceso</v>
      </c>
      <c r="H499" t="str">
        <v>Disciplinar</v>
      </c>
      <c r="I499" t="str">
        <v>NOA 2025</v>
      </c>
      <c r="M499">
        <v>2</v>
      </c>
      <c r="N499" t="str">
        <v>Pregrado</v>
      </c>
      <c r="P499" t="str">
        <v>Nueva</v>
      </c>
      <c r="Q499" t="str">
        <v>Sí</v>
      </c>
    </row>
    <row r="500" xml:space="preserve">
      <c r="C500" t="str">
        <v>Pyton para IA</v>
      </c>
      <c r="D500" t="str">
        <f>IF(H500="Disciplinar","No aplica","")</f>
        <v>No aplica</v>
      </c>
      <c r="E500" t="str">
        <f>PROPER(IF(B500="",E499,B500))</f>
        <v xml:space="preserve">Ingeniería En Inteligencia Artificial </v>
      </c>
      <c r="F500" t="str">
        <f>PROPER(IF(A500="",F499,A500))</f>
        <v>Virtual</v>
      </c>
      <c r="G500" t="str" xml:space="preserve">
        <f xml:space="preserve">IF(
   COUNTIFS($M:$M,$M500,$E:$E,$E500,$F:$F,$F500)=COUNTIFS($M:$M,$M500,$E:$E,$E500,$F:$F,$F500,$R:$R,"Cargado"),
   "Cargado",
   IF(
      COUNTIFS($M:$M,$M500,$E:$E,$E500,$F:$F,$F500)=COUNTIFS($M:$M,$M500,$E:$E,$E500,$F:$F,$F500,$R:$R,"No empezado"),
      "No empezado",
      IF(
         COUNTIFS($M:$M,$M500,$E:$E,$E500,$F:$F,$F500)=COUNTIFS($M:$M,$M500,$E:$E,$E500,$F:$F,$F500,$R:$R,"Virtualizado"),
         "Virtualizado",
         "En proceso"
      )
   )
)</f>
        <v>En proceso</v>
      </c>
      <c r="H500" t="str">
        <v>Disciplinar</v>
      </c>
      <c r="I500" t="str">
        <v>NOA 2025</v>
      </c>
      <c r="M500">
        <v>2</v>
      </c>
      <c r="N500" t="str">
        <v>Pregrado</v>
      </c>
      <c r="P500" t="str">
        <v>Nueva</v>
      </c>
      <c r="Q500" t="str">
        <v>No</v>
      </c>
    </row>
    <row r="501" xml:space="preserve">
      <c r="C501" t="str">
        <v>Sistemas Operativos y Arquitectura de Computadores para IA</v>
      </c>
      <c r="D501" t="str">
        <f>IF(H501="Disciplinar","No aplica","")</f>
        <v>No aplica</v>
      </c>
      <c r="E501" t="str">
        <f>PROPER(IF(B501="",E500,B501))</f>
        <v xml:space="preserve">Ingeniería En Inteligencia Artificial </v>
      </c>
      <c r="F501" t="str">
        <f>PROPER(IF(A501="",F500,A501))</f>
        <v>Virtual</v>
      </c>
      <c r="G501" t="str" xml:space="preserve">
        <f xml:space="preserve">IF(
   COUNTIFS($M:$M,$M501,$E:$E,$E501,$F:$F,$F501)=COUNTIFS($M:$M,$M501,$E:$E,$E501,$F:$F,$F501,$R:$R,"Cargado"),
   "Cargado",
   IF(
      COUNTIFS($M:$M,$M501,$E:$E,$E501,$F:$F,$F501)=COUNTIFS($M:$M,$M501,$E:$E,$E501,$F:$F,$F501,$R:$R,"No empezado"),
      "No empezado",
      IF(
         COUNTIFS($M:$M,$M501,$E:$E,$E501,$F:$F,$F501)=COUNTIFS($M:$M,$M501,$E:$E,$E501,$F:$F,$F501,$R:$R,"Virtualizado"),
         "Virtualizado",
         "En proceso"
      )
   )
)</f>
        <v>En proceso</v>
      </c>
      <c r="H501" t="str">
        <v>Disciplinar</v>
      </c>
      <c r="I501" t="str">
        <v>NOA 2025</v>
      </c>
      <c r="M501">
        <v>2</v>
      </c>
      <c r="N501" t="str">
        <v>Pregrado</v>
      </c>
      <c r="P501" t="str">
        <v>Nueva</v>
      </c>
      <c r="Q501" t="str">
        <v>No</v>
      </c>
    </row>
    <row r="502" xml:space="preserve">
      <c r="C502" t="str">
        <v>Pensamiento Científico y Resolución de Problemas en Ingeniería</v>
      </c>
      <c r="D502" t="str">
        <f>IF(H502="Disciplinar","No aplica","")</f>
        <v>No aplica</v>
      </c>
      <c r="E502" t="str">
        <f>PROPER(IF(B502="",E501,B502))</f>
        <v xml:space="preserve">Ingeniería En Inteligencia Artificial </v>
      </c>
      <c r="F502" t="str">
        <f>PROPER(IF(A502="",F501,A502))</f>
        <v>Virtual</v>
      </c>
      <c r="G502" t="str" xml:space="preserve">
        <f xml:space="preserve">IF(
   COUNTIFS($M:$M,$M502,$E:$E,$E502,$F:$F,$F502)=COUNTIFS($M:$M,$M502,$E:$E,$E502,$F:$F,$F502,$R:$R,"Cargado"),
   "Cargado",
   IF(
      COUNTIFS($M:$M,$M502,$E:$E,$E502,$F:$F,$F502)=COUNTIFS($M:$M,$M502,$E:$E,$E502,$F:$F,$F502,$R:$R,"No empezado"),
      "No empezado",
      IF(
         COUNTIFS($M:$M,$M502,$E:$E,$E502,$F:$F,$F502)=COUNTIFS($M:$M,$M502,$E:$E,$E502,$F:$F,$F502,$R:$R,"Virtualizado"),
         "Virtualizado",
         "En proceso"
      )
   )
)</f>
        <v>En proceso</v>
      </c>
      <c r="H502" t="str">
        <v>Disciplinar</v>
      </c>
      <c r="I502" t="str">
        <v>NOA 2025</v>
      </c>
      <c r="M502">
        <v>2</v>
      </c>
      <c r="N502" t="str">
        <v>Pregrado</v>
      </c>
      <c r="P502" t="str">
        <v>Nueva</v>
      </c>
      <c r="Q502" t="str">
        <v>No</v>
      </c>
    </row>
    <row r="503" xml:space="preserve">
      <c r="C503" t="str">
        <v>Cultura Emprendedora</v>
      </c>
      <c r="D503" t="str">
        <f>IF(H503="Disciplinar","No aplica","")</f>
        <v>No aplica</v>
      </c>
      <c r="E503" t="str">
        <f>PROPER(IF(B503="",E502,B503))</f>
        <v xml:space="preserve">Ingeniería En Inteligencia Artificial </v>
      </c>
      <c r="F503" t="str">
        <f>PROPER(IF(A503="",F502,A503))</f>
        <v>Virtual</v>
      </c>
      <c r="G503" t="str" xml:space="preserve">
        <f xml:space="preserve">IF(
   COUNTIFS($M:$M,$M503,$E:$E,$E503,$F:$F,$F503)=COUNTIFS($M:$M,$M503,$E:$E,$E503,$F:$F,$F503,$R:$R,"Cargado"),
   "Cargado",
   IF(
      COUNTIFS($M:$M,$M503,$E:$E,$E503,$F:$F,$F503)=COUNTIFS($M:$M,$M503,$E:$E,$E503,$F:$F,$F503,$R:$R,"No empezado"),
      "No empezado",
      IF(
         COUNTIFS($M:$M,$M503,$E:$E,$E503,$F:$F,$F503)=COUNTIFS($M:$M,$M503,$E:$E,$E503,$F:$F,$F503,$R:$R,"Virtualizado"),
         "Virtualizado",
         "En proceso"
      )
   )
)</f>
        <v>En proceso</v>
      </c>
      <c r="H503" t="str">
        <v>Disciplinar</v>
      </c>
      <c r="I503" t="str">
        <v>NOA 2025</v>
      </c>
      <c r="M503">
        <v>3</v>
      </c>
      <c r="N503" t="str">
        <v>Pregrado</v>
      </c>
      <c r="P503" t="str">
        <v>Nueva</v>
      </c>
      <c r="Q503" t="str">
        <v>Sí</v>
      </c>
    </row>
    <row r="504" xml:space="preserve">
      <c r="C504" t="str">
        <v>English III</v>
      </c>
      <c r="D504" t="str">
        <f>IF(H504="Disciplinar","No aplica","")</f>
        <v>No aplica</v>
      </c>
      <c r="E504" t="str">
        <f>PROPER(IF(B504="",E503,B504))</f>
        <v xml:space="preserve">Ingeniería En Inteligencia Artificial </v>
      </c>
      <c r="F504" t="str">
        <f>PROPER(IF(A504="",F503,A504))</f>
        <v>Virtual</v>
      </c>
      <c r="G504" t="str" xml:space="preserve">
        <f xml:space="preserve">IF(
   COUNTIFS($M:$M,$M504,$E:$E,$E504,$F:$F,$F504)=COUNTIFS($M:$M,$M504,$E:$E,$E504,$F:$F,$F504,$R:$R,"Cargado"),
   "Cargado",
   IF(
      COUNTIFS($M:$M,$M504,$E:$E,$E504,$F:$F,$F504)=COUNTIFS($M:$M,$M504,$E:$E,$E504,$F:$F,$F504,$R:$R,"No empezado"),
      "No empezado",
      IF(
         COUNTIFS($M:$M,$M504,$E:$E,$E504,$F:$F,$F504)=COUNTIFS($M:$M,$M504,$E:$E,$E504,$F:$F,$F504,$R:$R,"Virtualizado"),
         "Virtualizado",
         "En proceso"
      )
   )
)</f>
        <v>En proceso</v>
      </c>
      <c r="H504" t="str">
        <v>Disciplinar</v>
      </c>
      <c r="I504" t="str">
        <v>NOA 2025</v>
      </c>
      <c r="M504">
        <v>3</v>
      </c>
      <c r="N504" t="str">
        <v>Pregrado</v>
      </c>
      <c r="P504" t="str">
        <v>Nueva</v>
      </c>
      <c r="Q504" t="str">
        <v>Sí</v>
      </c>
    </row>
    <row r="505" xml:space="preserve">
      <c r="C505" t="str">
        <v xml:space="preserve">Álgebra Lineal y Geometría    </v>
      </c>
      <c r="D505" t="str">
        <f>IF(H505="Disciplinar","No aplica","")</f>
        <v>No aplica</v>
      </c>
      <c r="E505" t="str">
        <f>PROPER(IF(B505="",E504,B505))</f>
        <v xml:space="preserve">Ingeniería En Inteligencia Artificial </v>
      </c>
      <c r="F505" t="str">
        <f>PROPER(IF(A505="",F504,A505))</f>
        <v>Virtual</v>
      </c>
      <c r="G505" t="str" xml:space="preserve">
        <f xml:space="preserve">IF(
   COUNTIFS($M:$M,$M505,$E:$E,$E505,$F:$F,$F505)=COUNTIFS($M:$M,$M505,$E:$E,$E505,$F:$F,$F505,$R:$R,"Cargado"),
   "Cargado",
   IF(
      COUNTIFS($M:$M,$M505,$E:$E,$E505,$F:$F,$F505)=COUNTIFS($M:$M,$M505,$E:$E,$E505,$F:$F,$F505,$R:$R,"No empezado"),
      "No empezado",
      IF(
         COUNTIFS($M:$M,$M505,$E:$E,$E505,$F:$F,$F505)=COUNTIFS($M:$M,$M505,$E:$E,$E505,$F:$F,$F505,$R:$R,"Virtualizado"),
         "Virtualizado",
         "En proceso"
      )
   )
)</f>
        <v>En proceso</v>
      </c>
      <c r="H505" t="str">
        <v>Disciplinar</v>
      </c>
      <c r="I505" t="str">
        <v>NOA 2025</v>
      </c>
      <c r="M505">
        <v>3</v>
      </c>
      <c r="N505" t="str">
        <v>Pregrado</v>
      </c>
      <c r="P505" t="str">
        <v>Nueva</v>
      </c>
      <c r="Q505" t="str">
        <v>No</v>
      </c>
    </row>
    <row r="506" xml:space="preserve">
      <c r="C506" t="str">
        <v>Minería de Datos I</v>
      </c>
      <c r="D506" t="str">
        <f>IF(H506="Disciplinar","No aplica","")</f>
        <v>No aplica</v>
      </c>
      <c r="E506" t="str">
        <f>PROPER(IF(B506="",E505,B506))</f>
        <v xml:space="preserve">Ingeniería En Inteligencia Artificial </v>
      </c>
      <c r="F506" t="str">
        <f>PROPER(IF(A506="",F505,A506))</f>
        <v>Virtual</v>
      </c>
      <c r="G506" t="str" xml:space="preserve">
        <f xml:space="preserve">IF(
   COUNTIFS($M:$M,$M506,$E:$E,$E506,$F:$F,$F506)=COUNTIFS($M:$M,$M506,$E:$E,$E506,$F:$F,$F506,$R:$R,"Cargado"),
   "Cargado",
   IF(
      COUNTIFS($M:$M,$M506,$E:$E,$E506,$F:$F,$F506)=COUNTIFS($M:$M,$M506,$E:$E,$E506,$F:$F,$F506,$R:$R,"No empezado"),
      "No empezado",
      IF(
         COUNTIFS($M:$M,$M506,$E:$E,$E506,$F:$F,$F506)=COUNTIFS($M:$M,$M506,$E:$E,$E506,$F:$F,$F506,$R:$R,"Virtualizado"),
         "Virtualizado",
         "En proceso"
      )
   )
)</f>
        <v>En proceso</v>
      </c>
      <c r="H506" t="str">
        <v>Disciplinar</v>
      </c>
      <c r="I506" t="str">
        <v>NOA 2025</v>
      </c>
      <c r="M506">
        <v>3</v>
      </c>
      <c r="N506" t="str">
        <v>Pregrado</v>
      </c>
      <c r="P506" t="str">
        <v>Nueva</v>
      </c>
      <c r="Q506" t="str">
        <v>No</v>
      </c>
    </row>
    <row r="507" xml:space="preserve">
      <c r="C507" t="str">
        <v>Fundamentos de Ingeniería de Software para Proyectos IA</v>
      </c>
      <c r="D507" t="str">
        <f>IF(H507="Disciplinar","No aplica","")</f>
        <v>No aplica</v>
      </c>
      <c r="E507" t="str">
        <f>PROPER(IF(B507="",E506,B507))</f>
        <v xml:space="preserve">Ingeniería En Inteligencia Artificial </v>
      </c>
      <c r="F507" t="str">
        <f>PROPER(IF(A507="",F506,A507))</f>
        <v>Virtual</v>
      </c>
      <c r="G507" t="str" xml:space="preserve">
        <f xml:space="preserve">IF(
   COUNTIFS($M:$M,$M507,$E:$E,$E507,$F:$F,$F507)=COUNTIFS($M:$M,$M507,$E:$E,$E507,$F:$F,$F507,$R:$R,"Cargado"),
   "Cargado",
   IF(
      COUNTIFS($M:$M,$M507,$E:$E,$E507,$F:$F,$F507)=COUNTIFS($M:$M,$M507,$E:$E,$E507,$F:$F,$F507,$R:$R,"No empezado"),
      "No empezado",
      IF(
         COUNTIFS($M:$M,$M507,$E:$E,$E507,$F:$F,$F507)=COUNTIFS($M:$M,$M507,$E:$E,$E507,$F:$F,$F507,$R:$R,"Virtualizado"),
         "Virtualizado",
         "En proceso"
      )
   )
)</f>
        <v>En proceso</v>
      </c>
      <c r="H507" t="str">
        <v>Disciplinar</v>
      </c>
      <c r="I507" t="str">
        <v>NOA 2025</v>
      </c>
      <c r="M507">
        <v>3</v>
      </c>
      <c r="N507" t="str">
        <v>Pregrado</v>
      </c>
      <c r="P507" t="str">
        <v>Nueva</v>
      </c>
      <c r="Q507" t="str">
        <v>No</v>
      </c>
    </row>
    <row r="508" xml:space="preserve">
      <c r="C508" t="str">
        <v>Estructuras de Datos y Algoritmos</v>
      </c>
      <c r="D508" t="str">
        <f>IF(H508="Disciplinar","No aplica","")</f>
        <v>No aplica</v>
      </c>
      <c r="E508" t="str">
        <f>PROPER(IF(B508="",E507,B508))</f>
        <v xml:space="preserve">Ingeniería En Inteligencia Artificial </v>
      </c>
      <c r="F508" t="str">
        <f>PROPER(IF(A508="",F507,A508))</f>
        <v>Virtual</v>
      </c>
      <c r="G508" t="str" xml:space="preserve">
        <f xml:space="preserve">IF(
   COUNTIFS($M:$M,$M508,$E:$E,$E508,$F:$F,$F508)=COUNTIFS($M:$M,$M508,$E:$E,$E508,$F:$F,$F508,$R:$R,"Cargado"),
   "Cargado",
   IF(
      COUNTIFS($M:$M,$M508,$E:$E,$E508,$F:$F,$F508)=COUNTIFS($M:$M,$M508,$E:$E,$E508,$F:$F,$F508,$R:$R,"No empezado"),
      "No empezado",
      IF(
         COUNTIFS($M:$M,$M508,$E:$E,$E508,$F:$F,$F508)=COUNTIFS($M:$M,$M508,$E:$E,$E508,$F:$F,$F508,$R:$R,"Virtualizado"),
         "Virtualizado",
         "En proceso"
      )
   )
)</f>
        <v>En proceso</v>
      </c>
      <c r="H508" t="str">
        <v>Disciplinar</v>
      </c>
      <c r="I508" t="str">
        <v>NOA 2025</v>
      </c>
      <c r="M508">
        <v>3</v>
      </c>
      <c r="N508" t="str">
        <v>Pregrado</v>
      </c>
      <c r="P508" t="str">
        <v>Nueva</v>
      </c>
      <c r="Q508" t="str">
        <v>No</v>
      </c>
    </row>
    <row r="509" xml:space="preserve">
      <c r="C509" t="str">
        <v>Procesos de Investigación I</v>
      </c>
      <c r="D509" t="str">
        <f>IF(H509="Disciplinar","No aplica","")</f>
        <v>No aplica</v>
      </c>
      <c r="E509" t="str">
        <f>PROPER(IF(B509="",E508,B509))</f>
        <v xml:space="preserve">Ingeniería En Inteligencia Artificial </v>
      </c>
      <c r="F509" t="str">
        <f>PROPER(IF(A509="",F508,A509))</f>
        <v>Virtual</v>
      </c>
      <c r="G509" t="str" xml:space="preserve">
        <f xml:space="preserve">IF(
   COUNTIFS($M:$M,$M509,$E:$E,$E509,$F:$F,$F509)=COUNTIFS($M:$M,$M509,$E:$E,$E509,$F:$F,$F509,$R:$R,"Cargado"),
   "Cargado",
   IF(
      COUNTIFS($M:$M,$M509,$E:$E,$E509,$F:$F,$F509)=COUNTIFS($M:$M,$M509,$E:$E,$E509,$F:$F,$F509,$R:$R,"No empezado"),
      "No empezado",
      IF(
         COUNTIFS($M:$M,$M509,$E:$E,$E509,$F:$F,$F509)=COUNTIFS($M:$M,$M509,$E:$E,$E509,$F:$F,$F509,$R:$R,"Virtualizado"),
         "Virtualizado",
         "En proceso"
      )
   )
)</f>
        <v>En proceso</v>
      </c>
      <c r="H509" t="str">
        <v>Disciplinar</v>
      </c>
      <c r="I509" t="str">
        <v>NOA 2025</v>
      </c>
      <c r="M509">
        <v>3</v>
      </c>
      <c r="N509" t="str">
        <v>Pregrado</v>
      </c>
      <c r="P509" t="str">
        <v>Nueva</v>
      </c>
      <c r="Q509" t="str">
        <v>Sí</v>
      </c>
    </row>
    <row r="510" xml:space="preserve">
      <c r="C510" t="str">
        <v>English IV</v>
      </c>
      <c r="D510" t="str">
        <f>IF(H510="Disciplinar","No aplica","")</f>
        <v>No aplica</v>
      </c>
      <c r="E510" t="str">
        <f>PROPER(IF(B510="",E509,B510))</f>
        <v xml:space="preserve">Ingeniería En Inteligencia Artificial </v>
      </c>
      <c r="F510" t="str">
        <f>PROPER(IF(A510="",F509,A510))</f>
        <v>Virtual</v>
      </c>
      <c r="G510" t="str" xml:space="preserve">
        <f xml:space="preserve">IF(
   COUNTIFS($M:$M,$M510,$E:$E,$E510,$F:$F,$F510)=COUNTIFS($M:$M,$M510,$E:$E,$E510,$F:$F,$F510,$R:$R,"Cargado"),
   "Cargado",
   IF(
      COUNTIFS($M:$M,$M510,$E:$E,$E510,$F:$F,$F510)=COUNTIFS($M:$M,$M510,$E:$E,$E510,$F:$F,$F510,$R:$R,"No empezado"),
      "No empezado",
      IF(
         COUNTIFS($M:$M,$M510,$E:$E,$E510,$F:$F,$F510)=COUNTIFS($M:$M,$M510,$E:$E,$E510,$F:$F,$F510,$R:$R,"Virtualizado"),
         "Virtualizado",
         "En proceso"
      )
   )
)</f>
        <v>En proceso</v>
      </c>
      <c r="H510" t="str">
        <v>Disciplinar</v>
      </c>
      <c r="I510" t="str">
        <v>NOA 2025</v>
      </c>
      <c r="M510">
        <v>4</v>
      </c>
      <c r="N510" t="str">
        <v>Pregrado</v>
      </c>
      <c r="P510" t="str">
        <v>Nueva</v>
      </c>
      <c r="Q510" t="str">
        <v>Sí</v>
      </c>
    </row>
    <row r="511" xml:space="preserve">
      <c r="C511" t="str">
        <v xml:space="preserve">Probabilidad y Estadística       </v>
      </c>
      <c r="D511" t="str">
        <f>IF(H511="Disciplinar","No aplica","")</f>
        <v>No aplica</v>
      </c>
      <c r="E511" t="str">
        <f>PROPER(IF(B511="",E510,B511))</f>
        <v xml:space="preserve">Ingeniería En Inteligencia Artificial </v>
      </c>
      <c r="F511" t="str">
        <f>PROPER(IF(A511="",F510,A511))</f>
        <v>Virtual</v>
      </c>
      <c r="G511" t="str" xml:space="preserve">
        <f xml:space="preserve">IF(
   COUNTIFS($M:$M,$M511,$E:$E,$E511,$F:$F,$F511)=COUNTIFS($M:$M,$M511,$E:$E,$E511,$F:$F,$F511,$R:$R,"Cargado"),
   "Cargado",
   IF(
      COUNTIFS($M:$M,$M511,$E:$E,$E511,$F:$F,$F511)=COUNTIFS($M:$M,$M511,$E:$E,$E511,$F:$F,$F511,$R:$R,"No empezado"),
      "No empezado",
      IF(
         COUNTIFS($M:$M,$M511,$E:$E,$E511,$F:$F,$F511)=COUNTIFS($M:$M,$M511,$E:$E,$E511,$F:$F,$F511,$R:$R,"Virtualizado"),
         "Virtualizado",
         "En proceso"
      )
   )
)</f>
        <v>En proceso</v>
      </c>
      <c r="H511" t="str">
        <v>Disciplinar</v>
      </c>
      <c r="I511" t="str">
        <v>NOA 2025</v>
      </c>
      <c r="M511">
        <v>4</v>
      </c>
      <c r="N511" t="str">
        <v>Pregrado</v>
      </c>
      <c r="P511" t="str">
        <v>Nueva</v>
      </c>
      <c r="Q511" t="str">
        <v>Sí</v>
      </c>
    </row>
    <row r="512" xml:space="preserve">
      <c r="C512" t="str">
        <v>Ecuaciones Diferenciales y Modelado Matemático</v>
      </c>
      <c r="D512" t="str">
        <f>IF(H512="Disciplinar","No aplica","")</f>
        <v>No aplica</v>
      </c>
      <c r="E512" t="str">
        <f>PROPER(IF(B512="",E511,B512))</f>
        <v xml:space="preserve">Ingeniería En Inteligencia Artificial </v>
      </c>
      <c r="F512" t="str">
        <f>PROPER(IF(A512="",F511,A512))</f>
        <v>Virtual</v>
      </c>
      <c r="G512" t="str" xml:space="preserve">
        <f xml:space="preserve">IF(
   COUNTIFS($M:$M,$M512,$E:$E,$E512,$F:$F,$F512)=COUNTIFS($M:$M,$M512,$E:$E,$E512,$F:$F,$F512,$R:$R,"Cargado"),
   "Cargado",
   IF(
      COUNTIFS($M:$M,$M512,$E:$E,$E512,$F:$F,$F512)=COUNTIFS($M:$M,$M512,$E:$E,$E512,$F:$F,$F512,$R:$R,"No empezado"),
      "No empezado",
      IF(
         COUNTIFS($M:$M,$M512,$E:$E,$E512,$F:$F,$F512)=COUNTIFS($M:$M,$M512,$E:$E,$E512,$F:$F,$F512,$R:$R,"Virtualizado"),
         "Virtualizado",
         "En proceso"
      )
   )
)</f>
        <v>En proceso</v>
      </c>
      <c r="H512" t="str">
        <v>Disciplinar</v>
      </c>
      <c r="I512" t="str">
        <v>NOA 2025</v>
      </c>
      <c r="M512">
        <v>4</v>
      </c>
      <c r="N512" t="str">
        <v>Pregrado</v>
      </c>
      <c r="P512" t="str">
        <v>Nueva</v>
      </c>
      <c r="Q512" t="str">
        <v>No</v>
      </c>
    </row>
    <row r="513" xml:space="preserve">
      <c r="C513" t="str">
        <v xml:space="preserve">Machine Learning I </v>
      </c>
      <c r="D513" t="str">
        <f>IF(H513="Disciplinar","No aplica","")</f>
        <v>No aplica</v>
      </c>
      <c r="E513" t="str">
        <f>PROPER(IF(B513="",E512,B513))</f>
        <v xml:space="preserve">Ingeniería En Inteligencia Artificial </v>
      </c>
      <c r="F513" t="str">
        <f>PROPER(IF(A513="",F512,A513))</f>
        <v>Virtual</v>
      </c>
      <c r="G513" t="str" xml:space="preserve">
        <f xml:space="preserve">IF(
   COUNTIFS($M:$M,$M513,$E:$E,$E513,$F:$F,$F513)=COUNTIFS($M:$M,$M513,$E:$E,$E513,$F:$F,$F513,$R:$R,"Cargado"),
   "Cargado",
   IF(
      COUNTIFS($M:$M,$M513,$E:$E,$E513,$F:$F,$F513)=COUNTIFS($M:$M,$M513,$E:$E,$E513,$F:$F,$F513,$R:$R,"No empezado"),
      "No empezado",
      IF(
         COUNTIFS($M:$M,$M513,$E:$E,$E513,$F:$F,$F513)=COUNTIFS($M:$M,$M513,$E:$E,$E513,$F:$F,$F513,$R:$R,"Virtualizado"),
         "Virtualizado",
         "En proceso"
      )
   )
)</f>
        <v>En proceso</v>
      </c>
      <c r="H513" t="str">
        <v>Disciplinar</v>
      </c>
      <c r="I513" t="str">
        <v>NOA 2025</v>
      </c>
      <c r="M513">
        <v>4</v>
      </c>
      <c r="N513" t="str">
        <v>Pregrado</v>
      </c>
      <c r="P513" t="str">
        <v>Nueva</v>
      </c>
      <c r="Q513" t="str">
        <v>No</v>
      </c>
    </row>
    <row r="514" xml:space="preserve">
      <c r="C514" t="str">
        <v>Minería de Datos II</v>
      </c>
      <c r="D514" t="str">
        <f>IF(H514="Disciplinar","No aplica","")</f>
        <v>No aplica</v>
      </c>
      <c r="E514" t="str">
        <f>PROPER(IF(B514="",E513,B514))</f>
        <v xml:space="preserve">Ingeniería En Inteligencia Artificial </v>
      </c>
      <c r="F514" t="str">
        <f>PROPER(IF(A514="",F513,A514))</f>
        <v>Virtual</v>
      </c>
      <c r="G514" t="str" xml:space="preserve">
        <f xml:space="preserve">IF(
   COUNTIFS($M:$M,$M514,$E:$E,$E514,$F:$F,$F514)=COUNTIFS($M:$M,$M514,$E:$E,$E514,$F:$F,$F514,$R:$R,"Cargado"),
   "Cargado",
   IF(
      COUNTIFS($M:$M,$M514,$E:$E,$E514,$F:$F,$F514)=COUNTIFS($M:$M,$M514,$E:$E,$E514,$F:$F,$F514,$R:$R,"No empezado"),
      "No empezado",
      IF(
         COUNTIFS($M:$M,$M514,$E:$E,$E514,$F:$F,$F514)=COUNTIFS($M:$M,$M514,$E:$E,$E514,$F:$F,$F514,$R:$R,"Virtualizado"),
         "Virtualizado",
         "En proceso"
      )
   )
)</f>
        <v>En proceso</v>
      </c>
      <c r="H514" t="str">
        <v>Disciplinar</v>
      </c>
      <c r="I514" t="str">
        <v>NOA 2025</v>
      </c>
      <c r="M514">
        <v>4</v>
      </c>
      <c r="N514" t="str">
        <v>Pregrado</v>
      </c>
      <c r="P514" t="str">
        <v>Nueva</v>
      </c>
      <c r="Q514" t="str">
        <v>No</v>
      </c>
    </row>
    <row r="515" xml:space="preserve">
      <c r="C515" t="str">
        <v>Blockchain y Seguridad de Datos para Aplicaciones Inteligentes</v>
      </c>
      <c r="D515" t="str">
        <f>IF(H515="Disciplinar","No aplica","")</f>
        <v>No aplica</v>
      </c>
      <c r="E515" t="str">
        <f>PROPER(IF(B515="",E514,B515))</f>
        <v xml:space="preserve">Ingeniería En Inteligencia Artificial </v>
      </c>
      <c r="F515" t="str">
        <f>PROPER(IF(A515="",F514,A515))</f>
        <v>Virtual</v>
      </c>
      <c r="G515" t="str" xml:space="preserve">
        <f xml:space="preserve">IF(
   COUNTIFS($M:$M,$M515,$E:$E,$E515,$F:$F,$F515)=COUNTIFS($M:$M,$M515,$E:$E,$E515,$F:$F,$F515,$R:$R,"Cargado"),
   "Cargado",
   IF(
      COUNTIFS($M:$M,$M515,$E:$E,$E515,$F:$F,$F515)=COUNTIFS($M:$M,$M515,$E:$E,$E515,$F:$F,$F515,$R:$R,"No empezado"),
      "No empezado",
      IF(
         COUNTIFS($M:$M,$M515,$E:$E,$E515,$F:$F,$F515)=COUNTIFS($M:$M,$M515,$E:$E,$E515,$F:$F,$F515,$R:$R,"Virtualizado"),
         "Virtualizado",
         "En proceso"
      )
   )
)</f>
        <v>En proceso</v>
      </c>
      <c r="H515" t="str">
        <v>Disciplinar</v>
      </c>
      <c r="I515" t="str">
        <v>NOA 2025</v>
      </c>
      <c r="M515">
        <v>4</v>
      </c>
      <c r="N515" t="str">
        <v>Pregrado</v>
      </c>
      <c r="P515" t="str">
        <v>Nueva</v>
      </c>
      <c r="Q515" t="str">
        <v>No</v>
      </c>
    </row>
    <row r="516" xml:space="preserve">
      <c r="C516" t="str">
        <v>Procesos de Investigación II</v>
      </c>
      <c r="D516" t="str">
        <f>IF(H516="Disciplinar","No aplica","")</f>
        <v>No aplica</v>
      </c>
      <c r="E516" t="str">
        <f>PROPER(IF(B516="",E515,B516))</f>
        <v xml:space="preserve">Ingeniería En Inteligencia Artificial </v>
      </c>
      <c r="F516" t="str">
        <f>PROPER(IF(A516="",F515,A516))</f>
        <v>Virtual</v>
      </c>
      <c r="G516" t="str" xml:space="preserve">
        <f xml:space="preserve">IF(
   COUNTIFS($M:$M,$M516,$E:$E,$E516,$F:$F,$F516)=COUNTIFS($M:$M,$M516,$E:$E,$E516,$F:$F,$F516,$R:$R,"Cargado"),
   "Cargado",
   IF(
      COUNTIFS($M:$M,$M516,$E:$E,$E516,$F:$F,$F516)=COUNTIFS($M:$M,$M516,$E:$E,$E516,$F:$F,$F516,$R:$R,"No empezado"),
      "No empezado",
      IF(
         COUNTIFS($M:$M,$M516,$E:$E,$E516,$F:$F,$F516)=COUNTIFS($M:$M,$M516,$E:$E,$E516,$F:$F,$F516,$R:$R,"Virtualizado"),
         "Virtualizado",
         "En proceso"
      )
   )
)</f>
        <v>En proceso</v>
      </c>
      <c r="H516" t="str">
        <v>Disciplinar</v>
      </c>
      <c r="I516" t="str">
        <v>NOA 2025</v>
      </c>
      <c r="M516">
        <v>4</v>
      </c>
      <c r="N516" t="str">
        <v>Pregrado</v>
      </c>
      <c r="P516" t="str">
        <v>Nueva</v>
      </c>
      <c r="Q516" t="str">
        <v>Sí</v>
      </c>
    </row>
    <row r="517" xml:space="preserve">
      <c r="C517" t="str">
        <v>New Venture Creation</v>
      </c>
      <c r="D517" t="str">
        <f>IF(H517="Disciplinar","No aplica","")</f>
        <v>No aplica</v>
      </c>
      <c r="E517" t="str">
        <f>PROPER(IF(B517="",E516,B517))</f>
        <v xml:space="preserve">Ingeniería En Inteligencia Artificial </v>
      </c>
      <c r="F517" t="str">
        <f>PROPER(IF(A517="",F516,A517))</f>
        <v>Virtual</v>
      </c>
      <c r="G517" t="str" xml:space="preserve">
        <f xml:space="preserve">IF(
   COUNTIFS($M:$M,$M517,$E:$E,$E517,$F:$F,$F517)=COUNTIFS($M:$M,$M517,$E:$E,$E517,$F:$F,$F517,$R:$R,"Cargado"),
   "Cargado",
   IF(
      COUNTIFS($M:$M,$M517,$E:$E,$E517,$F:$F,$F517)=COUNTIFS($M:$M,$M517,$E:$E,$E517,$F:$F,$F517,$R:$R,"No empezado"),
      "No empezado",
      IF(
         COUNTIFS($M:$M,$M517,$E:$E,$E517,$F:$F,$F517)=COUNTIFS($M:$M,$M517,$E:$E,$E517,$F:$F,$F517,$R:$R,"Virtualizado"),
         "Virtualizado",
         "En proceso"
      )
   )
)</f>
        <v>En proceso</v>
      </c>
      <c r="H517" t="str">
        <v>Disciplinar</v>
      </c>
      <c r="I517" t="str">
        <v>NOA 2025</v>
      </c>
      <c r="M517">
        <v>5</v>
      </c>
      <c r="N517" t="str">
        <v>Pregrado</v>
      </c>
      <c r="P517" t="str">
        <v>Nueva</v>
      </c>
      <c r="Q517" t="str">
        <v>Sí</v>
      </c>
    </row>
    <row r="518" xml:space="preserve">
      <c r="C518" t="str">
        <v>English V</v>
      </c>
      <c r="D518" t="str">
        <f>IF(H518="Disciplinar","No aplica","")</f>
        <v>No aplica</v>
      </c>
      <c r="E518" t="str">
        <f>PROPER(IF(B518="",E517,B518))</f>
        <v xml:space="preserve">Ingeniería En Inteligencia Artificial </v>
      </c>
      <c r="F518" t="str">
        <f>PROPER(IF(A518="",F517,A518))</f>
        <v>Virtual</v>
      </c>
      <c r="G518" t="str" xml:space="preserve">
        <f xml:space="preserve">IF(
   COUNTIFS($M:$M,$M518,$E:$E,$E518,$F:$F,$F518)=COUNTIFS($M:$M,$M518,$E:$E,$E518,$F:$F,$F518,$R:$R,"Cargado"),
   "Cargado",
   IF(
      COUNTIFS($M:$M,$M518,$E:$E,$E518,$F:$F,$F518)=COUNTIFS($M:$M,$M518,$E:$E,$E518,$F:$F,$F518,$R:$R,"No empezado"),
      "No empezado",
      IF(
         COUNTIFS($M:$M,$M518,$E:$E,$E518,$F:$F,$F518)=COUNTIFS($M:$M,$M518,$E:$E,$E518,$F:$F,$F518,$R:$R,"Virtualizado"),
         "Virtualizado",
         "En proceso"
      )
   )
)</f>
        <v>En proceso</v>
      </c>
      <c r="H518" t="str">
        <v>Disciplinar</v>
      </c>
      <c r="I518" t="str">
        <v>NOA 2025</v>
      </c>
      <c r="M518">
        <v>5</v>
      </c>
      <c r="N518" t="str">
        <v>Pregrado</v>
      </c>
      <c r="P518" t="str">
        <v>Nueva</v>
      </c>
      <c r="Q518" t="str">
        <v>Sí</v>
      </c>
    </row>
    <row r="519" xml:space="preserve">
      <c r="C519" t="str">
        <v xml:space="preserve">Métodos Numéricos y Optimización   </v>
      </c>
      <c r="D519" t="str">
        <f>IF(H519="Disciplinar","No aplica","")</f>
        <v>No aplica</v>
      </c>
      <c r="E519" t="str">
        <f>PROPER(IF(B519="",E518,B519))</f>
        <v xml:space="preserve">Ingeniería En Inteligencia Artificial </v>
      </c>
      <c r="F519" t="str">
        <f>PROPER(IF(A519="",F518,A519))</f>
        <v>Virtual</v>
      </c>
      <c r="G519" t="str" xml:space="preserve">
        <f xml:space="preserve">IF(
   COUNTIFS($M:$M,$M519,$E:$E,$E519,$F:$F,$F519)=COUNTIFS($M:$M,$M519,$E:$E,$E519,$F:$F,$F519,$R:$R,"Cargado"),
   "Cargado",
   IF(
      COUNTIFS($M:$M,$M519,$E:$E,$E519,$F:$F,$F519)=COUNTIFS($M:$M,$M519,$E:$E,$E519,$F:$F,$F519,$R:$R,"No empezado"),
      "No empezado",
      IF(
         COUNTIFS($M:$M,$M519,$E:$E,$E519,$F:$F,$F519)=COUNTIFS($M:$M,$M519,$E:$E,$E519,$F:$F,$F519,$R:$R,"Virtualizado"),
         "Virtualizado",
         "En proceso"
      )
   )
)</f>
        <v>En proceso</v>
      </c>
      <c r="H519" t="str">
        <v>Disciplinar</v>
      </c>
      <c r="I519" t="str">
        <v>NOA 2025</v>
      </c>
      <c r="M519">
        <v>5</v>
      </c>
      <c r="N519" t="str">
        <v>Pregrado</v>
      </c>
      <c r="P519" t="str">
        <v>Nueva</v>
      </c>
      <c r="Q519" t="str">
        <v>No</v>
      </c>
    </row>
    <row r="520" xml:space="preserve">
      <c r="C520" t="str">
        <v>Diseño y Desarrollo de APIs para Sistemas Inteligentes</v>
      </c>
      <c r="D520" t="str">
        <f>IF(H520="Disciplinar","No aplica","")</f>
        <v>No aplica</v>
      </c>
      <c r="E520" t="str">
        <f>PROPER(IF(B520="",E519,B520))</f>
        <v xml:space="preserve">Ingeniería En Inteligencia Artificial </v>
      </c>
      <c r="F520" t="str">
        <f>PROPER(IF(A520="",F519,A520))</f>
        <v>Virtual</v>
      </c>
      <c r="G520" t="str" xml:space="preserve">
        <f xml:space="preserve">IF(
   COUNTIFS($M:$M,$M520,$E:$E,$E520,$F:$F,$F520)=COUNTIFS($M:$M,$M520,$E:$E,$E520,$F:$F,$F520,$R:$R,"Cargado"),
   "Cargado",
   IF(
      COUNTIFS($M:$M,$M520,$E:$E,$E520,$F:$F,$F520)=COUNTIFS($M:$M,$M520,$E:$E,$E520,$F:$F,$F520,$R:$R,"No empezado"),
      "No empezado",
      IF(
         COUNTIFS($M:$M,$M520,$E:$E,$E520,$F:$F,$F520)=COUNTIFS($M:$M,$M520,$E:$E,$E520,$F:$F,$F520,$R:$R,"Virtualizado"),
         "Virtualizado",
         "En proceso"
      )
   )
)</f>
        <v>En proceso</v>
      </c>
      <c r="H520" t="str">
        <v>Disciplinar</v>
      </c>
      <c r="I520" t="str">
        <v>NOA 2025</v>
      </c>
      <c r="M520">
        <v>5</v>
      </c>
      <c r="N520" t="str">
        <v>Pregrado</v>
      </c>
      <c r="P520" t="str">
        <v>Nueva</v>
      </c>
      <c r="Q520" t="str">
        <v>No</v>
      </c>
    </row>
    <row r="521" xml:space="preserve">
      <c r="C521" t="str">
        <v>Aprendizaje Profundo I – Redes Neuronales y CNNs</v>
      </c>
      <c r="D521" t="str">
        <f>IF(H521="Disciplinar","No aplica","")</f>
        <v>No aplica</v>
      </c>
      <c r="E521" t="str">
        <f>PROPER(IF(B521="",E520,B521))</f>
        <v xml:space="preserve">Ingeniería En Inteligencia Artificial </v>
      </c>
      <c r="F521" t="str">
        <f>PROPER(IF(A521="",F520,A521))</f>
        <v>Virtual</v>
      </c>
      <c r="G521" t="str" xml:space="preserve">
        <f xml:space="preserve">IF(
   COUNTIFS($M:$M,$M521,$E:$E,$E521,$F:$F,$F521)=COUNTIFS($M:$M,$M521,$E:$E,$E521,$F:$F,$F521,$R:$R,"Cargado"),
   "Cargado",
   IF(
      COUNTIFS($M:$M,$M521,$E:$E,$E521,$F:$F,$F521)=COUNTIFS($M:$M,$M521,$E:$E,$E521,$F:$F,$F521,$R:$R,"No empezado"),
      "No empezado",
      IF(
         COUNTIFS($M:$M,$M521,$E:$E,$E521,$F:$F,$F521)=COUNTIFS($M:$M,$M521,$E:$E,$E521,$F:$F,$F521,$R:$R,"Virtualizado"),
         "Virtualizado",
         "En proceso"
      )
   )
)</f>
        <v>En proceso</v>
      </c>
      <c r="H521" t="str">
        <v>Disciplinar</v>
      </c>
      <c r="I521" t="str">
        <v>NOA 2025</v>
      </c>
      <c r="M521">
        <v>5</v>
      </c>
      <c r="N521" t="str">
        <v>Pregrado</v>
      </c>
      <c r="P521" t="str">
        <v>Nueva</v>
      </c>
      <c r="Q521" t="str">
        <v>No</v>
      </c>
    </row>
    <row r="522" xml:space="preserve">
      <c r="C522" t="str">
        <v>Procesamiento de Lenguaje Natural (NLP) I – Modelos Clásicos y Pre-entrenados</v>
      </c>
      <c r="D522" t="str">
        <f>IF(H522="Disciplinar","No aplica","")</f>
        <v>No aplica</v>
      </c>
      <c r="E522" t="str">
        <f>PROPER(IF(B522="",E521,B522))</f>
        <v xml:space="preserve">Ingeniería En Inteligencia Artificial </v>
      </c>
      <c r="F522" t="str">
        <f>PROPER(IF(A522="",F521,A522))</f>
        <v>Virtual</v>
      </c>
      <c r="G522" t="str" xml:space="preserve">
        <f xml:space="preserve">IF(
   COUNTIFS($M:$M,$M522,$E:$E,$E522,$F:$F,$F522)=COUNTIFS($M:$M,$M522,$E:$E,$E522,$F:$F,$F522,$R:$R,"Cargado"),
   "Cargado",
   IF(
      COUNTIFS($M:$M,$M522,$E:$E,$E522,$F:$F,$F522)=COUNTIFS($M:$M,$M522,$E:$E,$E522,$F:$F,$F522,$R:$R,"No empezado"),
      "No empezado",
      IF(
         COUNTIFS($M:$M,$M522,$E:$E,$E522,$F:$F,$F522)=COUNTIFS($M:$M,$M522,$E:$E,$E522,$F:$F,$F522,$R:$R,"Virtualizado"),
         "Virtualizado",
         "En proceso"
      )
   )
)</f>
        <v>En proceso</v>
      </c>
      <c r="H522" t="str">
        <v>Disciplinar</v>
      </c>
      <c r="I522" t="str">
        <v>NOA 2025</v>
      </c>
      <c r="M522">
        <v>5</v>
      </c>
      <c r="N522" t="str">
        <v>Pregrado</v>
      </c>
      <c r="P522" t="str">
        <v>Nueva</v>
      </c>
      <c r="Q522" t="str">
        <v>No</v>
      </c>
    </row>
    <row r="523" xml:space="preserve">
      <c r="C523" t="str">
        <v xml:space="preserve">Proceso de Investigación III </v>
      </c>
      <c r="D523" t="str">
        <f>IF(H523="Disciplinar","No aplica","")</f>
        <v>No aplica</v>
      </c>
      <c r="E523" t="str">
        <f>PROPER(IF(B523="",E522,B523))</f>
        <v xml:space="preserve">Ingeniería En Inteligencia Artificial </v>
      </c>
      <c r="F523" t="str">
        <f>PROPER(IF(A523="",F522,A523))</f>
        <v>Virtual</v>
      </c>
      <c r="G523" t="str" xml:space="preserve">
        <f xml:space="preserve">IF(
   COUNTIFS($M:$M,$M523,$E:$E,$E523,$F:$F,$F523)=COUNTIFS($M:$M,$M523,$E:$E,$E523,$F:$F,$F523,$R:$R,"Cargado"),
   "Cargado",
   IF(
      COUNTIFS($M:$M,$M523,$E:$E,$E523,$F:$F,$F523)=COUNTIFS($M:$M,$M523,$E:$E,$E523,$F:$F,$F523,$R:$R,"No empezado"),
      "No empezado",
      IF(
         COUNTIFS($M:$M,$M523,$E:$E,$E523,$F:$F,$F523)=COUNTIFS($M:$M,$M523,$E:$E,$E523,$F:$F,$F523,$R:$R,"Virtualizado"),
         "Virtualizado",
         "En proceso"
      )
   )
)</f>
        <v>En proceso</v>
      </c>
      <c r="H523" t="str">
        <v>Disciplinar</v>
      </c>
      <c r="I523" t="str">
        <v>NOA 2025</v>
      </c>
      <c r="M523">
        <v>5</v>
      </c>
      <c r="N523" t="str">
        <v>Pregrado</v>
      </c>
      <c r="P523" t="str">
        <v>Nueva</v>
      </c>
      <c r="Q523" t="str">
        <v>Sí</v>
      </c>
    </row>
    <row r="524" xml:space="preserve">
      <c r="C524" t="str">
        <v>Proyecto Emprendedor</v>
      </c>
      <c r="D524" t="str">
        <f>IF(H524="Disciplinar","No aplica","")</f>
        <v>No aplica</v>
      </c>
      <c r="E524" t="str">
        <f>PROPER(IF(B524="",E523,B524))</f>
        <v xml:space="preserve">Ingeniería En Inteligencia Artificial </v>
      </c>
      <c r="F524" t="str">
        <f>PROPER(IF(A524="",F523,A524))</f>
        <v>Virtual</v>
      </c>
      <c r="G524" t="str" xml:space="preserve">
        <f xml:space="preserve">IF(
   COUNTIFS($M:$M,$M524,$E:$E,$E524,$F:$F,$F524)=COUNTIFS($M:$M,$M524,$E:$E,$E524,$F:$F,$F524,$R:$R,"Cargado"),
   "Cargado",
   IF(
      COUNTIFS($M:$M,$M524,$E:$E,$E524,$F:$F,$F524)=COUNTIFS($M:$M,$M524,$E:$E,$E524,$F:$F,$F524,$R:$R,"No empezado"),
      "No empezado",
      IF(
         COUNTIFS($M:$M,$M524,$E:$E,$E524,$F:$F,$F524)=COUNTIFS($M:$M,$M524,$E:$E,$E524,$F:$F,$F524,$R:$R,"Virtualizado"),
         "Virtualizado",
         "En proceso"
      )
   )
)</f>
        <v>En proceso</v>
      </c>
      <c r="H524" t="str">
        <v>Disciplinar</v>
      </c>
      <c r="I524" t="str">
        <v>NOA 2025</v>
      </c>
      <c r="M524">
        <v>6</v>
      </c>
      <c r="N524" t="str">
        <v>Pregrado</v>
      </c>
      <c r="P524" t="str">
        <v>Nueva</v>
      </c>
      <c r="Q524" t="str">
        <v>Sí</v>
      </c>
    </row>
    <row r="525" xml:space="preserve">
      <c r="C525" t="str">
        <v>English VI</v>
      </c>
      <c r="D525" t="str">
        <f>IF(H525="Disciplinar","No aplica","")</f>
        <v>No aplica</v>
      </c>
      <c r="E525" t="str">
        <f>PROPER(IF(B525="",E524,B525))</f>
        <v xml:space="preserve">Ingeniería En Inteligencia Artificial </v>
      </c>
      <c r="F525" t="str">
        <f>PROPER(IF(A525="",F524,A525))</f>
        <v>Virtual</v>
      </c>
      <c r="G525" t="str" xml:space="preserve">
        <f xml:space="preserve">IF(
   COUNTIFS($M:$M,$M525,$E:$E,$E525,$F:$F,$F525)=COUNTIFS($M:$M,$M525,$E:$E,$E525,$F:$F,$F525,$R:$R,"Cargado"),
   "Cargado",
   IF(
      COUNTIFS($M:$M,$M525,$E:$E,$E525,$F:$F,$F525)=COUNTIFS($M:$M,$M525,$E:$E,$E525,$F:$F,$F525,$R:$R,"No empezado"),
      "No empezado",
      IF(
         COUNTIFS($M:$M,$M525,$E:$E,$E525,$F:$F,$F525)=COUNTIFS($M:$M,$M525,$E:$E,$E525,$F:$F,$F525,$R:$R,"Virtualizado"),
         "Virtualizado",
         "En proceso"
      )
   )
)</f>
        <v>En proceso</v>
      </c>
      <c r="H525" t="str">
        <v>Disciplinar</v>
      </c>
      <c r="I525" t="str">
        <v>NOA 2025</v>
      </c>
      <c r="M525">
        <v>6</v>
      </c>
      <c r="N525" t="str">
        <v>Pregrado</v>
      </c>
      <c r="P525" t="str">
        <v>Nueva</v>
      </c>
      <c r="Q525" t="str">
        <v>Sí</v>
      </c>
    </row>
    <row r="526" xml:space="preserve">
      <c r="C526" t="str">
        <v xml:space="preserve">Análisis Multivariado y Series Temporales    </v>
      </c>
      <c r="D526" t="str">
        <f>IF(H526="Disciplinar","No aplica","")</f>
        <v>No aplica</v>
      </c>
      <c r="E526" t="str">
        <f>PROPER(IF(B526="",E525,B526))</f>
        <v xml:space="preserve">Ingeniería En Inteligencia Artificial </v>
      </c>
      <c r="F526" t="str">
        <f>PROPER(IF(A526="",F525,A526))</f>
        <v>Virtual</v>
      </c>
      <c r="G526" t="str" xml:space="preserve">
        <f xml:space="preserve">IF(
   COUNTIFS($M:$M,$M526,$E:$E,$E526,$F:$F,$F526)=COUNTIFS($M:$M,$M526,$E:$E,$E526,$F:$F,$F526,$R:$R,"Cargado"),
   "Cargado",
   IF(
      COUNTIFS($M:$M,$M526,$E:$E,$E526,$F:$F,$F526)=COUNTIFS($M:$M,$M526,$E:$E,$E526,$F:$F,$F526,$R:$R,"No empezado"),
      "No empezado",
      IF(
         COUNTIFS($M:$M,$M526,$E:$E,$E526,$F:$F,$F526)=COUNTIFS($M:$M,$M526,$E:$E,$E526,$F:$F,$F526,$R:$R,"Virtualizado"),
         "Virtualizado",
         "En proceso"
      )
   )
)</f>
        <v>En proceso</v>
      </c>
      <c r="H526" t="str">
        <v>Disciplinar</v>
      </c>
      <c r="I526" t="str">
        <v>NOA 2025</v>
      </c>
      <c r="M526">
        <v>6</v>
      </c>
      <c r="N526" t="str">
        <v>Pregrado</v>
      </c>
      <c r="P526" t="str">
        <v>Nueva</v>
      </c>
      <c r="Q526" t="str">
        <v>No</v>
      </c>
    </row>
    <row r="527" xml:space="preserve">
      <c r="C527" t="str">
        <v>Aprendizaje Profundo II – RNN, Transformers y Generative Models</v>
      </c>
      <c r="D527" t="str">
        <f>IF(H527="Disciplinar","No aplica","")</f>
        <v>No aplica</v>
      </c>
      <c r="E527" t="str">
        <f>PROPER(IF(B527="",E526,B527))</f>
        <v xml:space="preserve">Ingeniería En Inteligencia Artificial </v>
      </c>
      <c r="F527" t="str">
        <f>PROPER(IF(A527="",F526,A527))</f>
        <v>Virtual</v>
      </c>
      <c r="G527" t="str" xml:space="preserve">
        <f xml:space="preserve">IF(
   COUNTIFS($M:$M,$M527,$E:$E,$E527,$F:$F,$F527)=COUNTIFS($M:$M,$M527,$E:$E,$E527,$F:$F,$F527,$R:$R,"Cargado"),
   "Cargado",
   IF(
      COUNTIFS($M:$M,$M527,$E:$E,$E527,$F:$F,$F527)=COUNTIFS($M:$M,$M527,$E:$E,$E527,$F:$F,$F527,$R:$R,"No empezado"),
      "No empezado",
      IF(
         COUNTIFS($M:$M,$M527,$E:$E,$E527,$F:$F,$F527)=COUNTIFS($M:$M,$M527,$E:$E,$E527,$F:$F,$F527,$R:$R,"Virtualizado"),
         "Virtualizado",
         "En proceso"
      )
   )
)</f>
        <v>En proceso</v>
      </c>
      <c r="H527" t="str">
        <v>Disciplinar</v>
      </c>
      <c r="I527" t="str">
        <v>NOA 2025</v>
      </c>
      <c r="M527">
        <v>6</v>
      </c>
      <c r="N527" t="str">
        <v>Pregrado</v>
      </c>
      <c r="P527" t="str">
        <v>Nueva</v>
      </c>
      <c r="Q527" t="str">
        <v>No</v>
      </c>
    </row>
    <row r="528" xml:space="preserve">
      <c r="C528" t="str">
        <v>Blockchain Aplicado a IA – Contratos Inteligentes, NFT, Trazabilidad Algorítmica</v>
      </c>
      <c r="D528" t="str">
        <f>IF(H528="Disciplinar","No aplica","")</f>
        <v>No aplica</v>
      </c>
      <c r="E528" t="str">
        <f>PROPER(IF(B528="",E527,B528))</f>
        <v xml:space="preserve">Ingeniería En Inteligencia Artificial </v>
      </c>
      <c r="F528" t="str">
        <f>PROPER(IF(A528="",F527,A528))</f>
        <v>Virtual</v>
      </c>
      <c r="G528" t="str" xml:space="preserve">
        <f xml:space="preserve">IF(
   COUNTIFS($M:$M,$M528,$E:$E,$E528,$F:$F,$F528)=COUNTIFS($M:$M,$M528,$E:$E,$E528,$F:$F,$F528,$R:$R,"Cargado"),
   "Cargado",
   IF(
      COUNTIFS($M:$M,$M528,$E:$E,$E528,$F:$F,$F528)=COUNTIFS($M:$M,$M528,$E:$E,$E528,$F:$F,$F528,$R:$R,"No empezado"),
      "No empezado",
      IF(
         COUNTIFS($M:$M,$M528,$E:$E,$E528,$F:$F,$F528)=COUNTIFS($M:$M,$M528,$E:$E,$E528,$F:$F,$F528,$R:$R,"Virtualizado"),
         "Virtualizado",
         "En proceso"
      )
   )
)</f>
        <v>En proceso</v>
      </c>
      <c r="H528" t="str">
        <v>Disciplinar</v>
      </c>
      <c r="I528" t="str">
        <v>NOA 2025</v>
      </c>
      <c r="M528">
        <v>6</v>
      </c>
      <c r="N528" t="str">
        <v>Pregrado</v>
      </c>
      <c r="P528" t="str">
        <v>Nueva</v>
      </c>
      <c r="Q528" t="str">
        <v>No</v>
      </c>
    </row>
    <row r="529" xml:space="preserve">
      <c r="C529" t="str">
        <v>Ingeniería de Datos para IA – Pipelines, bases NoSQL, Spark</v>
      </c>
      <c r="D529" t="str">
        <f>IF(H529="Disciplinar","No aplica","")</f>
        <v>No aplica</v>
      </c>
      <c r="E529" t="str">
        <f>PROPER(IF(B529="",E528,B529))</f>
        <v xml:space="preserve">Ingeniería En Inteligencia Artificial </v>
      </c>
      <c r="F529" t="str">
        <f>PROPER(IF(A529="",F528,A529))</f>
        <v>Virtual</v>
      </c>
      <c r="G529" t="str" xml:space="preserve">
        <f xml:space="preserve">IF(
   COUNTIFS($M:$M,$M529,$E:$E,$E529,$F:$F,$F529)=COUNTIFS($M:$M,$M529,$E:$E,$E529,$F:$F,$F529,$R:$R,"Cargado"),
   "Cargado",
   IF(
      COUNTIFS($M:$M,$M529,$E:$E,$E529,$F:$F,$F529)=COUNTIFS($M:$M,$M529,$E:$E,$E529,$F:$F,$F529,$R:$R,"No empezado"),
      "No empezado",
      IF(
         COUNTIFS($M:$M,$M529,$E:$E,$E529,$F:$F,$F529)=COUNTIFS($M:$M,$M529,$E:$E,$E529,$F:$F,$F529,$R:$R,"Virtualizado"),
         "Virtualizado",
         "En proceso"
      )
   )
)</f>
        <v>En proceso</v>
      </c>
      <c r="H529" t="str">
        <v>Disciplinar</v>
      </c>
      <c r="I529" t="str">
        <v>NOA 2025</v>
      </c>
      <c r="M529">
        <v>6</v>
      </c>
      <c r="N529" t="str">
        <v>Pregrado</v>
      </c>
      <c r="P529" t="str">
        <v>Nueva</v>
      </c>
      <c r="Q529" t="str">
        <v>No</v>
      </c>
    </row>
    <row r="530" xml:space="preserve">
      <c r="C530" t="str">
        <v>Electiva de Profundización I</v>
      </c>
      <c r="D530" t="str">
        <v>IA para Sectores Estratégicos I: Salud y Biotecnología</v>
      </c>
      <c r="E530" t="str">
        <f>PROPER(IF(B530="",E529,B530))</f>
        <v xml:space="preserve">Ingeniería En Inteligencia Artificial </v>
      </c>
      <c r="F530" t="str">
        <f>PROPER(IF(A530="",F529,A530))</f>
        <v>Virtual</v>
      </c>
      <c r="G530" t="str" xml:space="preserve">
        <f xml:space="preserve">IF(
   COUNTIFS($M:$M,$M530,$E:$E,$E530,$F:$F,$F530)=COUNTIFS($M:$M,$M530,$E:$E,$E530,$F:$F,$F530,$R:$R,"Cargado"),
   "Cargado",
   IF(
      COUNTIFS($M:$M,$M530,$E:$E,$E530,$F:$F,$F530)=COUNTIFS($M:$M,$M530,$E:$E,$E530,$F:$F,$F530,$R:$R,"No empezado"),
      "No empezado",
      IF(
         COUNTIFS($M:$M,$M530,$E:$E,$E530,$F:$F,$F530)=COUNTIFS($M:$M,$M530,$E:$E,$E530,$F:$F,$F530,$R:$R,"Virtualizado"),
         "Virtualizado",
         "En proceso"
      )
   )
)</f>
        <v>En proceso</v>
      </c>
      <c r="H530" t="str">
        <v>Electiva</v>
      </c>
      <c r="I530" t="str">
        <v>NOA 2025</v>
      </c>
      <c r="M530">
        <v>6</v>
      </c>
      <c r="N530" t="str">
        <v>Pregrado</v>
      </c>
      <c r="P530" t="str">
        <v>Nueva</v>
      </c>
      <c r="Q530" t="str">
        <v>No</v>
      </c>
    </row>
    <row r="531" xml:space="preserve">
      <c r="C531" t="str">
        <v>Electiva de Profundización I</v>
      </c>
      <c r="D531" t="str">
        <v xml:space="preserve">Ingeniería de Datos para IA </v>
      </c>
      <c r="E531" t="str">
        <f>PROPER(IF(B531="",E530,B531))</f>
        <v xml:space="preserve">Ingeniería En Inteligencia Artificial </v>
      </c>
      <c r="F531" t="str">
        <f>PROPER(IF(A531="",F530,A531))</f>
        <v>Virtual</v>
      </c>
      <c r="G531" t="str" xml:space="preserve">
        <f xml:space="preserve">IF(
   COUNTIFS($M:$M,$M531,$E:$E,$E531,$F:$F,$F531)=COUNTIFS($M:$M,$M531,$E:$E,$E531,$F:$F,$F531,$R:$R,"Cargado"),
   "Cargado",
   IF(
      COUNTIFS($M:$M,$M531,$E:$E,$E531,$F:$F,$F531)=COUNTIFS($M:$M,$M531,$E:$E,$E531,$F:$F,$F531,$R:$R,"No empezado"),
      "No empezado",
      IF(
         COUNTIFS($M:$M,$M531,$E:$E,$E531,$F:$F,$F531)=COUNTIFS($M:$M,$M531,$E:$E,$E531,$F:$F,$F531,$R:$R,"Virtualizado"),
         "Virtualizado",
         "En proceso"
      )
   )
)</f>
        <v>En proceso</v>
      </c>
      <c r="H531" t="str">
        <v>Electiva</v>
      </c>
      <c r="I531" t="str">
        <v>NOA 2025</v>
      </c>
      <c r="M531">
        <v>6</v>
      </c>
      <c r="N531" t="str">
        <v>Pregrado</v>
      </c>
      <c r="P531" t="str">
        <v>Nueva</v>
      </c>
      <c r="Q531" t="str">
        <v>No</v>
      </c>
    </row>
    <row r="532" xml:space="preserve">
      <c r="C532" t="str">
        <v>Electiva de Profundización I</v>
      </c>
      <c r="D532" t="str">
        <v>Robótica Cognitiva y Sensores Inteligentes</v>
      </c>
      <c r="E532" t="str">
        <f>PROPER(IF(B532="",E531,B532))</f>
        <v xml:space="preserve">Ingeniería En Inteligencia Artificial </v>
      </c>
      <c r="F532" t="str">
        <f>PROPER(IF(A532="",F531,A532))</f>
        <v>Virtual</v>
      </c>
      <c r="G532" t="str" xml:space="preserve">
        <f xml:space="preserve">IF(
   COUNTIFS($M:$M,$M532,$E:$E,$E532,$F:$F,$F532)=COUNTIFS($M:$M,$M532,$E:$E,$E532,$F:$F,$F532,$R:$R,"Cargado"),
   "Cargado",
   IF(
      COUNTIFS($M:$M,$M532,$E:$E,$E532,$F:$F,$F532)=COUNTIFS($M:$M,$M532,$E:$E,$E532,$F:$F,$F532,$R:$R,"No empezado"),
      "No empezado",
      IF(
         COUNTIFS($M:$M,$M532,$E:$E,$E532,$F:$F,$F532)=COUNTIFS($M:$M,$M532,$E:$E,$E532,$F:$F,$F532,$R:$R,"Virtualizado"),
         "Virtualizado",
         "En proceso"
      )
   )
)</f>
        <v>En proceso</v>
      </c>
      <c r="H532" t="str">
        <v>Electiva</v>
      </c>
      <c r="I532" t="str">
        <v>NOA 2025</v>
      </c>
      <c r="M532">
        <v>6</v>
      </c>
      <c r="N532" t="str">
        <v>Pregrado</v>
      </c>
      <c r="P532" t="str">
        <v>Nueva</v>
      </c>
      <c r="Q532" t="str">
        <v>No</v>
      </c>
    </row>
    <row r="533" xml:space="preserve">
      <c r="C533" t="str">
        <v>Visión por Computador – Reconocimiento, Segmentación y Video IA</v>
      </c>
      <c r="D533" t="str">
        <f>IF(H533="Disciplinar","No aplica","")</f>
        <v>No aplica</v>
      </c>
      <c r="E533" t="str">
        <f>PROPER(IF(B533="",E532,B533))</f>
        <v xml:space="preserve">Ingeniería En Inteligencia Artificial </v>
      </c>
      <c r="F533" t="str">
        <f>PROPER(IF(A533="",F532,A533))</f>
        <v>Virtual</v>
      </c>
      <c r="G533" t="str" xml:space="preserve">
        <f xml:space="preserve">IF(
   COUNTIFS($M:$M,$M533,$E:$E,$E533,$F:$F,$F533)=COUNTIFS($M:$M,$M533,$E:$E,$E533,$F:$F,$F533,$R:$R,"Cargado"),
   "Cargado",
   IF(
      COUNTIFS($M:$M,$M533,$E:$E,$E533,$F:$F,$F533)=COUNTIFS($M:$M,$M533,$E:$E,$E533,$F:$F,$F533,$R:$R,"No empezado"),
      "No empezado",
      IF(
         COUNTIFS($M:$M,$M533,$E:$E,$E533,$F:$F,$F533)=COUNTIFS($M:$M,$M533,$E:$E,$E533,$F:$F,$F533,$R:$R,"Virtualizado"),
         "Virtualizado",
         "En proceso"
      )
   )
)</f>
        <v>En proceso</v>
      </c>
      <c r="H533" t="str">
        <v>Disciplinar</v>
      </c>
      <c r="I533" t="str">
        <v>NOA 2025</v>
      </c>
      <c r="M533">
        <v>7</v>
      </c>
      <c r="N533" t="str">
        <v>Pregrado</v>
      </c>
      <c r="P533" t="str">
        <v>Nueva</v>
      </c>
      <c r="Q533" t="str">
        <v>No</v>
      </c>
    </row>
    <row r="534" xml:space="preserve">
      <c r="C534" t="str">
        <v>Sistemas Autónomos Inteligentes y Robótica Cognitiva</v>
      </c>
      <c r="D534" t="str">
        <f>IF(H534="Disciplinar","No aplica","")</f>
        <v>No aplica</v>
      </c>
      <c r="E534" t="str">
        <f>PROPER(IF(B534="",E533,B534))</f>
        <v xml:space="preserve">Ingeniería En Inteligencia Artificial </v>
      </c>
      <c r="F534" t="str">
        <f>PROPER(IF(A534="",F533,A534))</f>
        <v>Virtual</v>
      </c>
      <c r="G534" t="str" xml:space="preserve">
        <f xml:space="preserve">IF(
   COUNTIFS($M:$M,$M534,$E:$E,$E534,$F:$F,$F534)=COUNTIFS($M:$M,$M534,$E:$E,$E534,$F:$F,$F534,$R:$R,"Cargado"),
   "Cargado",
   IF(
      COUNTIFS($M:$M,$M534,$E:$E,$E534,$F:$F,$F534)=COUNTIFS($M:$M,$M534,$E:$E,$E534,$F:$F,$F534,$R:$R,"No empezado"),
      "No empezado",
      IF(
         COUNTIFS($M:$M,$M534,$E:$E,$E534,$F:$F,$F534)=COUNTIFS($M:$M,$M534,$E:$E,$E534,$F:$F,$F534,$R:$R,"Virtualizado"),
         "Virtualizado",
         "En proceso"
      )
   )
)</f>
        <v>En proceso</v>
      </c>
      <c r="H534" t="str">
        <v>Disciplinar</v>
      </c>
      <c r="I534" t="str">
        <v>NOA 2025</v>
      </c>
      <c r="M534">
        <v>7</v>
      </c>
      <c r="N534" t="str">
        <v>Pregrado</v>
      </c>
      <c r="P534" t="str">
        <v>Nueva</v>
      </c>
      <c r="Q534" t="str">
        <v>No</v>
      </c>
    </row>
    <row r="535" xml:space="preserve">
      <c r="C535" t="str">
        <v>IA Explicable y Auditoría de Modelos – interpretabilidad, sesgos, ética computacional</v>
      </c>
      <c r="D535" t="str">
        <f>IF(H535="Disciplinar","No aplica","")</f>
        <v>No aplica</v>
      </c>
      <c r="E535" t="str">
        <f>PROPER(IF(B535="",E534,B535))</f>
        <v xml:space="preserve">Ingeniería En Inteligencia Artificial </v>
      </c>
      <c r="F535" t="str">
        <f>PROPER(IF(A535="",F534,A535))</f>
        <v>Virtual</v>
      </c>
      <c r="G535" t="str" xml:space="preserve">
        <f xml:space="preserve">IF(
   COUNTIFS($M:$M,$M535,$E:$E,$E535,$F:$F,$F535)=COUNTIFS($M:$M,$M535,$E:$E,$E535,$F:$F,$F535,$R:$R,"Cargado"),
   "Cargado",
   IF(
      COUNTIFS($M:$M,$M535,$E:$E,$E535,$F:$F,$F535)=COUNTIFS($M:$M,$M535,$E:$E,$E535,$F:$F,$F535,$R:$R,"No empezado"),
      "No empezado",
      IF(
         COUNTIFS($M:$M,$M535,$E:$E,$E535,$F:$F,$F535)=COUNTIFS($M:$M,$M535,$E:$E,$E535,$F:$F,$F535,$R:$R,"Virtualizado"),
         "Virtualizado",
         "En proceso"
      )
   )
)</f>
        <v>En proceso</v>
      </c>
      <c r="H535" t="str">
        <v>Disciplinar</v>
      </c>
      <c r="I535" t="str">
        <v>NOA 2025</v>
      </c>
      <c r="M535">
        <v>7</v>
      </c>
      <c r="N535" t="str">
        <v>Pregrado</v>
      </c>
      <c r="P535" t="str">
        <v>Nueva</v>
      </c>
      <c r="Q535" t="str">
        <v>No</v>
      </c>
    </row>
    <row r="536" xml:space="preserve">
      <c r="C536" t="str">
        <v>Gestión de Infraestructura para Modelos de IA</v>
      </c>
      <c r="D536" t="str">
        <f>IF(H536="Disciplinar","No aplica","")</f>
        <v>No aplica</v>
      </c>
      <c r="E536" t="str">
        <f>PROPER(IF(B536="",E535,B536))</f>
        <v xml:space="preserve">Ingeniería En Inteligencia Artificial </v>
      </c>
      <c r="F536" t="str">
        <f>PROPER(IF(A536="",F535,A536))</f>
        <v>Virtual</v>
      </c>
      <c r="G536" t="str" xml:space="preserve">
        <f xml:space="preserve">IF(
   COUNTIFS($M:$M,$M536,$E:$E,$E536,$F:$F,$F536)=COUNTIFS($M:$M,$M536,$E:$E,$E536,$F:$F,$F536,$R:$R,"Cargado"),
   "Cargado",
   IF(
      COUNTIFS($M:$M,$M536,$E:$E,$E536,$F:$F,$F536)=COUNTIFS($M:$M,$M536,$E:$E,$E536,$F:$F,$F536,$R:$R,"No empezado"),
      "No empezado",
      IF(
         COUNTIFS($M:$M,$M536,$E:$E,$E536,$F:$F,$F536)=COUNTIFS($M:$M,$M536,$E:$E,$E536,$F:$F,$F536,$R:$R,"Virtualizado"),
         "Virtualizado",
         "En proceso"
      )
   )
)</f>
        <v>En proceso</v>
      </c>
      <c r="H536" t="str">
        <v>Disciplinar</v>
      </c>
      <c r="I536" t="str">
        <v>NOA 2025</v>
      </c>
      <c r="M536">
        <v>7</v>
      </c>
      <c r="N536" t="str">
        <v>Pregrado</v>
      </c>
      <c r="P536" t="str">
        <v>Nueva</v>
      </c>
      <c r="Q536" t="str">
        <v>No</v>
      </c>
    </row>
    <row r="537" xml:space="preserve">
      <c r="C537" t="str">
        <v>Electiva de Profundización II</v>
      </c>
      <c r="D537" t="str">
        <v>IA para Sectores Estratégicos II: Finanzas y Riesgo</v>
      </c>
      <c r="E537" t="str">
        <f>PROPER(IF(B537="",E536,B537))</f>
        <v xml:space="preserve">Ingeniería En Inteligencia Artificial </v>
      </c>
      <c r="F537" t="str">
        <f>PROPER(IF(A537="",F536,A537))</f>
        <v>Virtual</v>
      </c>
      <c r="G537" t="str" xml:space="preserve">
        <f xml:space="preserve">IF(
   COUNTIFS($M:$M,$M537,$E:$E,$E537,$F:$F,$F537)=COUNTIFS($M:$M,$M537,$E:$E,$E537,$F:$F,$F537,$R:$R,"Cargado"),
   "Cargado",
   IF(
      COUNTIFS($M:$M,$M537,$E:$E,$E537,$F:$F,$F537)=COUNTIFS($M:$M,$M537,$E:$E,$E537,$F:$F,$F537,$R:$R,"No empezado"),
      "No empezado",
      IF(
         COUNTIFS($M:$M,$M537,$E:$E,$E537,$F:$F,$F537)=COUNTIFS($M:$M,$M537,$E:$E,$E537,$F:$F,$F537,$R:$R,"Virtualizado"),
         "Virtualizado",
         "En proceso"
      )
   )
)</f>
        <v>En proceso</v>
      </c>
      <c r="H537" t="str">
        <v>Electiva</v>
      </c>
      <c r="I537" t="str">
        <v>NOA 2025</v>
      </c>
      <c r="M537">
        <v>7</v>
      </c>
      <c r="N537" t="str">
        <v>Pregrado</v>
      </c>
      <c r="P537" t="str">
        <v>Nueva</v>
      </c>
      <c r="Q537" t="str">
        <v>No</v>
      </c>
    </row>
    <row r="538" xml:space="preserve">
      <c r="C538" t="str">
        <v>Electiva de Profundización II</v>
      </c>
      <c r="D538" t="str">
        <v>Aprendizaje Profundo I: Redes Neuronales y CNN</v>
      </c>
      <c r="E538" t="str">
        <f>PROPER(IF(B538="",E537,B538))</f>
        <v xml:space="preserve">Ingeniería En Inteligencia Artificial </v>
      </c>
      <c r="F538" t="str">
        <f>PROPER(IF(A538="",F537,A538))</f>
        <v>Virtual</v>
      </c>
      <c r="G538" t="str" xml:space="preserve">
        <f xml:space="preserve">IF(
   COUNTIFS($M:$M,$M538,$E:$E,$E538,$F:$F,$F538)=COUNTIFS($M:$M,$M538,$E:$E,$E538,$F:$F,$F538,$R:$R,"Cargado"),
   "Cargado",
   IF(
      COUNTIFS($M:$M,$M538,$E:$E,$E538,$F:$F,$F538)=COUNTIFS($M:$M,$M538,$E:$E,$E538,$F:$F,$F538,$R:$R,"No empezado"),
      "No empezado",
      IF(
         COUNTIFS($M:$M,$M538,$E:$E,$E538,$F:$F,$F538)=COUNTIFS($M:$M,$M538,$E:$E,$E538,$F:$F,$F538,$R:$R,"Virtualizado"),
         "Virtualizado",
         "En proceso"
      )
   )
)</f>
        <v>En proceso</v>
      </c>
      <c r="H538" t="str">
        <v>Electiva</v>
      </c>
      <c r="I538" t="str">
        <v>NOA 2025</v>
      </c>
      <c r="M538">
        <v>7</v>
      </c>
      <c r="N538" t="str">
        <v>Pregrado</v>
      </c>
      <c r="P538" t="str">
        <v>Nueva</v>
      </c>
      <c r="Q538" t="str">
        <v>No</v>
      </c>
    </row>
    <row r="539" xml:space="preserve">
      <c r="C539" t="str">
        <v>Electiva de Profundización II</v>
      </c>
      <c r="D539" t="str">
        <v>Agentes Inteligentes y Sistemas Multiagente</v>
      </c>
      <c r="E539" t="str">
        <f>PROPER(IF(B539="",E538,B539))</f>
        <v xml:space="preserve">Ingeniería En Inteligencia Artificial </v>
      </c>
      <c r="F539" t="str">
        <f>PROPER(IF(A539="",F538,A539))</f>
        <v>Virtual</v>
      </c>
      <c r="G539" t="str" xml:space="preserve">
        <f xml:space="preserve">IF(
   COUNTIFS($M:$M,$M539,$E:$E,$E539,$F:$F,$F539)=COUNTIFS($M:$M,$M539,$E:$E,$E539,$F:$F,$F539,$R:$R,"Cargado"),
   "Cargado",
   IF(
      COUNTIFS($M:$M,$M539,$E:$E,$E539,$F:$F,$F539)=COUNTIFS($M:$M,$M539,$E:$E,$E539,$F:$F,$F539,$R:$R,"No empezado"),
      "No empezado",
      IF(
         COUNTIFS($M:$M,$M539,$E:$E,$E539,$F:$F,$F539)=COUNTIFS($M:$M,$M539,$E:$E,$E539,$F:$F,$F539,$R:$R,"Virtualizado"),
         "Virtualizado",
         "En proceso"
      )
   )
)</f>
        <v>En proceso</v>
      </c>
      <c r="H539" t="str">
        <v>Electiva</v>
      </c>
      <c r="I539" t="str">
        <v>NOA 2025</v>
      </c>
      <c r="M539">
        <v>7</v>
      </c>
      <c r="N539" t="str">
        <v>Pregrado</v>
      </c>
      <c r="P539" t="str">
        <v>Nueva</v>
      </c>
      <c r="Q539" t="str">
        <v>No</v>
      </c>
    </row>
    <row r="540" xml:space="preserve">
      <c r="C540" t="str">
        <v>Proyecto Integrador de IA – Desarrollo de Solución con Componentes Inteligentes</v>
      </c>
      <c r="D540" t="str">
        <f>IF(H540="Disciplinar","No aplica","")</f>
        <v>No aplica</v>
      </c>
      <c r="E540" t="str">
        <f>PROPER(IF(B540="",E539,B540))</f>
        <v xml:space="preserve">Ingeniería En Inteligencia Artificial </v>
      </c>
      <c r="F540" t="str">
        <f>PROPER(IF(A540="",F539,A540))</f>
        <v>Virtual</v>
      </c>
      <c r="G540" t="str" xml:space="preserve">
        <f xml:space="preserve">IF(
   COUNTIFS($M:$M,$M540,$E:$E,$E540,$F:$F,$F540)=COUNTIFS($M:$M,$M540,$E:$E,$E540,$F:$F,$F540,$R:$R,"Cargado"),
   "Cargado",
   IF(
      COUNTIFS($M:$M,$M540,$E:$E,$E540,$F:$F,$F540)=COUNTIFS($M:$M,$M540,$E:$E,$E540,$F:$F,$F540,$R:$R,"No empezado"),
      "No empezado",
      IF(
         COUNTIFS($M:$M,$M540,$E:$E,$E540,$F:$F,$F540)=COUNTIFS($M:$M,$M540,$E:$E,$E540,$F:$F,$F540,$R:$R,"Virtualizado"),
         "Virtualizado",
         "En proceso"
      )
   )
)</f>
        <v>En proceso</v>
      </c>
      <c r="H540" t="str">
        <v>Disciplinar</v>
      </c>
      <c r="I540" t="str">
        <v>NOA 2025</v>
      </c>
      <c r="M540">
        <v>8</v>
      </c>
      <c r="N540" t="str">
        <v>Pregrado</v>
      </c>
      <c r="P540" t="str">
        <v>Nueva</v>
      </c>
      <c r="Q540" t="str">
        <v>No</v>
      </c>
    </row>
    <row r="541" xml:space="preserve">
      <c r="C541" t="str">
        <v>Ciberseguridad Algorítmica y Blockchain Criptográfico</v>
      </c>
      <c r="D541" t="str">
        <f>IF(H541="Disciplinar","No aplica","")</f>
        <v>No aplica</v>
      </c>
      <c r="E541" t="str">
        <f>PROPER(IF(B541="",E540,B541))</f>
        <v xml:space="preserve">Ingeniería En Inteligencia Artificial </v>
      </c>
      <c r="F541" t="str">
        <f>PROPER(IF(A541="",F540,A541))</f>
        <v>Virtual</v>
      </c>
      <c r="G541" t="str" xml:space="preserve">
        <f xml:space="preserve">IF(
   COUNTIFS($M:$M,$M541,$E:$E,$E541,$F:$F,$F541)=COUNTIFS($M:$M,$M541,$E:$E,$E541,$F:$F,$F541,$R:$R,"Cargado"),
   "Cargado",
   IF(
      COUNTIFS($M:$M,$M541,$E:$E,$E541,$F:$F,$F541)=COUNTIFS($M:$M,$M541,$E:$E,$E541,$F:$F,$F541,$R:$R,"No empezado"),
      "No empezado",
      IF(
         COUNTIFS($M:$M,$M541,$E:$E,$E541,$F:$F,$F541)=COUNTIFS($M:$M,$M541,$E:$E,$E541,$F:$F,$F541,$R:$R,"Virtualizado"),
         "Virtualizado",
         "En proceso"
      )
   )
)</f>
        <v>En proceso</v>
      </c>
      <c r="H541" t="str">
        <v>Disciplinar</v>
      </c>
      <c r="I541" t="str">
        <v>NOA 2025</v>
      </c>
      <c r="M541">
        <v>8</v>
      </c>
      <c r="N541" t="str">
        <v>Pregrado</v>
      </c>
      <c r="P541" t="str">
        <v>Nueva</v>
      </c>
      <c r="Q541" t="str">
        <v>No</v>
      </c>
    </row>
    <row r="542" xml:space="preserve">
      <c r="C542" t="str">
        <v>Gestión de Proyectos Tecnológicos y Emprendimiento con IA</v>
      </c>
      <c r="D542" t="str">
        <f>IF(H542="Disciplinar","No aplica","")</f>
        <v>No aplica</v>
      </c>
      <c r="E542" t="str">
        <f>PROPER(IF(B542="",E541,B542))</f>
        <v xml:space="preserve">Ingeniería En Inteligencia Artificial </v>
      </c>
      <c r="F542" t="str">
        <f>PROPER(IF(A542="",F541,A542))</f>
        <v>Virtual</v>
      </c>
      <c r="G542" t="str" xml:space="preserve">
        <f xml:space="preserve">IF(
   COUNTIFS($M:$M,$M542,$E:$E,$E542,$F:$F,$F542)=COUNTIFS($M:$M,$M542,$E:$E,$E542,$F:$F,$F542,$R:$R,"Cargado"),
   "Cargado",
   IF(
      COUNTIFS($M:$M,$M542,$E:$E,$E542,$F:$F,$F542)=COUNTIFS($M:$M,$M542,$E:$E,$E542,$F:$F,$F542,$R:$R,"No empezado"),
      "No empezado",
      IF(
         COUNTIFS($M:$M,$M542,$E:$E,$E542,$F:$F,$F542)=COUNTIFS($M:$M,$M542,$E:$E,$E542,$F:$F,$F542,$R:$R,"Virtualizado"),
         "Virtualizado",
         "En proceso"
      )
   )
)</f>
        <v>En proceso</v>
      </c>
      <c r="H542" t="str">
        <v>Disciplinar</v>
      </c>
      <c r="I542" t="str">
        <v>NOA 2025</v>
      </c>
      <c r="M542">
        <v>8</v>
      </c>
      <c r="N542" t="str">
        <v>Pregrado</v>
      </c>
      <c r="P542" t="str">
        <v>Nueva</v>
      </c>
      <c r="Q542" t="str">
        <v>No</v>
      </c>
    </row>
    <row r="543" xml:space="preserve">
      <c r="C543" t="str">
        <v>Edge AI – Implementación de IA en Dispositivos Autónomos</v>
      </c>
      <c r="D543" t="str">
        <f>IF(H543="Disciplinar","No aplica","")</f>
        <v>No aplica</v>
      </c>
      <c r="E543" t="str">
        <f>PROPER(IF(B543="",E542,B543))</f>
        <v xml:space="preserve">Ingeniería En Inteligencia Artificial </v>
      </c>
      <c r="F543" t="str">
        <f>PROPER(IF(A543="",F542,A543))</f>
        <v>Virtual</v>
      </c>
      <c r="G543" t="str" xml:space="preserve">
        <f xml:space="preserve">IF(
   COUNTIFS($M:$M,$M543,$E:$E,$E543,$F:$F,$F543)=COUNTIFS($M:$M,$M543,$E:$E,$E543,$F:$F,$F543,$R:$R,"Cargado"),
   "Cargado",
   IF(
      COUNTIFS($M:$M,$M543,$E:$E,$E543,$F:$F,$F543)=COUNTIFS($M:$M,$M543,$E:$E,$E543,$F:$F,$F543,$R:$R,"No empezado"),
      "No empezado",
      IF(
         COUNTIFS($M:$M,$M543,$E:$E,$E543,$F:$F,$F543)=COUNTIFS($M:$M,$M543,$E:$E,$E543,$F:$F,$F543,$R:$R,"Virtualizado"),
         "Virtualizado",
         "En proceso"
      )
   )
)</f>
        <v>En proceso</v>
      </c>
      <c r="H543" t="str">
        <v>Disciplinar</v>
      </c>
      <c r="I543" t="str">
        <v>NOA 2025</v>
      </c>
      <c r="M543">
        <v>8</v>
      </c>
      <c r="N543" t="str">
        <v>Pregrado</v>
      </c>
      <c r="P543" t="str">
        <v>Nueva</v>
      </c>
      <c r="Q543" t="str">
        <v>No</v>
      </c>
    </row>
    <row r="544" xml:space="preserve">
      <c r="C544" t="str">
        <v>Electiva de Profundización III</v>
      </c>
      <c r="D544" t="str">
        <v>IA para Sectores Estratégicos III: Educación y Medio Ambiente</v>
      </c>
      <c r="E544" t="str">
        <f>PROPER(IF(B544="",E543,B544))</f>
        <v xml:space="preserve">Ingeniería En Inteligencia Artificial </v>
      </c>
      <c r="F544" t="str">
        <f>PROPER(IF(A544="",F543,A544))</f>
        <v>Virtual</v>
      </c>
      <c r="G544" t="str" xml:space="preserve">
        <f xml:space="preserve">IF(
   COUNTIFS($M:$M,$M544,$E:$E,$E544,$F:$F,$F544)=COUNTIFS($M:$M,$M544,$E:$E,$E544,$F:$F,$F544,$R:$R,"Cargado"),
   "Cargado",
   IF(
      COUNTIFS($M:$M,$M544,$E:$E,$E544,$F:$F,$F544)=COUNTIFS($M:$M,$M544,$E:$E,$E544,$F:$F,$F544,$R:$R,"No empezado"),
      "No empezado",
      IF(
         COUNTIFS($M:$M,$M544,$E:$E,$E544,$F:$F,$F544)=COUNTIFS($M:$M,$M544,$E:$E,$E544,$F:$F,$F544,$R:$R,"Virtualizado"),
         "Virtualizado",
         "En proceso"
      )
   )
)</f>
        <v>En proceso</v>
      </c>
      <c r="H544" t="str">
        <v>Electiva</v>
      </c>
      <c r="I544" t="str">
        <v>NOA 2025</v>
      </c>
      <c r="M544">
        <v>8</v>
      </c>
      <c r="N544" t="str">
        <v>Pregrado</v>
      </c>
      <c r="P544" t="str">
        <v>Nueva</v>
      </c>
      <c r="Q544" t="str">
        <v>No</v>
      </c>
    </row>
    <row r="545" xml:space="preserve">
      <c r="C545" t="str">
        <v xml:space="preserve">Electiva de Profundización III    </v>
      </c>
      <c r="D545" t="str">
        <v>Aprendizaje Profundo II: Modelos Generativos y Transformers</v>
      </c>
      <c r="E545" t="str">
        <f>PROPER(IF(B545="",E544,B545))</f>
        <v xml:space="preserve">Ingeniería En Inteligencia Artificial </v>
      </c>
      <c r="F545" t="str">
        <f>PROPER(IF(A545="",F544,A545))</f>
        <v>Virtual</v>
      </c>
      <c r="G545" t="str" xml:space="preserve">
        <f xml:space="preserve">IF(
   COUNTIFS($M:$M,$M545,$E:$E,$E545,$F:$F,$F545)=COUNTIFS($M:$M,$M545,$E:$E,$E545,$F:$F,$F545,$R:$R,"Cargado"),
   "Cargado",
   IF(
      COUNTIFS($M:$M,$M545,$E:$E,$E545,$F:$F,$F545)=COUNTIFS($M:$M,$M545,$E:$E,$E545,$F:$F,$F545,$R:$R,"No empezado"),
      "No empezado",
      IF(
         COUNTIFS($M:$M,$M545,$E:$E,$E545,$F:$F,$F545)=COUNTIFS($M:$M,$M545,$E:$E,$E545,$F:$F,$F545,$R:$R,"Virtualizado"),
         "Virtualizado",
         "En proceso"
      )
   )
)</f>
        <v>En proceso</v>
      </c>
      <c r="H545" t="str">
        <v>Electiva</v>
      </c>
      <c r="I545" t="str">
        <v>NOA 2025</v>
      </c>
      <c r="M545">
        <v>8</v>
      </c>
      <c r="N545" t="str">
        <v>Pregrado</v>
      </c>
      <c r="P545" t="str">
        <v>Nueva</v>
      </c>
      <c r="Q545" t="str">
        <v>No</v>
      </c>
    </row>
    <row r="546" xml:space="preserve">
      <c r="C546" t="str">
        <v>Electiva de Profundización III</v>
      </c>
      <c r="D546" t="str">
        <v>Sistemas Autónomos de Navegación y Control</v>
      </c>
      <c r="E546" t="str">
        <f>PROPER(IF(B546="",E545,B546))</f>
        <v xml:space="preserve">Ingeniería En Inteligencia Artificial </v>
      </c>
      <c r="F546" t="str">
        <f>PROPER(IF(A546="",F545,A546))</f>
        <v>Virtual</v>
      </c>
      <c r="G546" t="str" xml:space="preserve">
        <f xml:space="preserve">IF(
   COUNTIFS($M:$M,$M546,$E:$E,$E546,$F:$F,$F546)=COUNTIFS($M:$M,$M546,$E:$E,$E546,$F:$F,$F546,$R:$R,"Cargado"),
   "Cargado",
   IF(
      COUNTIFS($M:$M,$M546,$E:$E,$E546,$F:$F,$F546)=COUNTIFS($M:$M,$M546,$E:$E,$E546,$F:$F,$F546,$R:$R,"No empezado"),
      "No empezado",
      IF(
         COUNTIFS($M:$M,$M546,$E:$E,$E546,$F:$F,$F546)=COUNTIFS($M:$M,$M546,$E:$E,$E546,$F:$F,$F546,$R:$R,"Virtualizado"),
         "Virtualizado",
         "En proceso"
      )
   )
)</f>
        <v>En proceso</v>
      </c>
      <c r="H546" t="str">
        <v>Electiva</v>
      </c>
      <c r="I546" t="str">
        <v>NOA 2025</v>
      </c>
      <c r="M546">
        <v>8</v>
      </c>
      <c r="N546" t="str">
        <v>Pregrado</v>
      </c>
      <c r="P546" t="str">
        <v>Nueva</v>
      </c>
      <c r="Q546" t="str">
        <v>No</v>
      </c>
    </row>
    <row r="547" xml:space="preserve">
      <c r="A547" t="str">
        <v>Presencial</v>
      </c>
      <c r="B547" t="str">
        <v xml:space="preserve">Comunicación Social </v>
      </c>
      <c r="C547" t="str">
        <v>Fundamentos de la comunicación</v>
      </c>
      <c r="D547" t="str">
        <f>IF(H547="Disciplinar","No aplica","")</f>
        <v>No aplica</v>
      </c>
      <c r="E547" t="str">
        <f>PROPER(IF(B547="",E546,B547))</f>
        <v xml:space="preserve">Comunicación Social </v>
      </c>
      <c r="F547" t="str">
        <f>PROPER(IF(A547="",F546,A547))</f>
        <v>Presencial</v>
      </c>
      <c r="G547" t="str" xml:space="preserve">
        <f xml:space="preserve">IF(
   COUNTIFS($M:$M,$M547,$E:$E,$E547,$F:$F,$F547)=COUNTIFS($M:$M,$M547,$E:$E,$E547,$F:$F,$F547,$R:$R,"Cargado"),
   "Cargado",
   IF(
      COUNTIFS($M:$M,$M547,$E:$E,$E547,$F:$F,$F547)=COUNTIFS($M:$M,$M547,$E:$E,$E547,$F:$F,$F547,$R:$R,"No empezado"),
      "No empezado",
      IF(
         COUNTIFS($M:$M,$M547,$E:$E,$E547,$F:$F,$F547)=COUNTIFS($M:$M,$M547,$E:$E,$E547,$F:$F,$F547,$R:$R,"Virtualizado"),
         "Virtualizado",
         "En proceso"
      )
   )
)</f>
        <v>En proceso</v>
      </c>
      <c r="H547" t="str">
        <v>Disciplinar</v>
      </c>
      <c r="I547" t="str">
        <v>Reingeniería</v>
      </c>
      <c r="M547">
        <v>1</v>
      </c>
      <c r="N547" t="str">
        <v>Pregrado</v>
      </c>
      <c r="P547" t="str">
        <v>Actual</v>
      </c>
      <c r="Q547" t="str">
        <v>Sí</v>
      </c>
      <c r="S547" t="str">
        <v>Diciembre</v>
      </c>
    </row>
    <row r="548" xml:space="preserve">
      <c r="C548" t="str">
        <v>Plan lector en teorías de la comunicación (CF)</v>
      </c>
      <c r="D548" t="str">
        <f>IF(H548="Disciplinar","No aplica","")</f>
        <v>No aplica</v>
      </c>
      <c r="E548" t="str">
        <f>PROPER(IF(B548="",E547,B548))</f>
        <v xml:space="preserve">Comunicación Social </v>
      </c>
      <c r="F548" t="str">
        <f>PROPER(IF(A548="",F547,A548))</f>
        <v>Presencial</v>
      </c>
      <c r="G548" t="str" xml:space="preserve">
        <f xml:space="preserve">IF(
   COUNTIFS($M:$M,$M548,$E:$E,$E548,$F:$F,$F548)=COUNTIFS($M:$M,$M548,$E:$E,$E548,$F:$F,$F548,$R:$R,"Cargado"),
   "Cargado",
   IF(
      COUNTIFS($M:$M,$M548,$E:$E,$E548,$F:$F,$F548)=COUNTIFS($M:$M,$M548,$E:$E,$E548,$F:$F,$F548,$R:$R,"No empezado"),
      "No empezado",
      IF(
         COUNTIFS($M:$M,$M548,$E:$E,$E548,$F:$F,$F548)=COUNTIFS($M:$M,$M548,$E:$E,$E548,$F:$F,$F548,$R:$R,"Virtualizado"),
         "Virtualizado",
         "En proceso"
      )
   )
)</f>
        <v>En proceso</v>
      </c>
      <c r="H548" t="str">
        <v>Disciplinar</v>
      </c>
      <c r="I548" t="str">
        <v>Reingeniería</v>
      </c>
      <c r="M548">
        <v>1</v>
      </c>
      <c r="N548" t="str">
        <v>Pregrado</v>
      </c>
      <c r="P548" t="str">
        <v>Actual</v>
      </c>
      <c r="Q548" t="str">
        <v>No</v>
      </c>
      <c r="S548" t="str">
        <v>Diciembre</v>
      </c>
    </row>
    <row r="549" xml:space="preserve">
      <c r="C549" t="str">
        <v>Competencias Comunicativas</v>
      </c>
      <c r="D549" t="str">
        <f>IF(H549="Disciplinar","No aplica","")</f>
        <v>No aplica</v>
      </c>
      <c r="E549" t="str">
        <f>PROPER(IF(B549="",E548,B549))</f>
        <v xml:space="preserve">Comunicación Social </v>
      </c>
      <c r="F549" t="str">
        <f>PROPER(IF(A549="",F548,A549))</f>
        <v>Presencial</v>
      </c>
      <c r="G549" t="str" xml:space="preserve">
        <f xml:space="preserve">IF(
   COUNTIFS($M:$M,$M549,$E:$E,$E549,$F:$F,$F549)=COUNTIFS($M:$M,$M549,$E:$E,$E549,$F:$F,$F549,$R:$R,"Cargado"),
   "Cargado",
   IF(
      COUNTIFS($M:$M,$M549,$E:$E,$E549,$F:$F,$F549)=COUNTIFS($M:$M,$M549,$E:$E,$E549,$F:$F,$F549,$R:$R,"No empezado"),
      "No empezado",
      IF(
         COUNTIFS($M:$M,$M549,$E:$E,$E549,$F:$F,$F549)=COUNTIFS($M:$M,$M549,$E:$E,$E549,$F:$F,$F549,$R:$R,"Virtualizado"),
         "Virtualizado",
         "En proceso"
      )
   )
)</f>
        <v>En proceso</v>
      </c>
      <c r="H549" t="str">
        <v>Disciplinar</v>
      </c>
      <c r="I549" t="str">
        <v>Reingeniería</v>
      </c>
      <c r="M549">
        <v>1</v>
      </c>
      <c r="N549" t="str">
        <v>Pregrado</v>
      </c>
      <c r="P549" t="str">
        <v>Actual</v>
      </c>
      <c r="Q549" t="str">
        <v>Sí</v>
      </c>
      <c r="S549" t="str">
        <v>Diciembre</v>
      </c>
    </row>
    <row r="550" xml:space="preserve">
      <c r="C550" t="str">
        <v>Constitución y Democracia</v>
      </c>
      <c r="D550" t="str">
        <f>IF(H550="Disciplinar","No aplica","")</f>
        <v>No aplica</v>
      </c>
      <c r="E550" t="str">
        <f>PROPER(IF(B550="",E549,B550))</f>
        <v xml:space="preserve">Comunicación Social </v>
      </c>
      <c r="F550" t="str">
        <f>PROPER(IF(A550="",F549,A550))</f>
        <v>Presencial</v>
      </c>
      <c r="G550" t="str" xml:space="preserve">
        <f xml:space="preserve">IF(
   COUNTIFS($M:$M,$M550,$E:$E,$E550,$F:$F,$F550)=COUNTIFS($M:$M,$M550,$E:$E,$E550,$F:$F,$F550,$R:$R,"Cargado"),
   "Cargado",
   IF(
      COUNTIFS($M:$M,$M550,$E:$E,$E550,$F:$F,$F550)=COUNTIFS($M:$M,$M550,$E:$E,$E550,$F:$F,$F550,$R:$R,"No empezado"),
      "No empezado",
      IF(
         COUNTIFS($M:$M,$M550,$E:$E,$E550,$F:$F,$F550)=COUNTIFS($M:$M,$M550,$E:$E,$E550,$F:$F,$F550,$R:$R,"Virtualizado"),
         "Virtualizado",
         "En proceso"
      )
   )
)</f>
        <v>En proceso</v>
      </c>
      <c r="H550" t="str">
        <v>Disciplinar</v>
      </c>
      <c r="I550" t="str">
        <v>Reingeniería</v>
      </c>
      <c r="M550">
        <v>1</v>
      </c>
      <c r="N550" t="str">
        <v>Pregrado</v>
      </c>
      <c r="P550" t="str">
        <v>Actual</v>
      </c>
      <c r="Q550" t="str">
        <v>Sí</v>
      </c>
      <c r="S550" t="str">
        <v>diciembre</v>
      </c>
    </row>
    <row r="551" xml:space="preserve">
      <c r="C551" t="str">
        <v>Inglés I</v>
      </c>
      <c r="D551" t="str">
        <f>IF(H551="Disciplinar","No aplica","")</f>
        <v>No aplica</v>
      </c>
      <c r="E551" t="str">
        <f>PROPER(IF(B551="",E550,B551))</f>
        <v xml:space="preserve">Comunicación Social </v>
      </c>
      <c r="F551" t="str">
        <f>PROPER(IF(A551="",F550,A551))</f>
        <v>Presencial</v>
      </c>
      <c r="G551" t="str" xml:space="preserve">
        <f xml:space="preserve">IF(
   COUNTIFS($M:$M,$M551,$E:$E,$E551,$F:$F,$F551)=COUNTIFS($M:$M,$M551,$E:$E,$E551,$F:$F,$F551,$R:$R,"Cargado"),
   "Cargado",
   IF(
      COUNTIFS($M:$M,$M551,$E:$E,$E551,$F:$F,$F551)=COUNTIFS($M:$M,$M551,$E:$E,$E551,$F:$F,$F551,$R:$R,"No empezado"),
      "No empezado",
      IF(
         COUNTIFS($M:$M,$M551,$E:$E,$E551,$F:$F,$F551)=COUNTIFS($M:$M,$M551,$E:$E,$E551,$F:$F,$F551,$R:$R,"Virtualizado"),
         "Virtualizado",
         "En proceso"
      )
   )
)</f>
        <v>En proceso</v>
      </c>
      <c r="H551" t="str">
        <v>Disciplinar</v>
      </c>
      <c r="I551" t="str">
        <v>Reingeniería</v>
      </c>
      <c r="M551">
        <v>1</v>
      </c>
      <c r="N551" t="str">
        <v>Pregrado</v>
      </c>
      <c r="P551" t="str">
        <v>Actual</v>
      </c>
      <c r="Q551" t="str">
        <v>Sí</v>
      </c>
      <c r="S551" t="str">
        <v>diciembre</v>
      </c>
    </row>
    <row r="552" xml:space="preserve">
      <c r="C552" t="str">
        <v>Seminario historia</v>
      </c>
      <c r="D552" t="str">
        <f>IF(H552="Disciplinar","No aplica","")</f>
        <v>No aplica</v>
      </c>
      <c r="E552" t="str">
        <f>PROPER(IF(B552="",E551,B552))</f>
        <v xml:space="preserve">Comunicación Social </v>
      </c>
      <c r="F552" t="str">
        <f>PROPER(IF(A552="",F551,A552))</f>
        <v>Presencial</v>
      </c>
      <c r="G552" t="str" xml:space="preserve">
        <f xml:space="preserve">IF(
   COUNTIFS($M:$M,$M552,$E:$E,$E552,$F:$F,$F552)=COUNTIFS($M:$M,$M552,$E:$E,$E552,$F:$F,$F552,$R:$R,"Cargado"),
   "Cargado",
   IF(
      COUNTIFS($M:$M,$M552,$E:$E,$E552,$F:$F,$F552)=COUNTIFS($M:$M,$M552,$E:$E,$E552,$F:$F,$F552,$R:$R,"No empezado"),
      "No empezado",
      IF(
         COUNTIFS($M:$M,$M552,$E:$E,$E552,$F:$F,$F552)=COUNTIFS($M:$M,$M552,$E:$E,$E552,$F:$F,$F552,$R:$R,"Virtualizado"),
         "Virtualizado",
         "En proceso"
      )
   )
)</f>
        <v>En proceso</v>
      </c>
      <c r="H552" t="str">
        <v>Disciplinar</v>
      </c>
      <c r="I552" t="str">
        <v>Reingeniería</v>
      </c>
      <c r="M552">
        <v>1</v>
      </c>
      <c r="N552" t="str">
        <v>Pregrado</v>
      </c>
      <c r="P552" t="str">
        <v>Actual</v>
      </c>
      <c r="Q552" t="str">
        <v>No</v>
      </c>
      <c r="S552" t="str">
        <v>diciembre</v>
      </c>
    </row>
    <row r="553" xml:space="preserve">
      <c r="C553" t="str">
        <v>Taller de fotografía</v>
      </c>
      <c r="D553" t="str">
        <f>IF(H553="Disciplinar","No aplica","")</f>
        <v>No aplica</v>
      </c>
      <c r="E553" t="str">
        <f>PROPER(IF(B553="",E552,B553))</f>
        <v xml:space="preserve">Comunicación Social </v>
      </c>
      <c r="F553" t="str">
        <f>PROPER(IF(A553="",F552,A553))</f>
        <v>Presencial</v>
      </c>
      <c r="G553" t="str" xml:space="preserve">
        <f xml:space="preserve">IF(
   COUNTIFS($M:$M,$M553,$E:$E,$E553,$F:$F,$F553)=COUNTIFS($M:$M,$M553,$E:$E,$E553,$F:$F,$F553,$R:$R,"Cargado"),
   "Cargado",
   IF(
      COUNTIFS($M:$M,$M553,$E:$E,$E553,$F:$F,$F553)=COUNTIFS($M:$M,$M553,$E:$E,$E553,$F:$F,$F553,$R:$R,"No empezado"),
      "No empezado",
      IF(
         COUNTIFS($M:$M,$M553,$E:$E,$E553,$F:$F,$F553)=COUNTIFS($M:$M,$M553,$E:$E,$E553,$F:$F,$F553,$R:$R,"Virtualizado"),
         "Virtualizado",
         "En proceso"
      )
   )
)</f>
        <v>En proceso</v>
      </c>
      <c r="H553" t="str">
        <v>Disciplinar</v>
      </c>
      <c r="I553" t="str">
        <v>Reingeniería</v>
      </c>
      <c r="M553">
        <v>1</v>
      </c>
      <c r="N553" t="str">
        <v>Pregrado</v>
      </c>
      <c r="P553" t="str">
        <v>Actual</v>
      </c>
      <c r="Q553" t="str">
        <v>No</v>
      </c>
      <c r="S553" t="str">
        <v>diciembre</v>
      </c>
    </row>
    <row r="554" xml:space="preserve">
      <c r="C554" t="str">
        <v>Taller de noticia</v>
      </c>
      <c r="D554" t="str">
        <f>IF(H554="Disciplinar","No aplica","")</f>
        <v>No aplica</v>
      </c>
      <c r="E554" t="str">
        <f>PROPER(IF(B554="",E553,B554))</f>
        <v xml:space="preserve">Comunicación Social </v>
      </c>
      <c r="F554" t="str">
        <f>PROPER(IF(A554="",F553,A554))</f>
        <v>Presencial</v>
      </c>
      <c r="G554" t="str" xml:space="preserve">
        <f xml:space="preserve">IF(
   COUNTIFS($M:$M,$M554,$E:$E,$E554,$F:$F,$F554)=COUNTIFS($M:$M,$M554,$E:$E,$E554,$F:$F,$F554,$R:$R,"Cargado"),
   "Cargado",
   IF(
      COUNTIFS($M:$M,$M554,$E:$E,$E554,$F:$F,$F554)=COUNTIFS($M:$M,$M554,$E:$E,$E554,$F:$F,$F554,$R:$R,"No empezado"),
      "No empezado",
      IF(
         COUNTIFS($M:$M,$M554,$E:$E,$E554,$F:$F,$F554)=COUNTIFS($M:$M,$M554,$E:$E,$E554,$F:$F,$F554,$R:$R,"Virtualizado"),
         "Virtualizado",
         "En proceso"
      )
   )
)</f>
        <v>En proceso</v>
      </c>
      <c r="H554" t="str">
        <v>Disciplinar</v>
      </c>
      <c r="I554" t="str">
        <v>Reingeniería</v>
      </c>
      <c r="M554">
        <v>1</v>
      </c>
      <c r="N554" t="str">
        <v>Pregrado</v>
      </c>
      <c r="P554" t="str">
        <v>Actual</v>
      </c>
      <c r="Q554" t="str">
        <v>No</v>
      </c>
      <c r="S554" t="str">
        <v>diciembre</v>
      </c>
    </row>
    <row r="555" xml:space="preserve">
      <c r="C555" t="str">
        <v>Competencias Matemáticas</v>
      </c>
      <c r="D555" t="str">
        <f>IF(H555="Disciplinar","No aplica","")</f>
        <v>No aplica</v>
      </c>
      <c r="E555" t="str">
        <f>PROPER(IF(B555="",E554,B555))</f>
        <v xml:space="preserve">Comunicación Social </v>
      </c>
      <c r="F555" t="str">
        <f>PROPER(IF(A555="",F554,A555))</f>
        <v>Presencial</v>
      </c>
      <c r="G555" t="str" xml:space="preserve">
        <f xml:space="preserve">IF(
   COUNTIFS($M:$M,$M555,$E:$E,$E555,$F:$F,$F555)=COUNTIFS($M:$M,$M555,$E:$E,$E555,$F:$F,$F555,$R:$R,"Cargado"),
   "Cargado",
   IF(
      COUNTIFS($M:$M,$M555,$E:$E,$E555,$F:$F,$F555)=COUNTIFS($M:$M,$M555,$E:$E,$E555,$F:$F,$F555,$R:$R,"No empezado"),
      "No empezado",
      IF(
         COUNTIFS($M:$M,$M555,$E:$E,$E555,$F:$F,$F555)=COUNTIFS($M:$M,$M555,$E:$E,$E555,$F:$F,$F555,$R:$R,"Virtualizado"),
         "Virtualizado",
         "En proceso"
      )
   )
)</f>
        <v>En proceso</v>
      </c>
      <c r="H555" t="str">
        <v>Disciplinar</v>
      </c>
      <c r="I555" t="str">
        <v>Reingeniería</v>
      </c>
      <c r="M555">
        <v>2</v>
      </c>
      <c r="N555" t="str">
        <v>Pregrado</v>
      </c>
      <c r="P555" t="str">
        <v>Actual</v>
      </c>
      <c r="Q555" t="str">
        <v>Sí</v>
      </c>
      <c r="S555" t="str">
        <v>diciembre</v>
      </c>
    </row>
    <row r="556" xml:space="preserve">
      <c r="C556" t="str">
        <v>Informática Básica</v>
      </c>
      <c r="D556" t="str">
        <f>IF(H556="Disciplinar","No aplica","")</f>
        <v>No aplica</v>
      </c>
      <c r="E556" t="str">
        <f>PROPER(IF(B556="",E555,B556))</f>
        <v xml:space="preserve">Comunicación Social </v>
      </c>
      <c r="F556" t="str">
        <f>PROPER(IF(A556="",F555,A556))</f>
        <v>Presencial</v>
      </c>
      <c r="G556" t="str" xml:space="preserve">
        <f xml:space="preserve">IF(
   COUNTIFS($M:$M,$M556,$E:$E,$E556,$F:$F,$F556)=COUNTIFS($M:$M,$M556,$E:$E,$E556,$F:$F,$F556,$R:$R,"Cargado"),
   "Cargado",
   IF(
      COUNTIFS($M:$M,$M556,$E:$E,$E556,$F:$F,$F556)=COUNTIFS($M:$M,$M556,$E:$E,$E556,$F:$F,$F556,$R:$R,"No empezado"),
      "No empezado",
      IF(
         COUNTIFS($M:$M,$M556,$E:$E,$E556,$F:$F,$F556)=COUNTIFS($M:$M,$M556,$E:$E,$E556,$F:$F,$F556,$R:$R,"Virtualizado"),
         "Virtualizado",
         "En proceso"
      )
   )
)</f>
        <v>En proceso</v>
      </c>
      <c r="H556" t="str">
        <v>Disciplinar</v>
      </c>
      <c r="I556" t="str">
        <v>Reingeniería</v>
      </c>
      <c r="M556">
        <v>2</v>
      </c>
      <c r="N556" t="str">
        <v>Pregrado</v>
      </c>
      <c r="P556" t="str">
        <v>Actual</v>
      </c>
      <c r="Q556" t="str">
        <v>Sí</v>
      </c>
      <c r="S556" t="str">
        <v>diciembre</v>
      </c>
    </row>
    <row r="557" xml:space="preserve">
      <c r="C557" t="str">
        <v>Teorías de la comunicación</v>
      </c>
      <c r="D557" t="str">
        <f>IF(H557="Disciplinar","No aplica","")</f>
        <v>No aplica</v>
      </c>
      <c r="E557" t="str">
        <f>PROPER(IF(B557="",E556,B557))</f>
        <v xml:space="preserve">Comunicación Social </v>
      </c>
      <c r="F557" t="str">
        <f>PROPER(IF(A557="",F556,A557))</f>
        <v>Presencial</v>
      </c>
      <c r="G557" t="str" xml:space="preserve">
        <f xml:space="preserve">IF(
   COUNTIFS($M:$M,$M557,$E:$E,$E557,$F:$F,$F557)=COUNTIFS($M:$M,$M557,$E:$E,$E557,$F:$F,$F557,$R:$R,"Cargado"),
   "Cargado",
   IF(
      COUNTIFS($M:$M,$M557,$E:$E,$E557,$F:$F,$F557)=COUNTIFS($M:$M,$M557,$E:$E,$E557,$F:$F,$F557,$R:$R,"No empezado"),
      "No empezado",
      IF(
         COUNTIFS($M:$M,$M557,$E:$E,$E557,$F:$F,$F557)=COUNTIFS($M:$M,$M557,$E:$E,$E557,$F:$F,$F557,$R:$R,"Virtualizado"),
         "Virtualizado",
         "En proceso"
      )
   )
)</f>
        <v>En proceso</v>
      </c>
      <c r="H557" t="str">
        <v>Disciplinar</v>
      </c>
      <c r="I557" t="str">
        <v>Reingeniería</v>
      </c>
      <c r="M557">
        <v>2</v>
      </c>
      <c r="N557" t="str">
        <v>Pregrado</v>
      </c>
      <c r="P557" t="str">
        <v>Actual</v>
      </c>
      <c r="Q557" t="str">
        <v>No</v>
      </c>
      <c r="S557" t="str">
        <v>diciembre</v>
      </c>
    </row>
    <row r="558" xml:space="preserve">
      <c r="C558" t="str">
        <v>Inglés II</v>
      </c>
      <c r="D558" t="str">
        <f>IF(H558="Disciplinar","No aplica","")</f>
        <v>No aplica</v>
      </c>
      <c r="E558" t="str">
        <f>PROPER(IF(B558="",E557,B558))</f>
        <v xml:space="preserve">Comunicación Social </v>
      </c>
      <c r="F558" t="str">
        <f>PROPER(IF(A558="",F557,A558))</f>
        <v>Presencial</v>
      </c>
      <c r="G558" t="str" xml:space="preserve">
        <f xml:space="preserve">IF(
   COUNTIFS($M:$M,$M558,$E:$E,$E558,$F:$F,$F558)=COUNTIFS($M:$M,$M558,$E:$E,$E558,$F:$F,$F558,$R:$R,"Cargado"),
   "Cargado",
   IF(
      COUNTIFS($M:$M,$M558,$E:$E,$E558,$F:$F,$F558)=COUNTIFS($M:$M,$M558,$E:$E,$E558,$F:$F,$F558,$R:$R,"No empezado"),
      "No empezado",
      IF(
         COUNTIFS($M:$M,$M558,$E:$E,$E558,$F:$F,$F558)=COUNTIFS($M:$M,$M558,$E:$E,$E558,$F:$F,$F558,$R:$R,"Virtualizado"),
         "Virtualizado",
         "En proceso"
      )
   )
)</f>
        <v>En proceso</v>
      </c>
      <c r="H558" t="str">
        <v>Disciplinar</v>
      </c>
      <c r="I558" t="str">
        <v>Reingeniería</v>
      </c>
      <c r="M558">
        <v>2</v>
      </c>
      <c r="N558" t="str">
        <v>Pregrado</v>
      </c>
      <c r="P558" t="str">
        <v>Actual</v>
      </c>
      <c r="Q558" t="str">
        <v>Sí</v>
      </c>
      <c r="S558" t="str">
        <v>diciembre</v>
      </c>
    </row>
    <row r="559" xml:space="preserve">
      <c r="C559" t="str">
        <v>Plan lector en sociohumanidades</v>
      </c>
      <c r="D559" t="str">
        <f>IF(H559="Disciplinar","No aplica","")</f>
        <v>No aplica</v>
      </c>
      <c r="E559" t="str">
        <f>PROPER(IF(B559="",E558,B559))</f>
        <v xml:space="preserve">Comunicación Social </v>
      </c>
      <c r="F559" t="str">
        <f>PROPER(IF(A559="",F558,A559))</f>
        <v>Presencial</v>
      </c>
      <c r="G559" t="str" xml:space="preserve">
        <f xml:space="preserve">IF(
   COUNTIFS($M:$M,$M559,$E:$E,$E559,$F:$F,$F559)=COUNTIFS($M:$M,$M559,$E:$E,$E559,$F:$F,$F559,$R:$R,"Cargado"),
   "Cargado",
   IF(
      COUNTIFS($M:$M,$M559,$E:$E,$E559,$F:$F,$F559)=COUNTIFS($M:$M,$M559,$E:$E,$E559,$F:$F,$F559,$R:$R,"No empezado"),
      "No empezado",
      IF(
         COUNTIFS($M:$M,$M559,$E:$E,$E559,$F:$F,$F559)=COUNTIFS($M:$M,$M559,$E:$E,$E559,$F:$F,$F559,$R:$R,"Virtualizado"),
         "Virtualizado",
         "En proceso"
      )
   )
)</f>
        <v>En proceso</v>
      </c>
      <c r="H559" t="str">
        <v>Disciplinar</v>
      </c>
      <c r="I559" t="str">
        <v>Reingeniería</v>
      </c>
      <c r="M559">
        <v>2</v>
      </c>
      <c r="N559" t="str">
        <v>Pregrado</v>
      </c>
      <c r="P559" t="str">
        <v>Actual</v>
      </c>
      <c r="Q559" t="str">
        <v>No</v>
      </c>
      <c r="S559" t="str">
        <v>diciembre</v>
      </c>
    </row>
    <row r="560" xml:space="preserve">
      <c r="C560" t="str">
        <v>Taller de narrativas (entrevista y reportaje)</v>
      </c>
      <c r="D560" t="str">
        <f>IF(H560="Disciplinar","No aplica","")</f>
        <v>No aplica</v>
      </c>
      <c r="E560" t="str">
        <f>PROPER(IF(B560="",E559,B560))</f>
        <v xml:space="preserve">Comunicación Social </v>
      </c>
      <c r="F560" t="str">
        <f>PROPER(IF(A560="",F559,A560))</f>
        <v>Presencial</v>
      </c>
      <c r="G560" t="str" xml:space="preserve">
        <f xml:space="preserve">IF(
   COUNTIFS($M:$M,$M560,$E:$E,$E560,$F:$F,$F560)=COUNTIFS($M:$M,$M560,$E:$E,$E560,$F:$F,$F560,$R:$R,"Cargado"),
   "Cargado",
   IF(
      COUNTIFS($M:$M,$M560,$E:$E,$E560,$F:$F,$F560)=COUNTIFS($M:$M,$M560,$E:$E,$E560,$F:$F,$F560,$R:$R,"No empezado"),
      "No empezado",
      IF(
         COUNTIFS($M:$M,$M560,$E:$E,$E560,$F:$F,$F560)=COUNTIFS($M:$M,$M560,$E:$E,$E560,$F:$F,$F560,$R:$R,"Virtualizado"),
         "Virtualizado",
         "En proceso"
      )
   )
)</f>
        <v>En proceso</v>
      </c>
      <c r="H560" t="str">
        <v>Disciplinar</v>
      </c>
      <c r="I560" t="str">
        <v>Reingeniería</v>
      </c>
      <c r="M560">
        <v>2</v>
      </c>
      <c r="N560" t="str">
        <v>Pregrado</v>
      </c>
      <c r="P560" t="str">
        <v>Actual</v>
      </c>
      <c r="Q560" t="str">
        <v>No</v>
      </c>
      <c r="S560" t="str">
        <v>diciembre</v>
      </c>
    </row>
    <row r="561" xml:space="preserve">
      <c r="C561" t="str">
        <v>Taller de lenguajes multimedia</v>
      </c>
      <c r="D561" t="str">
        <f>IF(H561="Disciplinar","No aplica","")</f>
        <v>No aplica</v>
      </c>
      <c r="E561" t="str">
        <f>PROPER(IF(B561="",E560,B561))</f>
        <v xml:space="preserve">Comunicación Social </v>
      </c>
      <c r="F561" t="str">
        <f>PROPER(IF(A561="",F560,A561))</f>
        <v>Presencial</v>
      </c>
      <c r="G561" t="str" xml:space="preserve">
        <f xml:space="preserve">IF(
   COUNTIFS($M:$M,$M561,$E:$E,$E561,$F:$F,$F561)=COUNTIFS($M:$M,$M561,$E:$E,$E561,$F:$F,$F561,$R:$R,"Cargado"),
   "Cargado",
   IF(
      COUNTIFS($M:$M,$M561,$E:$E,$E561,$F:$F,$F561)=COUNTIFS($M:$M,$M561,$E:$E,$E561,$F:$F,$F561,$R:$R,"No empezado"),
      "No empezado",
      IF(
         COUNTIFS($M:$M,$M561,$E:$E,$E561,$F:$F,$F561)=COUNTIFS($M:$M,$M561,$E:$E,$E561,$F:$F,$F561,$R:$R,"Virtualizado"),
         "Virtualizado",
         "En proceso"
      )
   )
)</f>
        <v>En proceso</v>
      </c>
      <c r="H561" t="str">
        <v>Disciplinar</v>
      </c>
      <c r="I561" t="str">
        <v>Reingeniería</v>
      </c>
      <c r="M561">
        <v>2</v>
      </c>
      <c r="N561" t="str">
        <v>Pregrado</v>
      </c>
      <c r="P561" t="str">
        <v>Actual</v>
      </c>
      <c r="Q561" t="str">
        <v>No</v>
      </c>
      <c r="S561" t="str">
        <v>diciembre</v>
      </c>
    </row>
    <row r="562" xml:space="preserve">
      <c r="C562" t="str">
        <v>Estadística Descriptiva</v>
      </c>
      <c r="D562" t="str">
        <f>IF(H562="Disciplinar","No aplica","")</f>
        <v>No aplica</v>
      </c>
      <c r="E562" t="str">
        <f>PROPER(IF(B562="",E561,B562))</f>
        <v xml:space="preserve">Comunicación Social </v>
      </c>
      <c r="F562" t="str">
        <f>PROPER(IF(A562="",F561,A562))</f>
        <v>Presencial</v>
      </c>
      <c r="G562" t="str" xml:space="preserve">
        <f xml:space="preserve">IF(
   COUNTIFS($M:$M,$M562,$E:$E,$E562,$F:$F,$F562)=COUNTIFS($M:$M,$M562,$E:$E,$E562,$F:$F,$F562,$R:$R,"Cargado"),
   "Cargado",
   IF(
      COUNTIFS($M:$M,$M562,$E:$E,$E562,$F:$F,$F562)=COUNTIFS($M:$M,$M562,$E:$E,$E562,$F:$F,$F562,$R:$R,"No empezado"),
      "No empezado",
      IF(
         COUNTIFS($M:$M,$M562,$E:$E,$E562,$F:$F,$F562)=COUNTIFS($M:$M,$M562,$E:$E,$E562,$F:$F,$F562,$R:$R,"Virtualizado"),
         "Virtualizado",
         "En proceso"
      )
   )
)</f>
        <v>En proceso</v>
      </c>
      <c r="H562" t="str">
        <v>Disciplinar</v>
      </c>
      <c r="I562" t="str">
        <v>Reingeniería</v>
      </c>
      <c r="M562">
        <v>3</v>
      </c>
      <c r="N562" t="str">
        <v>Pregrado</v>
      </c>
      <c r="P562" t="str">
        <v>Actual</v>
      </c>
      <c r="Q562" t="str">
        <v>Sí</v>
      </c>
      <c r="S562" t="str">
        <v>diciembre</v>
      </c>
    </row>
    <row r="563" xml:space="preserve">
      <c r="C563" t="str">
        <v>Linguistica y semiótica</v>
      </c>
      <c r="D563" t="str">
        <f>IF(H563="Disciplinar","No aplica","")</f>
        <v>No aplica</v>
      </c>
      <c r="E563" t="str">
        <f>PROPER(IF(B563="",E562,B563))</f>
        <v xml:space="preserve">Comunicación Social </v>
      </c>
      <c r="F563" t="str">
        <f>PROPER(IF(A563="",F562,A563))</f>
        <v>Presencial</v>
      </c>
      <c r="G563" t="str" xml:space="preserve">
        <f xml:space="preserve">IF(
   COUNTIFS($M:$M,$M563,$E:$E,$E563,$F:$F,$F563)=COUNTIFS($M:$M,$M563,$E:$E,$E563,$F:$F,$F563,$R:$R,"Cargado"),
   "Cargado",
   IF(
      COUNTIFS($M:$M,$M563,$E:$E,$E563,$F:$F,$F563)=COUNTIFS($M:$M,$M563,$E:$E,$E563,$F:$F,$F563,$R:$R,"No empezado"),
      "No empezado",
      IF(
         COUNTIFS($M:$M,$M563,$E:$E,$E563,$F:$F,$F563)=COUNTIFS($M:$M,$M563,$E:$E,$E563,$F:$F,$F563,$R:$R,"Virtualizado"),
         "Virtualizado",
         "En proceso"
      )
   )
)</f>
        <v>En proceso</v>
      </c>
      <c r="H563" t="str">
        <v>Disciplinar</v>
      </c>
      <c r="I563" t="str">
        <v>Reingeniería</v>
      </c>
      <c r="M563">
        <v>3</v>
      </c>
      <c r="N563" t="str">
        <v>Pregrado</v>
      </c>
      <c r="P563" t="str">
        <v>Actual</v>
      </c>
      <c r="Q563" t="str">
        <v>No</v>
      </c>
      <c r="S563" t="str">
        <v>diciembre</v>
      </c>
    </row>
    <row r="564" xml:space="preserve">
      <c r="C564" t="str">
        <v>Electiva de profundización I (CF)</v>
      </c>
      <c r="E564" t="str">
        <f>PROPER(IF(B564="",E563,B564))</f>
        <v xml:space="preserve">Comunicación Social </v>
      </c>
      <c r="F564" t="str">
        <f>PROPER(IF(A564="",F563,A564))</f>
        <v>Presencial</v>
      </c>
      <c r="G564" t="str" xml:space="preserve">
        <f xml:space="preserve">IF(
   COUNTIFS($M:$M,$M564,$E:$E,$E564,$F:$F,$F564)=COUNTIFS($M:$M,$M564,$E:$E,$E564,$F:$F,$F564,$R:$R,"Cargado"),
   "Cargado",
   IF(
      COUNTIFS($M:$M,$M564,$E:$E,$E564,$F:$F,$F564)=COUNTIFS($M:$M,$M564,$E:$E,$E564,$F:$F,$F564,$R:$R,"No empezado"),
      "No empezado",
      IF(
         COUNTIFS($M:$M,$M564,$E:$E,$E564,$F:$F,$F564)=COUNTIFS($M:$M,$M564,$E:$E,$E564,$F:$F,$F564,$R:$R,"Virtualizado"),
         "Virtualizado",
         "En proceso"
      )
   )
)</f>
        <v>En proceso</v>
      </c>
      <c r="H564" t="str">
        <v>Electiva</v>
      </c>
      <c r="I564" t="str">
        <v>Reingeniería</v>
      </c>
      <c r="M564">
        <v>3</v>
      </c>
      <c r="N564" t="str">
        <v>Pregrado</v>
      </c>
      <c r="P564" t="str">
        <v>Actual</v>
      </c>
      <c r="Q564" t="str">
        <v>No</v>
      </c>
      <c r="S564" t="str">
        <v>diciembre</v>
      </c>
    </row>
    <row r="565" xml:space="preserve">
      <c r="C565" t="str">
        <v>Inglés III</v>
      </c>
      <c r="D565" t="str">
        <f>IF(H565="Disciplinar","No aplica","")</f>
        <v>No aplica</v>
      </c>
      <c r="E565" t="str">
        <f>PROPER(IF(B565="",E564,B565))</f>
        <v xml:space="preserve">Comunicación Social </v>
      </c>
      <c r="F565" t="str">
        <f>PROPER(IF(A565="",F564,A565))</f>
        <v>Presencial</v>
      </c>
      <c r="G565" t="str" xml:space="preserve">
        <f xml:space="preserve">IF(
   COUNTIFS($M:$M,$M565,$E:$E,$E565,$F:$F,$F565)=COUNTIFS($M:$M,$M565,$E:$E,$E565,$F:$F,$F565,$R:$R,"Cargado"),
   "Cargado",
   IF(
      COUNTIFS($M:$M,$M565,$E:$E,$E565,$F:$F,$F565)=COUNTIFS($M:$M,$M565,$E:$E,$E565,$F:$F,$F565,$R:$R,"No empezado"),
      "No empezado",
      IF(
         COUNTIFS($M:$M,$M565,$E:$E,$E565,$F:$F,$F565)=COUNTIFS($M:$M,$M565,$E:$E,$E565,$F:$F,$F565,$R:$R,"Virtualizado"),
         "Virtualizado",
         "En proceso"
      )
   )
)</f>
        <v>En proceso</v>
      </c>
      <c r="H565" t="str">
        <v>Disciplinar</v>
      </c>
      <c r="I565" t="str">
        <v>Reingeniería</v>
      </c>
      <c r="M565">
        <v>3</v>
      </c>
      <c r="N565" t="str">
        <v>Pregrado</v>
      </c>
      <c r="P565" t="str">
        <v>Actual</v>
      </c>
      <c r="Q565" t="str">
        <v>Sí</v>
      </c>
      <c r="S565" t="str">
        <v>diciembre</v>
      </c>
    </row>
    <row r="566" xml:space="preserve">
      <c r="C566" t="str">
        <v>Metodología de la Investigación</v>
      </c>
      <c r="D566" t="str">
        <f>IF(H566="Disciplinar","No aplica","")</f>
        <v>No aplica</v>
      </c>
      <c r="E566" t="str">
        <f>PROPER(IF(B566="",E565,B566))</f>
        <v xml:space="preserve">Comunicación Social </v>
      </c>
      <c r="F566" t="str">
        <f>PROPER(IF(A566="",F565,A566))</f>
        <v>Presencial</v>
      </c>
      <c r="G566" t="str" xml:space="preserve">
        <f xml:space="preserve">IF(
   COUNTIFS($M:$M,$M566,$E:$E,$E566,$F:$F,$F566)=COUNTIFS($M:$M,$M566,$E:$E,$E566,$F:$F,$F566,$R:$R,"Cargado"),
   "Cargado",
   IF(
      COUNTIFS($M:$M,$M566,$E:$E,$E566,$F:$F,$F566)=COUNTIFS($M:$M,$M566,$E:$E,$E566,$F:$F,$F566,$R:$R,"No empezado"),
      "No empezado",
      IF(
         COUNTIFS($M:$M,$M566,$E:$E,$E566,$F:$F,$F566)=COUNTIFS($M:$M,$M566,$E:$E,$E566,$F:$F,$F566,$R:$R,"Virtualizado"),
         "Virtualizado",
         "En proceso"
      )
   )
)</f>
        <v>En proceso</v>
      </c>
      <c r="H566" t="str">
        <v>Disciplinar</v>
      </c>
      <c r="I566" t="str">
        <v>Reingeniería</v>
      </c>
      <c r="M566">
        <v>3</v>
      </c>
      <c r="N566" t="str">
        <v>Pregrado</v>
      </c>
      <c r="P566" t="str">
        <v>Actual</v>
      </c>
      <c r="Q566" t="str">
        <v>Sí</v>
      </c>
      <c r="S566" t="str">
        <v>diciembre</v>
      </c>
    </row>
    <row r="567" xml:space="preserve">
      <c r="C567" t="str">
        <v>Taller de narrativas y géneros argumentativos (Crónica y opinión)</v>
      </c>
      <c r="D567" t="str">
        <f>IF(H567="Disciplinar","No aplica","")</f>
        <v>No aplica</v>
      </c>
      <c r="E567" t="str">
        <f>PROPER(IF(B567="",E566,B567))</f>
        <v xml:space="preserve">Comunicación Social </v>
      </c>
      <c r="F567" t="str">
        <f>PROPER(IF(A567="",F566,A567))</f>
        <v>Presencial</v>
      </c>
      <c r="G567" t="str" xml:space="preserve">
        <f xml:space="preserve">IF(
   COUNTIFS($M:$M,$M567,$E:$E,$E567,$F:$F,$F567)=COUNTIFS($M:$M,$M567,$E:$E,$E567,$F:$F,$F567,$R:$R,"Cargado"),
   "Cargado",
   IF(
      COUNTIFS($M:$M,$M567,$E:$E,$E567,$F:$F,$F567)=COUNTIFS($M:$M,$M567,$E:$E,$E567,$F:$F,$F567,$R:$R,"No empezado"),
      "No empezado",
      IF(
         COUNTIFS($M:$M,$M567,$E:$E,$E567,$F:$F,$F567)=COUNTIFS($M:$M,$M567,$E:$E,$E567,$F:$F,$F567,$R:$R,"Virtualizado"),
         "Virtualizado",
         "En proceso"
      )
   )
)</f>
        <v>En proceso</v>
      </c>
      <c r="H567" t="str">
        <v>Disciplinar</v>
      </c>
      <c r="I567" t="str">
        <v>Reingeniería</v>
      </c>
      <c r="M567">
        <v>3</v>
      </c>
      <c r="N567" t="str">
        <v>Pregrado</v>
      </c>
      <c r="P567" t="str">
        <v>Actual</v>
      </c>
      <c r="Q567" t="str">
        <v>No</v>
      </c>
      <c r="S567" t="str">
        <v>diciembre</v>
      </c>
    </row>
    <row r="568" xml:space="preserve">
      <c r="C568" t="str">
        <v>Plan lector en manejo de expresión</v>
      </c>
      <c r="D568" t="str">
        <f>IF(H568="Disciplinar","No aplica","")</f>
        <v>No aplica</v>
      </c>
      <c r="E568" t="str">
        <f>PROPER(IF(B568="",E567,B568))</f>
        <v xml:space="preserve">Comunicación Social </v>
      </c>
      <c r="F568" t="str">
        <f>PROPER(IF(A568="",F567,A568))</f>
        <v>Presencial</v>
      </c>
      <c r="G568" t="str" xml:space="preserve">
        <f xml:space="preserve">IF(
   COUNTIFS($M:$M,$M568,$E:$E,$E568,$F:$F,$F568)=COUNTIFS($M:$M,$M568,$E:$E,$E568,$F:$F,$F568,$R:$R,"Cargado"),
   "Cargado",
   IF(
      COUNTIFS($M:$M,$M568,$E:$E,$E568,$F:$F,$F568)=COUNTIFS($M:$M,$M568,$E:$E,$E568,$F:$F,$F568,$R:$R,"No empezado"),
      "No empezado",
      IF(
         COUNTIFS($M:$M,$M568,$E:$E,$E568,$F:$F,$F568)=COUNTIFS($M:$M,$M568,$E:$E,$E568,$F:$F,$F568,$R:$R,"Virtualizado"),
         "Virtualizado",
         "En proceso"
      )
   )
)</f>
        <v>En proceso</v>
      </c>
      <c r="H568" t="str">
        <v>Disciplinar</v>
      </c>
      <c r="I568" t="str">
        <v>Reingeniería</v>
      </c>
      <c r="M568">
        <v>3</v>
      </c>
      <c r="N568" t="str">
        <v>Pregrado</v>
      </c>
      <c r="P568" t="str">
        <v>Actual</v>
      </c>
      <c r="Q568" t="str">
        <v>No</v>
      </c>
      <c r="S568" t="str">
        <v>diciembre</v>
      </c>
    </row>
    <row r="569" xml:space="preserve">
      <c r="C569" t="str">
        <v xml:space="preserve">Fundamentos de comunicación organizacional </v>
      </c>
      <c r="D569" t="str">
        <f>IF(H569="Disciplinar","No aplica","")</f>
        <v>No aplica</v>
      </c>
      <c r="E569" t="str">
        <f>PROPER(IF(B569="",E568,B569))</f>
        <v xml:space="preserve">Comunicación Social </v>
      </c>
      <c r="F569" t="str">
        <f>PROPER(IF(A569="",F568,A569))</f>
        <v>Presencial</v>
      </c>
      <c r="G569" t="str" xml:space="preserve">
        <f xml:space="preserve">IF(
   COUNTIFS($M:$M,$M569,$E:$E,$E569,$F:$F,$F569)=COUNTIFS($M:$M,$M569,$E:$E,$E569,$F:$F,$F569,$R:$R,"Cargado"),
   "Cargado",
   IF(
      COUNTIFS($M:$M,$M569,$E:$E,$E569,$F:$F,$F569)=COUNTIFS($M:$M,$M569,$E:$E,$E569,$F:$F,$F569,$R:$R,"No empezado"),
      "No empezado",
      IF(
         COUNTIFS($M:$M,$M569,$E:$E,$E569,$F:$F,$F569)=COUNTIFS($M:$M,$M569,$E:$E,$E569,$F:$F,$F569,$R:$R,"Virtualizado"),
         "Virtualizado",
         "En proceso"
      )
   )
)</f>
        <v>En proceso</v>
      </c>
      <c r="H569" t="str">
        <v>Disciplinar</v>
      </c>
      <c r="I569" t="str">
        <v>Reingeniería</v>
      </c>
      <c r="M569">
        <v>3</v>
      </c>
      <c r="N569" t="str">
        <v>Pregrado</v>
      </c>
      <c r="P569" t="str">
        <v>Actual</v>
      </c>
      <c r="Q569" t="str">
        <v>No</v>
      </c>
      <c r="S569" t="str">
        <v>diciembre</v>
      </c>
    </row>
    <row r="570" xml:space="preserve">
      <c r="C570" t="str">
        <v>Comunicación y cultura</v>
      </c>
      <c r="D570" t="str">
        <f>IF(H570="Disciplinar","No aplica","")</f>
        <v>No aplica</v>
      </c>
      <c r="E570" t="str">
        <f>PROPER(IF(B570="",E569,B570))</f>
        <v xml:space="preserve">Comunicación Social </v>
      </c>
      <c r="F570" t="str">
        <f>PROPER(IF(A570="",F569,A570))</f>
        <v>Presencial</v>
      </c>
      <c r="G570" t="str" xml:space="preserve">
        <f xml:space="preserve">IF(
   COUNTIFS($M:$M,$M570,$E:$E,$E570,$F:$F,$F570)=COUNTIFS($M:$M,$M570,$E:$E,$E570,$F:$F,$F570,$R:$R,"Cargado"),
   "Cargado",
   IF(
      COUNTIFS($M:$M,$M570,$E:$E,$E570,$F:$F,$F570)=COUNTIFS($M:$M,$M570,$E:$E,$E570,$F:$F,$F570,$R:$R,"No empezado"),
      "No empezado",
      IF(
         COUNTIFS($M:$M,$M570,$E:$E,$E570,$F:$F,$F570)=COUNTIFS($M:$M,$M570,$E:$E,$E570,$F:$F,$F570,$R:$R,"Virtualizado"),
         "Virtualizado",
         "En proceso"
      )
   )
)</f>
        <v>En proceso</v>
      </c>
      <c r="H570" t="str">
        <v>Disciplinar</v>
      </c>
      <c r="I570" t="str">
        <v>Reingeniería</v>
      </c>
      <c r="M570">
        <v>4</v>
      </c>
      <c r="N570" t="str">
        <v>Pregrado</v>
      </c>
      <c r="P570" t="str">
        <v>Actual</v>
      </c>
      <c r="Q570" t="str">
        <v>No</v>
      </c>
      <c r="S570" t="str">
        <v>diciembre</v>
      </c>
    </row>
    <row r="571" xml:space="preserve">
      <c r="C571" t="str">
        <v xml:space="preserve">Inglés IV </v>
      </c>
      <c r="D571" t="str">
        <f>IF(H571="Disciplinar","No aplica","")</f>
        <v>No aplica</v>
      </c>
      <c r="E571" t="str">
        <f>PROPER(IF(B571="",E570,B571))</f>
        <v xml:space="preserve">Comunicación Social </v>
      </c>
      <c r="F571" t="str">
        <f>PROPER(IF(A571="",F570,A571))</f>
        <v>Presencial</v>
      </c>
      <c r="G571" t="str" xml:space="preserve">
        <f xml:space="preserve">IF(
   COUNTIFS($M:$M,$M571,$E:$E,$E571,$F:$F,$F571)=COUNTIFS($M:$M,$M571,$E:$E,$E571,$F:$F,$F571,$R:$R,"Cargado"),
   "Cargado",
   IF(
      COUNTIFS($M:$M,$M571,$E:$E,$E571,$F:$F,$F571)=COUNTIFS($M:$M,$M571,$E:$E,$E571,$F:$F,$F571,$R:$R,"No empezado"),
      "No empezado",
      IF(
         COUNTIFS($M:$M,$M571,$E:$E,$E571,$F:$F,$F571)=COUNTIFS($M:$M,$M571,$E:$E,$E571,$F:$F,$F571,$R:$R,"Virtualizado"),
         "Virtualizado",
         "En proceso"
      )
   )
)</f>
        <v>En proceso</v>
      </c>
      <c r="H571" t="str">
        <v>Disciplinar</v>
      </c>
      <c r="I571" t="str">
        <v>Reingeniería</v>
      </c>
      <c r="M571">
        <v>4</v>
      </c>
      <c r="N571" t="str">
        <v>Pregrado</v>
      </c>
      <c r="P571" t="str">
        <v>Actual</v>
      </c>
      <c r="Q571" t="str">
        <v>Sí</v>
      </c>
      <c r="S571" t="str">
        <v>diciembre</v>
      </c>
    </row>
    <row r="572" xml:space="preserve">
      <c r="C572" t="str">
        <v>Seminario de sociología</v>
      </c>
      <c r="D572" t="str">
        <f>IF(H572="Disciplinar","No aplica","")</f>
        <v>No aplica</v>
      </c>
      <c r="E572" t="str">
        <f>PROPER(IF(B572="",E571,B572))</f>
        <v xml:space="preserve">Comunicación Social </v>
      </c>
      <c r="F572" t="str">
        <f>PROPER(IF(A572="",F571,A572))</f>
        <v>Presencial</v>
      </c>
      <c r="G572" t="str" xml:space="preserve">
        <f xml:space="preserve">IF(
   COUNTIFS($M:$M,$M572,$E:$E,$E572,$F:$F,$F572)=COUNTIFS($M:$M,$M572,$E:$E,$E572,$F:$F,$F572,$R:$R,"Cargado"),
   "Cargado",
   IF(
      COUNTIFS($M:$M,$M572,$E:$E,$E572,$F:$F,$F572)=COUNTIFS($M:$M,$M572,$E:$E,$E572,$F:$F,$F572,$R:$R,"No empezado"),
      "No empezado",
      IF(
         COUNTIFS($M:$M,$M572,$E:$E,$E572,$F:$F,$F572)=COUNTIFS($M:$M,$M572,$E:$E,$E572,$F:$F,$F572,$R:$R,"Virtualizado"),
         "Virtualizado",
         "En proceso"
      )
   )
)</f>
        <v>En proceso</v>
      </c>
      <c r="H572" t="str">
        <v>Disciplinar</v>
      </c>
      <c r="I572" t="str">
        <v>Reingeniería</v>
      </c>
      <c r="M572">
        <v>4</v>
      </c>
      <c r="N572" t="str">
        <v>Pregrado</v>
      </c>
      <c r="P572" t="str">
        <v>Actual</v>
      </c>
      <c r="Q572" t="str">
        <v>No</v>
      </c>
      <c r="S572" t="str">
        <v>diciembre</v>
      </c>
    </row>
    <row r="573" xml:space="preserve">
      <c r="C573" t="str">
        <v>Diseños de investigación (cualitativa y cuantitativa)</v>
      </c>
      <c r="D573" t="str">
        <f>IF(H573="Disciplinar","No aplica","")</f>
        <v>No aplica</v>
      </c>
      <c r="E573" t="str">
        <f>PROPER(IF(B573="",E572,B573))</f>
        <v xml:space="preserve">Comunicación Social </v>
      </c>
      <c r="F573" t="str">
        <f>PROPER(IF(A573="",F572,A573))</f>
        <v>Presencial</v>
      </c>
      <c r="G573" t="str" xml:space="preserve">
        <f xml:space="preserve">IF(
   COUNTIFS($M:$M,$M573,$E:$E,$E573,$F:$F,$F573)=COUNTIFS($M:$M,$M573,$E:$E,$E573,$F:$F,$F573,$R:$R,"Cargado"),
   "Cargado",
   IF(
      COUNTIFS($M:$M,$M573,$E:$E,$E573,$F:$F,$F573)=COUNTIFS($M:$M,$M573,$E:$E,$E573,$F:$F,$F573,$R:$R,"No empezado"),
      "No empezado",
      IF(
         COUNTIFS($M:$M,$M573,$E:$E,$E573,$F:$F,$F573)=COUNTIFS($M:$M,$M573,$E:$E,$E573,$F:$F,$F573,$R:$R,"Virtualizado"),
         "Virtualizado",
         "En proceso"
      )
   )
)</f>
        <v>En proceso</v>
      </c>
      <c r="H573" t="str">
        <v>Disciplinar</v>
      </c>
      <c r="I573" t="str">
        <v>Reingeniería</v>
      </c>
      <c r="M573">
        <v>4</v>
      </c>
      <c r="N573" t="str">
        <v>Pregrado</v>
      </c>
      <c r="P573" t="str">
        <v>Actual</v>
      </c>
      <c r="Q573" t="str">
        <v>No</v>
      </c>
      <c r="S573" t="str">
        <v>diciembre</v>
      </c>
    </row>
    <row r="574" xml:space="preserve">
      <c r="C574" t="str">
        <v>Electiva de profundización II (CME)</v>
      </c>
      <c r="E574" t="str">
        <f>PROPER(IF(B574="",E573,B574))</f>
        <v xml:space="preserve">Comunicación Social </v>
      </c>
      <c r="F574" t="str">
        <f>PROPER(IF(A574="",F573,A574))</f>
        <v>Presencial</v>
      </c>
      <c r="G574" t="str" xml:space="preserve">
        <f xml:space="preserve">IF(
   COUNTIFS($M:$M,$M574,$E:$E,$E574,$F:$F,$F574)=COUNTIFS($M:$M,$M574,$E:$E,$E574,$F:$F,$F574,$R:$R,"Cargado"),
   "Cargado",
   IF(
      COUNTIFS($M:$M,$M574,$E:$E,$E574,$F:$F,$F574)=COUNTIFS($M:$M,$M574,$E:$E,$E574,$F:$F,$F574,$R:$R,"No empezado"),
      "No empezado",
      IF(
         COUNTIFS($M:$M,$M574,$E:$E,$E574,$F:$F,$F574)=COUNTIFS($M:$M,$M574,$E:$E,$E574,$F:$F,$F574,$R:$R,"Virtualizado"),
         "Virtualizado",
         "En proceso"
      )
   )
)</f>
        <v>En proceso</v>
      </c>
      <c r="H574" t="str">
        <v>Electiva</v>
      </c>
      <c r="I574" t="str">
        <v>Reingeniería</v>
      </c>
      <c r="M574">
        <v>4</v>
      </c>
      <c r="N574" t="str">
        <v>Pregrado</v>
      </c>
      <c r="P574" t="str">
        <v>Actual</v>
      </c>
      <c r="Q574" t="str">
        <v>No</v>
      </c>
      <c r="S574" t="str">
        <v>diciembre</v>
      </c>
    </row>
    <row r="575" xml:space="preserve">
      <c r="C575" t="str">
        <v>Cultura Emprendedora</v>
      </c>
      <c r="D575" t="str">
        <f>IF(H575="Disciplinar","No aplica","")</f>
        <v>No aplica</v>
      </c>
      <c r="E575" t="str">
        <f>PROPER(IF(B575="",E574,B575))</f>
        <v xml:space="preserve">Comunicación Social </v>
      </c>
      <c r="F575" t="str">
        <f>PROPER(IF(A575="",F574,A575))</f>
        <v>Presencial</v>
      </c>
      <c r="G575" t="str" xml:space="preserve">
        <f xml:space="preserve">IF(
   COUNTIFS($M:$M,$M575,$E:$E,$E575,$F:$F,$F575)=COUNTIFS($M:$M,$M575,$E:$E,$E575,$F:$F,$F575,$R:$R,"Cargado"),
   "Cargado",
   IF(
      COUNTIFS($M:$M,$M575,$E:$E,$E575,$F:$F,$F575)=COUNTIFS($M:$M,$M575,$E:$E,$E575,$F:$F,$F575,$R:$R,"No empezado"),
      "No empezado",
      IF(
         COUNTIFS($M:$M,$M575,$E:$E,$E575,$F:$F,$F575)=COUNTIFS($M:$M,$M575,$E:$E,$E575,$F:$F,$F575,$R:$R,"Virtualizado"),
         "Virtualizado",
         "En proceso"
      )
   )
)</f>
        <v>En proceso</v>
      </c>
      <c r="H575" t="str">
        <v>Disciplinar</v>
      </c>
      <c r="I575" t="str">
        <v>Reingeniería</v>
      </c>
      <c r="M575">
        <v>4</v>
      </c>
      <c r="N575" t="str">
        <v>Pregrado</v>
      </c>
      <c r="P575" t="str">
        <v>Actual</v>
      </c>
      <c r="Q575" t="str">
        <v>Sí</v>
      </c>
      <c r="S575" t="str">
        <v>diciembre</v>
      </c>
    </row>
    <row r="576" xml:space="preserve">
      <c r="C576" t="str">
        <v xml:space="preserve">Narrativas WEB y medios digitales </v>
      </c>
      <c r="D576" t="str">
        <f>IF(H576="Disciplinar","No aplica","")</f>
        <v>No aplica</v>
      </c>
      <c r="E576" t="str">
        <f>PROPER(IF(B576="",E575,B576))</f>
        <v xml:space="preserve">Comunicación Social </v>
      </c>
      <c r="F576" t="str">
        <f>PROPER(IF(A576="",F575,A576))</f>
        <v>Presencial</v>
      </c>
      <c r="G576" t="str" xml:space="preserve">
        <f xml:space="preserve">IF(
   COUNTIFS($M:$M,$M576,$E:$E,$E576,$F:$F,$F576)=COUNTIFS($M:$M,$M576,$E:$E,$E576,$F:$F,$F576,$R:$R,"Cargado"),
   "Cargado",
   IF(
      COUNTIFS($M:$M,$M576,$E:$E,$E576,$F:$F,$F576)=COUNTIFS($M:$M,$M576,$E:$E,$E576,$F:$F,$F576,$R:$R,"No empezado"),
      "No empezado",
      IF(
         COUNTIFS($M:$M,$M576,$E:$E,$E576,$F:$F,$F576)=COUNTIFS($M:$M,$M576,$E:$E,$E576,$F:$F,$F576,$R:$R,"Virtualizado"),
         "Virtualizado",
         "En proceso"
      )
   )
)</f>
        <v>En proceso</v>
      </c>
      <c r="H576" t="str">
        <v>Disciplinar</v>
      </c>
      <c r="I576" t="str">
        <v>Reingeniería</v>
      </c>
      <c r="M576">
        <v>4</v>
      </c>
      <c r="N576" t="str">
        <v>Pregrado</v>
      </c>
      <c r="P576" t="str">
        <v>Actual</v>
      </c>
      <c r="Q576" t="str">
        <v>No</v>
      </c>
      <c r="S576" t="str">
        <v>diciembre</v>
      </c>
    </row>
    <row r="577" xml:space="preserve">
      <c r="C577" t="str">
        <v>Plan lector en tecnología</v>
      </c>
      <c r="D577" t="str">
        <f>IF(H577="Disciplinar","No aplica","")</f>
        <v>No aplica</v>
      </c>
      <c r="E577" t="str">
        <f>PROPER(IF(B577="",E576,B577))</f>
        <v xml:space="preserve">Comunicación Social </v>
      </c>
      <c r="F577" t="str">
        <f>PROPER(IF(A577="",F576,A577))</f>
        <v>Presencial</v>
      </c>
      <c r="G577" t="str" xml:space="preserve">
        <f xml:space="preserve">IF(
   COUNTIFS($M:$M,$M577,$E:$E,$E577,$F:$F,$F577)=COUNTIFS($M:$M,$M577,$E:$E,$E577,$F:$F,$F577,$R:$R,"Cargado"),
   "Cargado",
   IF(
      COUNTIFS($M:$M,$M577,$E:$E,$E577,$F:$F,$F577)=COUNTIFS($M:$M,$M577,$E:$E,$E577,$F:$F,$F577,$R:$R,"No empezado"),
      "No empezado",
      IF(
         COUNTIFS($M:$M,$M577,$E:$E,$E577,$F:$F,$F577)=COUNTIFS($M:$M,$M577,$E:$E,$E577,$F:$F,$F577,$R:$R,"Virtualizado"),
         "Virtualizado",
         "En proceso"
      )
   )
)</f>
        <v>En proceso</v>
      </c>
      <c r="H577" t="str">
        <v>Disciplinar</v>
      </c>
      <c r="I577" t="str">
        <v>Reingeniería</v>
      </c>
      <c r="M577">
        <v>4</v>
      </c>
      <c r="N577" t="str">
        <v>Pregrado</v>
      </c>
      <c r="P577" t="str">
        <v>Actual</v>
      </c>
      <c r="Q577" t="str">
        <v>No</v>
      </c>
      <c r="S577" t="str">
        <v>diciembre</v>
      </c>
    </row>
    <row r="578" xml:space="preserve">
      <c r="C578" t="str">
        <v xml:space="preserve">Filosofía de la comunicación </v>
      </c>
      <c r="D578" t="str">
        <f>IF(H578="Disciplinar","No aplica","")</f>
        <v>No aplica</v>
      </c>
      <c r="E578" t="str">
        <f>PROPER(IF(B578="",E577,B578))</f>
        <v xml:space="preserve">Comunicación Social </v>
      </c>
      <c r="F578" t="str">
        <f>PROPER(IF(A578="",F577,A578))</f>
        <v>Presencial</v>
      </c>
      <c r="G578" t="str" xml:space="preserve">
        <f xml:space="preserve">IF(
   COUNTIFS($M:$M,$M578,$E:$E,$E578,$F:$F,$F578)=COUNTIFS($M:$M,$M578,$E:$E,$E578,$F:$F,$F578,$R:$R,"Cargado"),
   "Cargado",
   IF(
      COUNTIFS($M:$M,$M578,$E:$E,$E578,$F:$F,$F578)=COUNTIFS($M:$M,$M578,$E:$E,$E578,$F:$F,$F578,$R:$R,"No empezado"),
      "No empezado",
      IF(
         COUNTIFS($M:$M,$M578,$E:$E,$E578,$F:$F,$F578)=COUNTIFS($M:$M,$M578,$E:$E,$E578,$F:$F,$F578,$R:$R,"Virtualizado"),
         "Virtualizado",
         "En proceso"
      )
   )
)</f>
        <v>En proceso</v>
      </c>
      <c r="H578" t="str">
        <v>Disciplinar</v>
      </c>
      <c r="I578" t="str">
        <v>Reingeniería</v>
      </c>
      <c r="M578">
        <v>5</v>
      </c>
      <c r="N578" t="str">
        <v>Pregrado</v>
      </c>
      <c r="P578" t="str">
        <v>Actual</v>
      </c>
      <c r="Q578" t="str">
        <v>No</v>
      </c>
      <c r="S578" t="str">
        <v>diciembre</v>
      </c>
    </row>
    <row r="579" xml:space="preserve">
      <c r="C579" t="str">
        <v>Electiva Humanística I</v>
      </c>
      <c r="E579" t="str">
        <f>PROPER(IF(B579="",E578,B579))</f>
        <v xml:space="preserve">Comunicación Social </v>
      </c>
      <c r="F579" t="str">
        <f>PROPER(IF(A579="",F578,A579))</f>
        <v>Presencial</v>
      </c>
      <c r="G579" t="str" xml:space="preserve">
        <f xml:space="preserve">IF(
   COUNTIFS($M:$M,$M579,$E:$E,$E579,$F:$F,$F579)=COUNTIFS($M:$M,$M579,$E:$E,$E579,$F:$F,$F579,$R:$R,"Cargado"),
   "Cargado",
   IF(
      COUNTIFS($M:$M,$M579,$E:$E,$E579,$F:$F,$F579)=COUNTIFS($M:$M,$M579,$E:$E,$E579,$F:$F,$F579,$R:$R,"No empezado"),
      "No empezado",
      IF(
         COUNTIFS($M:$M,$M579,$E:$E,$E579,$F:$F,$F579)=COUNTIFS($M:$M,$M579,$E:$E,$E579,$F:$F,$F579,$R:$R,"Virtualizado"),
         "Virtualizado",
         "En proceso"
      )
   )
)</f>
        <v>En proceso</v>
      </c>
      <c r="H579" t="str">
        <v>Electiva</v>
      </c>
      <c r="I579" t="str">
        <v>Reingeniería</v>
      </c>
      <c r="M579">
        <v>5</v>
      </c>
      <c r="N579" t="str">
        <v>Pregrado</v>
      </c>
      <c r="P579" t="str">
        <v>Actual</v>
      </c>
      <c r="Q579" t="str">
        <v>Sí</v>
      </c>
      <c r="S579" t="str">
        <v>diciembre</v>
      </c>
    </row>
    <row r="580" xml:space="preserve">
      <c r="C580" t="str">
        <v>Investigación aplicada</v>
      </c>
      <c r="D580" t="str">
        <f>IF(H580="Disciplinar","No aplica","")</f>
        <v>No aplica</v>
      </c>
      <c r="E580" t="str">
        <f>PROPER(IF(B580="",E579,B580))</f>
        <v xml:space="preserve">Comunicación Social </v>
      </c>
      <c r="F580" t="str">
        <f>PROPER(IF(A580="",F579,A580))</f>
        <v>Presencial</v>
      </c>
      <c r="G580" t="str" xml:space="preserve">
        <f xml:space="preserve">IF(
   COUNTIFS($M:$M,$M580,$E:$E,$E580,$F:$F,$F580)=COUNTIFS($M:$M,$M580,$E:$E,$E580,$F:$F,$F580,$R:$R,"Cargado"),
   "Cargado",
   IF(
      COUNTIFS($M:$M,$M580,$E:$E,$E580,$F:$F,$F580)=COUNTIFS($M:$M,$M580,$E:$E,$E580,$F:$F,$F580,$R:$R,"No empezado"),
      "No empezado",
      IF(
         COUNTIFS($M:$M,$M580,$E:$E,$E580,$F:$F,$F580)=COUNTIFS($M:$M,$M580,$E:$E,$E580,$F:$F,$F580,$R:$R,"Virtualizado"),
         "Virtualizado",
         "En proceso"
      )
   )
)</f>
        <v>En proceso</v>
      </c>
      <c r="H580" t="str">
        <v>Disciplinar</v>
      </c>
      <c r="I580" t="str">
        <v>Reingeniería</v>
      </c>
      <c r="M580">
        <v>5</v>
      </c>
      <c r="N580" t="str">
        <v>Pregrado</v>
      </c>
      <c r="P580" t="str">
        <v>Actual</v>
      </c>
      <c r="Q580" t="str">
        <v>Sí</v>
      </c>
      <c r="S580" t="str">
        <v>diciembre</v>
      </c>
    </row>
    <row r="581" xml:space="preserve">
      <c r="C581" t="str">
        <v>Inglés V</v>
      </c>
      <c r="D581" t="str">
        <f>IF(H581="Disciplinar","No aplica","")</f>
        <v>No aplica</v>
      </c>
      <c r="E581" t="str">
        <f>PROPER(IF(B581="",E580,B581))</f>
        <v xml:space="preserve">Comunicación Social </v>
      </c>
      <c r="F581" t="str">
        <f>PROPER(IF(A581="",F580,A581))</f>
        <v>Presencial</v>
      </c>
      <c r="G581" t="str" xml:space="preserve">
        <f xml:space="preserve">IF(
   COUNTIFS($M:$M,$M581,$E:$E,$E581,$F:$F,$F581)=COUNTIFS($M:$M,$M581,$E:$E,$E581,$F:$F,$F581,$R:$R,"Cargado"),
   "Cargado",
   IF(
      COUNTIFS($M:$M,$M581,$E:$E,$E581,$F:$F,$F581)=COUNTIFS($M:$M,$M581,$E:$E,$E581,$F:$F,$F581,$R:$R,"No empezado"),
      "No empezado",
      IF(
         COUNTIFS($M:$M,$M581,$E:$E,$E581,$F:$F,$F581)=COUNTIFS($M:$M,$M581,$E:$E,$E581,$F:$F,$F581,$R:$R,"Virtualizado"),
         "Virtualizado",
         "En proceso"
      )
   )
)</f>
        <v>En proceso</v>
      </c>
      <c r="H581" t="str">
        <v>Disciplinar</v>
      </c>
      <c r="I581" t="str">
        <v>Reingeniería</v>
      </c>
      <c r="M581">
        <v>5</v>
      </c>
      <c r="N581" t="str">
        <v>Pregrado</v>
      </c>
      <c r="P581" t="str">
        <v>Actual</v>
      </c>
      <c r="Q581" t="str">
        <v>Sí</v>
      </c>
      <c r="S581" t="str">
        <v>diciembre</v>
      </c>
    </row>
    <row r="582" xml:space="preserve">
      <c r="C582" t="str">
        <v>Comunicación radiofónica</v>
      </c>
      <c r="D582" t="str">
        <f>IF(H582="Disciplinar","No aplica","")</f>
        <v>No aplica</v>
      </c>
      <c r="E582" t="str">
        <f>PROPER(IF(B582="",E581,B582))</f>
        <v xml:space="preserve">Comunicación Social </v>
      </c>
      <c r="F582" t="str">
        <f>PROPER(IF(A582="",F581,A582))</f>
        <v>Presencial</v>
      </c>
      <c r="G582" t="str" xml:space="preserve">
        <f xml:space="preserve">IF(
   COUNTIFS($M:$M,$M582,$E:$E,$E582,$F:$F,$F582)=COUNTIFS($M:$M,$M582,$E:$E,$E582,$F:$F,$F582,$R:$R,"Cargado"),
   "Cargado",
   IF(
      COUNTIFS($M:$M,$M582,$E:$E,$E582,$F:$F,$F582)=COUNTIFS($M:$M,$M582,$E:$E,$E582,$F:$F,$F582,$R:$R,"No empezado"),
      "No empezado",
      IF(
         COUNTIFS($M:$M,$M582,$E:$E,$E582,$F:$F,$F582)=COUNTIFS($M:$M,$M582,$E:$E,$E582,$F:$F,$F582,$R:$R,"Virtualizado"),
         "Virtualizado",
         "En proceso"
      )
   )
)</f>
        <v>En proceso</v>
      </c>
      <c r="H582" t="str">
        <v>Disciplinar</v>
      </c>
      <c r="I582" t="str">
        <v>Reingeniería</v>
      </c>
      <c r="M582">
        <v>5</v>
      </c>
      <c r="N582" t="str">
        <v>Pregrado</v>
      </c>
      <c r="P582" t="str">
        <v>Actual</v>
      </c>
      <c r="Q582" t="str">
        <v>No</v>
      </c>
      <c r="S582" t="str">
        <v>diciembre</v>
      </c>
    </row>
    <row r="583" xml:space="preserve">
      <c r="C583" t="str">
        <v>Electiva de profundización III (CME)</v>
      </c>
      <c r="E583" t="str">
        <f>PROPER(IF(B583="",E582,B583))</f>
        <v xml:space="preserve">Comunicación Social </v>
      </c>
      <c r="F583" t="str">
        <f>PROPER(IF(A583="",F582,A583))</f>
        <v>Presencial</v>
      </c>
      <c r="G583" t="str" xml:space="preserve">
        <f xml:space="preserve">IF(
   COUNTIFS($M:$M,$M583,$E:$E,$E583,$F:$F,$F583)=COUNTIFS($M:$M,$M583,$E:$E,$E583,$F:$F,$F583,$R:$R,"Cargado"),
   "Cargado",
   IF(
      COUNTIFS($M:$M,$M583,$E:$E,$E583,$F:$F,$F583)=COUNTIFS($M:$M,$M583,$E:$E,$E583,$F:$F,$F583,$R:$R,"No empezado"),
      "No empezado",
      IF(
         COUNTIFS($M:$M,$M583,$E:$E,$E583,$F:$F,$F583)=COUNTIFS($M:$M,$M583,$E:$E,$E583,$F:$F,$F583,$R:$R,"Virtualizado"),
         "Virtualizado",
         "En proceso"
      )
   )
)</f>
        <v>En proceso</v>
      </c>
      <c r="H583" t="str">
        <v>Electiva</v>
      </c>
      <c r="I583" t="str">
        <v>Reingeniería</v>
      </c>
      <c r="M583">
        <v>5</v>
      </c>
      <c r="N583" t="str">
        <v>Pregrado</v>
      </c>
      <c r="P583" t="str">
        <v>Actual</v>
      </c>
      <c r="Q583" t="str">
        <v>No</v>
      </c>
      <c r="S583" t="str">
        <v>diciembre</v>
      </c>
    </row>
    <row r="584" xml:space="preserve">
      <c r="C584" t="str">
        <v xml:space="preserve">Gestión y comunicación organizaciónal </v>
      </c>
      <c r="D584" t="str">
        <f>IF(H584="Disciplinar","No aplica","")</f>
        <v>No aplica</v>
      </c>
      <c r="E584" t="str">
        <f>PROPER(IF(B584="",E583,B584))</f>
        <v xml:space="preserve">Comunicación Social </v>
      </c>
      <c r="F584" t="str">
        <f>PROPER(IF(A584="",F583,A584))</f>
        <v>Presencial</v>
      </c>
      <c r="G584" t="str" xml:space="preserve">
        <f xml:space="preserve">IF(
   COUNTIFS($M:$M,$M584,$E:$E,$E584,$F:$F,$F584)=COUNTIFS($M:$M,$M584,$E:$E,$E584,$F:$F,$F584,$R:$R,"Cargado"),
   "Cargado",
   IF(
      COUNTIFS($M:$M,$M584,$E:$E,$E584,$F:$F,$F584)=COUNTIFS($M:$M,$M584,$E:$E,$E584,$F:$F,$F584,$R:$R,"No empezado"),
      "No empezado",
      IF(
         COUNTIFS($M:$M,$M584,$E:$E,$E584,$F:$F,$F584)=COUNTIFS($M:$M,$M584,$E:$E,$E584,$F:$F,$F584,$R:$R,"Virtualizado"),
         "Virtualizado",
         "En proceso"
      )
   )
)</f>
        <v>En proceso</v>
      </c>
      <c r="H584" t="str">
        <v>Disciplinar</v>
      </c>
      <c r="I584" t="str">
        <v>Reingeniería</v>
      </c>
      <c r="M584">
        <v>5</v>
      </c>
      <c r="N584" t="str">
        <v>Pregrado</v>
      </c>
      <c r="P584" t="str">
        <v>Actual</v>
      </c>
      <c r="Q584" t="str">
        <v>No</v>
      </c>
      <c r="S584" t="str">
        <v>diciembre</v>
      </c>
    </row>
    <row r="585" xml:space="preserve">
      <c r="C585" t="str">
        <v xml:space="preserve">Plan lector en gestión </v>
      </c>
      <c r="D585" t="str">
        <f>IF(H585="Disciplinar","No aplica","")</f>
        <v>No aplica</v>
      </c>
      <c r="E585" t="str">
        <f>PROPER(IF(B585="",E584,B585))</f>
        <v xml:space="preserve">Comunicación Social </v>
      </c>
      <c r="F585" t="str">
        <f>PROPER(IF(A585="",F584,A585))</f>
        <v>Presencial</v>
      </c>
      <c r="G585" t="str" xml:space="preserve">
        <f xml:space="preserve">IF(
   COUNTIFS($M:$M,$M585,$E:$E,$E585,$F:$F,$F585)=COUNTIFS($M:$M,$M585,$E:$E,$E585,$F:$F,$F585,$R:$R,"Cargado"),
   "Cargado",
   IF(
      COUNTIFS($M:$M,$M585,$E:$E,$E585,$F:$F,$F585)=COUNTIFS($M:$M,$M585,$E:$E,$E585,$F:$F,$F585,$R:$R,"No empezado"),
      "No empezado",
      IF(
         COUNTIFS($M:$M,$M585,$E:$E,$E585,$F:$F,$F585)=COUNTIFS($M:$M,$M585,$E:$E,$E585,$F:$F,$F585,$R:$R,"Virtualizado"),
         "Virtualizado",
         "En proceso"
      )
   )
)</f>
        <v>En proceso</v>
      </c>
      <c r="H585" t="str">
        <v>Disciplinar</v>
      </c>
      <c r="I585" t="str">
        <v>Reingeniería</v>
      </c>
      <c r="M585">
        <v>5</v>
      </c>
      <c r="N585" t="str">
        <v>Pregrado</v>
      </c>
      <c r="P585" t="str">
        <v>Actual</v>
      </c>
      <c r="Q585" t="str">
        <v>No</v>
      </c>
      <c r="S585" t="str">
        <v>diciembre</v>
      </c>
    </row>
    <row r="586" xml:space="preserve">
      <c r="C586" t="str">
        <v>Electiva de profundización IV (CI)</v>
      </c>
      <c r="E586" t="str">
        <f>PROPER(IF(B586="",E585,B586))</f>
        <v xml:space="preserve">Comunicación Social </v>
      </c>
      <c r="F586" t="str">
        <f>PROPER(IF(A586="",F585,A586))</f>
        <v>Presencial</v>
      </c>
      <c r="G586" t="str" xml:space="preserve">
        <f xml:space="preserve">IF(
   COUNTIFS($M:$M,$M586,$E:$E,$E586,$F:$F,$F586)=COUNTIFS($M:$M,$M586,$E:$E,$E586,$F:$F,$F586,$R:$R,"Cargado"),
   "Cargado",
   IF(
      COUNTIFS($M:$M,$M586,$E:$E,$E586,$F:$F,$F586)=COUNTIFS($M:$M,$M586,$E:$E,$E586,$F:$F,$F586,$R:$R,"No empezado"),
      "No empezado",
      IF(
         COUNTIFS($M:$M,$M586,$E:$E,$E586,$F:$F,$F586)=COUNTIFS($M:$M,$M586,$E:$E,$E586,$F:$F,$F586,$R:$R,"Virtualizado"),
         "Virtualizado",
         "En proceso"
      )
   )
)</f>
        <v>En proceso</v>
      </c>
      <c r="H586" t="str">
        <v>Electiva</v>
      </c>
      <c r="I586" t="str">
        <v>Reingeniería</v>
      </c>
      <c r="M586">
        <v>6</v>
      </c>
      <c r="N586" t="str">
        <v>Pregrado</v>
      </c>
      <c r="P586" t="str">
        <v>Actual</v>
      </c>
      <c r="Q586" t="str">
        <v>No</v>
      </c>
      <c r="S586" t="str">
        <v>diciembre</v>
      </c>
    </row>
    <row r="587" xml:space="preserve">
      <c r="C587" t="str">
        <v>Métodos de investigación en comunicación</v>
      </c>
      <c r="D587" t="str">
        <f>IF(H587="Disciplinar","No aplica","")</f>
        <v>No aplica</v>
      </c>
      <c r="E587" t="str">
        <f>PROPER(IF(B587="",E586,B587))</f>
        <v xml:space="preserve">Comunicación Social </v>
      </c>
      <c r="F587" t="str">
        <f>PROPER(IF(A587="",F586,A587))</f>
        <v>Presencial</v>
      </c>
      <c r="G587" t="str" xml:space="preserve">
        <f xml:space="preserve">IF(
   COUNTIFS($M:$M,$M587,$E:$E,$E587,$F:$F,$F587)=COUNTIFS($M:$M,$M587,$E:$E,$E587,$F:$F,$F587,$R:$R,"Cargado"),
   "Cargado",
   IF(
      COUNTIFS($M:$M,$M587,$E:$E,$E587,$F:$F,$F587)=COUNTIFS($M:$M,$M587,$E:$E,$E587,$F:$F,$F587,$R:$R,"No empezado"),
      "No empezado",
      IF(
         COUNTIFS($M:$M,$M587,$E:$E,$E587,$F:$F,$F587)=COUNTIFS($M:$M,$M587,$E:$E,$E587,$F:$F,$F587,$R:$R,"Virtualizado"),
         "Virtualizado",
         "En proceso"
      )
   )
)</f>
        <v>En proceso</v>
      </c>
      <c r="H587" t="str">
        <v>Disciplinar</v>
      </c>
      <c r="I587" t="str">
        <v>Reingeniería</v>
      </c>
      <c r="M587">
        <v>6</v>
      </c>
      <c r="N587" t="str">
        <v>Pregrado</v>
      </c>
      <c r="P587" t="str">
        <v>Actual</v>
      </c>
      <c r="Q587" t="str">
        <v>No</v>
      </c>
      <c r="S587" t="str">
        <v>diciembre</v>
      </c>
    </row>
    <row r="588" xml:space="preserve">
      <c r="C588" t="str">
        <v>Plan lector en investigación</v>
      </c>
      <c r="D588" t="str">
        <f>IF(H588="Disciplinar","No aplica","")</f>
        <v>No aplica</v>
      </c>
      <c r="E588" t="str">
        <f>PROPER(IF(B588="",E587,B588))</f>
        <v xml:space="preserve">Comunicación Social </v>
      </c>
      <c r="F588" t="str">
        <f>PROPER(IF(A588="",F587,A588))</f>
        <v>Presencial</v>
      </c>
      <c r="G588" t="str" xml:space="preserve">
        <f xml:space="preserve">IF(
   COUNTIFS($M:$M,$M588,$E:$E,$E588,$F:$F,$F588)=COUNTIFS($M:$M,$M588,$E:$E,$E588,$F:$F,$F588,$R:$R,"Cargado"),
   "Cargado",
   IF(
      COUNTIFS($M:$M,$M588,$E:$E,$E588,$F:$F,$F588)=COUNTIFS($M:$M,$M588,$E:$E,$E588,$F:$F,$F588,$R:$R,"No empezado"),
      "No empezado",
      IF(
         COUNTIFS($M:$M,$M588,$E:$E,$E588,$F:$F,$F588)=COUNTIFS($M:$M,$M588,$E:$E,$E588,$F:$F,$F588,$R:$R,"Virtualizado"),
         "Virtualizado",
         "En proceso"
      )
   )
)</f>
        <v>En proceso</v>
      </c>
      <c r="H588" t="str">
        <v>Disciplinar</v>
      </c>
      <c r="I588" t="str">
        <v>Reingeniería</v>
      </c>
      <c r="M588">
        <v>6</v>
      </c>
      <c r="N588" t="str">
        <v>Pregrado</v>
      </c>
      <c r="P588" t="str">
        <v>Actual</v>
      </c>
      <c r="Q588" t="str">
        <v>No</v>
      </c>
      <c r="S588" t="str">
        <v>diciembre</v>
      </c>
    </row>
    <row r="589" xml:space="preserve">
      <c r="C589" t="str">
        <v>Inglés VI</v>
      </c>
      <c r="D589" t="str">
        <f>IF(H589="Disciplinar","No aplica","")</f>
        <v>No aplica</v>
      </c>
      <c r="E589" t="str">
        <f>PROPER(IF(B589="",E588,B589))</f>
        <v xml:space="preserve">Comunicación Social </v>
      </c>
      <c r="F589" t="str">
        <f>PROPER(IF(A589="",F588,A589))</f>
        <v>Presencial</v>
      </c>
      <c r="G589" t="str" xml:space="preserve">
        <f xml:space="preserve">IF(
   COUNTIFS($M:$M,$M589,$E:$E,$E589,$F:$F,$F589)=COUNTIFS($M:$M,$M589,$E:$E,$E589,$F:$F,$F589,$R:$R,"Cargado"),
   "Cargado",
   IF(
      COUNTIFS($M:$M,$M589,$E:$E,$E589,$F:$F,$F589)=COUNTIFS($M:$M,$M589,$E:$E,$E589,$F:$F,$F589,$R:$R,"No empezado"),
      "No empezado",
      IF(
         COUNTIFS($M:$M,$M589,$E:$E,$E589,$F:$F,$F589)=COUNTIFS($M:$M,$M589,$E:$E,$E589,$F:$F,$F589,$R:$R,"Virtualizado"),
         "Virtualizado",
         "En proceso"
      )
   )
)</f>
        <v>En proceso</v>
      </c>
      <c r="H589" t="str">
        <v>Disciplinar</v>
      </c>
      <c r="I589" t="str">
        <v>Reingeniería</v>
      </c>
      <c r="M589">
        <v>6</v>
      </c>
      <c r="N589" t="str">
        <v>Pregrado</v>
      </c>
      <c r="P589" t="str">
        <v>Actual</v>
      </c>
      <c r="Q589" t="str">
        <v>Sí</v>
      </c>
      <c r="S589" t="str">
        <v>diciembre</v>
      </c>
    </row>
    <row r="590" xml:space="preserve">
      <c r="C590" t="str">
        <v>Taller de producción en televisión</v>
      </c>
      <c r="D590" t="str">
        <f>IF(H590="Disciplinar","No aplica","")</f>
        <v>No aplica</v>
      </c>
      <c r="E590" t="str">
        <f>PROPER(IF(B590="",E589,B590))</f>
        <v xml:space="preserve">Comunicación Social </v>
      </c>
      <c r="F590" t="str">
        <f>PROPER(IF(A590="",F589,A590))</f>
        <v>Presencial</v>
      </c>
      <c r="G590" t="str" xml:space="preserve">
        <f xml:space="preserve">IF(
   COUNTIFS($M:$M,$M590,$E:$E,$E590,$F:$F,$F590)=COUNTIFS($M:$M,$M590,$E:$E,$E590,$F:$F,$F590,$R:$R,"Cargado"),
   "Cargado",
   IF(
      COUNTIFS($M:$M,$M590,$E:$E,$E590,$F:$F,$F590)=COUNTIFS($M:$M,$M590,$E:$E,$E590,$F:$F,$F590,$R:$R,"No empezado"),
      "No empezado",
      IF(
         COUNTIFS($M:$M,$M590,$E:$E,$E590,$F:$F,$F590)=COUNTIFS($M:$M,$M590,$E:$E,$E590,$F:$F,$F590,$R:$R,"Virtualizado"),
         "Virtualizado",
         "En proceso"
      )
   )
)</f>
        <v>En proceso</v>
      </c>
      <c r="H590" t="str">
        <v>Disciplinar</v>
      </c>
      <c r="I590" t="str">
        <v>Reingeniería</v>
      </c>
      <c r="M590">
        <v>6</v>
      </c>
      <c r="N590" t="str">
        <v>Pregrado</v>
      </c>
      <c r="P590" t="str">
        <v>Actual</v>
      </c>
      <c r="Q590" t="str">
        <v>No</v>
      </c>
      <c r="S590" t="str">
        <v>diciembre</v>
      </c>
    </row>
    <row r="591" xml:space="preserve">
      <c r="C591" t="str">
        <v>Comunicación para el cambio social</v>
      </c>
      <c r="D591" t="str">
        <f>IF(H591="Disciplinar","No aplica","")</f>
        <v>No aplica</v>
      </c>
      <c r="E591" t="str">
        <f>PROPER(IF(B591="",E590,B591))</f>
        <v xml:space="preserve">Comunicación Social </v>
      </c>
      <c r="F591" t="str">
        <f>PROPER(IF(A591="",F590,A591))</f>
        <v>Presencial</v>
      </c>
      <c r="G591" t="str" xml:space="preserve">
        <f xml:space="preserve">IF(
   COUNTIFS($M:$M,$M591,$E:$E,$E591,$F:$F,$F591)=COUNTIFS($M:$M,$M591,$E:$E,$E591,$F:$F,$F591,$R:$R,"Cargado"),
   "Cargado",
   IF(
      COUNTIFS($M:$M,$M591,$E:$E,$E591,$F:$F,$F591)=COUNTIFS($M:$M,$M591,$E:$E,$E591,$F:$F,$F591,$R:$R,"No empezado"),
      "No empezado",
      IF(
         COUNTIFS($M:$M,$M591,$E:$E,$E591,$F:$F,$F591)=COUNTIFS($M:$M,$M591,$E:$E,$E591,$F:$F,$F591,$R:$R,"Virtualizado"),
         "Virtualizado",
         "En proceso"
      )
   )
)</f>
        <v>En proceso</v>
      </c>
      <c r="H591" t="str">
        <v>Disciplinar</v>
      </c>
      <c r="I591" t="str">
        <v>Reingeniería</v>
      </c>
      <c r="M591">
        <v>6</v>
      </c>
      <c r="N591" t="str">
        <v>Pregrado</v>
      </c>
      <c r="P591" t="str">
        <v>Actual</v>
      </c>
      <c r="Q591" t="str">
        <v>No</v>
      </c>
      <c r="S591" t="str">
        <v>diciembre</v>
      </c>
    </row>
    <row r="592" xml:space="preserve">
      <c r="C592" t="str">
        <v xml:space="preserve">Gerencia estratégica de la comunicación </v>
      </c>
      <c r="D592" t="str">
        <f>IF(H592="Disciplinar","No aplica","")</f>
        <v>No aplica</v>
      </c>
      <c r="E592" t="str">
        <f>PROPER(IF(B592="",E591,B592))</f>
        <v xml:space="preserve">Comunicación Social </v>
      </c>
      <c r="F592" t="str">
        <f>PROPER(IF(A592="",F591,A592))</f>
        <v>Presencial</v>
      </c>
      <c r="G592" t="str" xml:space="preserve">
        <f xml:space="preserve">IF(
   COUNTIFS($M:$M,$M592,$E:$E,$E592,$F:$F,$F592)=COUNTIFS($M:$M,$M592,$E:$E,$E592,$F:$F,$F592,$R:$R,"Cargado"),
   "Cargado",
   IF(
      COUNTIFS($M:$M,$M592,$E:$E,$E592,$F:$F,$F592)=COUNTIFS($M:$M,$M592,$E:$E,$E592,$F:$F,$F592,$R:$R,"No empezado"),
      "No empezado",
      IF(
         COUNTIFS($M:$M,$M592,$E:$E,$E592,$F:$F,$F592)=COUNTIFS($M:$M,$M592,$E:$E,$E592,$F:$F,$F592,$R:$R,"Virtualizado"),
         "Virtualizado",
         "En proceso"
      )
   )
)</f>
        <v>En proceso</v>
      </c>
      <c r="H592" t="str">
        <v>Disciplinar</v>
      </c>
      <c r="I592" t="str">
        <v>Reingeniería</v>
      </c>
      <c r="M592">
        <v>6</v>
      </c>
      <c r="N592" t="str">
        <v>Pregrado</v>
      </c>
      <c r="P592" t="str">
        <v>Actual</v>
      </c>
      <c r="Q592" t="str">
        <v>No</v>
      </c>
      <c r="S592" t="str">
        <v>diciembre</v>
      </c>
    </row>
    <row r="593" xml:space="preserve">
      <c r="C593" t="str">
        <v xml:space="preserve">Producción radial </v>
      </c>
      <c r="D593" t="str">
        <f>IF(H593="Disciplinar","No aplica","")</f>
        <v>No aplica</v>
      </c>
      <c r="E593" t="str">
        <f>PROPER(IF(B593="",E592,B593))</f>
        <v xml:space="preserve">Comunicación Social </v>
      </c>
      <c r="F593" t="str">
        <f>PROPER(IF(A593="",F592,A593))</f>
        <v>Presencial</v>
      </c>
      <c r="G593" t="str" xml:space="preserve">
        <f xml:space="preserve">IF(
   COUNTIFS($M:$M,$M593,$E:$E,$E593,$F:$F,$F593)=COUNTIFS($M:$M,$M593,$E:$E,$E593,$F:$F,$F593,$R:$R,"Cargado"),
   "Cargado",
   IF(
      COUNTIFS($M:$M,$M593,$E:$E,$E593,$F:$F,$F593)=COUNTIFS($M:$M,$M593,$E:$E,$E593,$F:$F,$F593,$R:$R,"No empezado"),
      "No empezado",
      IF(
         COUNTIFS($M:$M,$M593,$E:$E,$E593,$F:$F,$F593)=COUNTIFS($M:$M,$M593,$E:$E,$E593,$F:$F,$F593,$R:$R,"Virtualizado"),
         "Virtualizado",
         "En proceso"
      )
   )
)</f>
        <v>En proceso</v>
      </c>
      <c r="H593" t="str">
        <v>Disciplinar</v>
      </c>
      <c r="I593" t="str">
        <v>Reingeniería</v>
      </c>
      <c r="M593">
        <v>7</v>
      </c>
      <c r="N593" t="str">
        <v>Pregrado</v>
      </c>
      <c r="P593" t="str">
        <v>Actual</v>
      </c>
      <c r="Q593" t="str">
        <v>No</v>
      </c>
      <c r="S593" t="str">
        <v>diciembre</v>
      </c>
    </row>
    <row r="594" xml:space="preserve">
      <c r="C594" t="str">
        <v xml:space="preserve">Taller de edición en televisión </v>
      </c>
      <c r="D594" t="str">
        <f>IF(H594="Disciplinar","No aplica","")</f>
        <v>No aplica</v>
      </c>
      <c r="E594" t="str">
        <f>PROPER(IF(B594="",E593,B594))</f>
        <v xml:space="preserve">Comunicación Social </v>
      </c>
      <c r="F594" t="str">
        <f>PROPER(IF(A594="",F593,A594))</f>
        <v>Presencial</v>
      </c>
      <c r="G594" t="str" xml:space="preserve">
        <f xml:space="preserve">IF(
   COUNTIFS($M:$M,$M594,$E:$E,$E594,$F:$F,$F594)=COUNTIFS($M:$M,$M594,$E:$E,$E594,$F:$F,$F594,$R:$R,"Cargado"),
   "Cargado",
   IF(
      COUNTIFS($M:$M,$M594,$E:$E,$E594,$F:$F,$F594)=COUNTIFS($M:$M,$M594,$E:$E,$E594,$F:$F,$F594,$R:$R,"No empezado"),
      "No empezado",
      IF(
         COUNTIFS($M:$M,$M594,$E:$E,$E594,$F:$F,$F594)=COUNTIFS($M:$M,$M594,$E:$E,$E594,$F:$F,$F594,$R:$R,"Virtualizado"),
         "Virtualizado",
         "En proceso"
      )
   )
)</f>
        <v>En proceso</v>
      </c>
      <c r="H594" t="str">
        <v>Disciplinar</v>
      </c>
      <c r="I594" t="str">
        <v>Reingeniería</v>
      </c>
      <c r="M594">
        <v>7</v>
      </c>
      <c r="N594" t="str">
        <v>Pregrado</v>
      </c>
      <c r="P594" t="str">
        <v>Actual</v>
      </c>
      <c r="Q594" t="str">
        <v>No</v>
      </c>
      <c r="S594" t="str">
        <v>diciembre</v>
      </c>
    </row>
    <row r="595" xml:space="preserve">
      <c r="C595" t="str">
        <v>Electiva de profundización V</v>
      </c>
      <c r="E595" t="str">
        <f>PROPER(IF(B595="",E594,B595))</f>
        <v xml:space="preserve">Comunicación Social </v>
      </c>
      <c r="F595" t="str">
        <f>PROPER(IF(A595="",F594,A595))</f>
        <v>Presencial</v>
      </c>
      <c r="G595" t="str" xml:space="preserve">
        <f xml:space="preserve">IF(
   COUNTIFS($M:$M,$M595,$E:$E,$E595,$F:$F,$F595)=COUNTIFS($M:$M,$M595,$E:$E,$E595,$F:$F,$F595,$R:$R,"Cargado"),
   "Cargado",
   IF(
      COUNTIFS($M:$M,$M595,$E:$E,$E595,$F:$F,$F595)=COUNTIFS($M:$M,$M595,$E:$E,$E595,$F:$F,$F595,$R:$R,"No empezado"),
      "No empezado",
      IF(
         COUNTIFS($M:$M,$M595,$E:$E,$E595,$F:$F,$F595)=COUNTIFS($M:$M,$M595,$E:$E,$E595,$F:$F,$F595,$R:$R,"Virtualizado"),
         "Virtualizado",
         "En proceso"
      )
   )
)</f>
        <v>En proceso</v>
      </c>
      <c r="H595" t="str">
        <v>Electiva</v>
      </c>
      <c r="I595" t="str">
        <v>Reingeniería</v>
      </c>
      <c r="M595">
        <v>7</v>
      </c>
      <c r="N595" t="str">
        <v>Pregrado</v>
      </c>
      <c r="P595" t="str">
        <v>Actual</v>
      </c>
      <c r="Q595" t="str">
        <v>No</v>
      </c>
      <c r="S595" t="str">
        <v>diciembre</v>
      </c>
    </row>
    <row r="596" xml:space="preserve">
      <c r="C596" t="str">
        <v>Creación de Empresa</v>
      </c>
      <c r="D596" t="str">
        <f>IF(H596="Disciplinar","No aplica","")</f>
        <v>No aplica</v>
      </c>
      <c r="E596" t="str">
        <f>PROPER(IF(B596="",E595,B596))</f>
        <v xml:space="preserve">Comunicación Social </v>
      </c>
      <c r="F596" t="str">
        <f>PROPER(IF(A596="",F595,A596))</f>
        <v>Presencial</v>
      </c>
      <c r="G596" t="str" xml:space="preserve">
        <f xml:space="preserve">IF(
   COUNTIFS($M:$M,$M596,$E:$E,$E596,$F:$F,$F596)=COUNTIFS($M:$M,$M596,$E:$E,$E596,$F:$F,$F596,$R:$R,"Cargado"),
   "Cargado",
   IF(
      COUNTIFS($M:$M,$M596,$E:$E,$E596,$F:$F,$F596)=COUNTIFS($M:$M,$M596,$E:$E,$E596,$F:$F,$F596,$R:$R,"No empezado"),
      "No empezado",
      IF(
         COUNTIFS($M:$M,$M596,$E:$E,$E596,$F:$F,$F596)=COUNTIFS($M:$M,$M596,$E:$E,$E596,$F:$F,$F596,$R:$R,"Virtualizado"),
         "Virtualizado",
         "En proceso"
      )
   )
)</f>
        <v>En proceso</v>
      </c>
      <c r="H596" t="str">
        <v>Disciplinar</v>
      </c>
      <c r="I596" t="str">
        <v>Reingeniería</v>
      </c>
      <c r="M596">
        <v>7</v>
      </c>
      <c r="N596" t="str">
        <v>Pregrado</v>
      </c>
      <c r="P596" t="str">
        <v>Actual</v>
      </c>
      <c r="Q596" t="str">
        <v>Sí</v>
      </c>
      <c r="S596" t="str">
        <v>diciembre</v>
      </c>
    </row>
    <row r="597" xml:space="preserve">
      <c r="C597" t="str">
        <v>Diseño y graficación multimedia</v>
      </c>
      <c r="D597" t="str">
        <f>IF(H597="Disciplinar","No aplica","")</f>
        <v>No aplica</v>
      </c>
      <c r="E597" t="str">
        <f>PROPER(IF(B597="",E596,B597))</f>
        <v xml:space="preserve">Comunicación Social </v>
      </c>
      <c r="F597" t="str">
        <f>PROPER(IF(A597="",F596,A597))</f>
        <v>Presencial</v>
      </c>
      <c r="G597" t="str" xml:space="preserve">
        <f xml:space="preserve">IF(
   COUNTIFS($M:$M,$M597,$E:$E,$E597,$F:$F,$F597)=COUNTIFS($M:$M,$M597,$E:$E,$E597,$F:$F,$F597,$R:$R,"Cargado"),
   "Cargado",
   IF(
      COUNTIFS($M:$M,$M597,$E:$E,$E597,$F:$F,$F597)=COUNTIFS($M:$M,$M597,$E:$E,$E597,$F:$F,$F597,$R:$R,"No empezado"),
      "No empezado",
      IF(
         COUNTIFS($M:$M,$M597,$E:$E,$E597,$F:$F,$F597)=COUNTIFS($M:$M,$M597,$E:$E,$E597,$F:$F,$F597,$R:$R,"Virtualizado"),
         "Virtualizado",
         "En proceso"
      )
   )
)</f>
        <v>En proceso</v>
      </c>
      <c r="H597" t="str">
        <v>Disciplinar</v>
      </c>
      <c r="I597" t="str">
        <v>Reingeniería</v>
      </c>
      <c r="M597">
        <v>7</v>
      </c>
      <c r="N597" t="str">
        <v>Pregrado</v>
      </c>
      <c r="P597" t="str">
        <v>Actual</v>
      </c>
      <c r="Q597" t="str">
        <v>No</v>
      </c>
      <c r="S597" t="str">
        <v>diciembre</v>
      </c>
    </row>
    <row r="598" xml:space="preserve">
      <c r="C598" t="str">
        <v>Electiva de profundización VI (CT)</v>
      </c>
      <c r="E598" t="str">
        <f>PROPER(IF(B598="",E597,B598))</f>
        <v xml:space="preserve">Comunicación Social </v>
      </c>
      <c r="F598" t="str">
        <f>PROPER(IF(A598="",F597,A598))</f>
        <v>Presencial</v>
      </c>
      <c r="G598" t="str" xml:space="preserve">
        <f xml:space="preserve">IF(
   COUNTIFS($M:$M,$M598,$E:$E,$E598,$F:$F,$F598)=COUNTIFS($M:$M,$M598,$E:$E,$E598,$F:$F,$F598,$R:$R,"Cargado"),
   "Cargado",
   IF(
      COUNTIFS($M:$M,$M598,$E:$E,$E598,$F:$F,$F598)=COUNTIFS($M:$M,$M598,$E:$E,$E598,$F:$F,$F598,$R:$R,"No empezado"),
      "No empezado",
      IF(
         COUNTIFS($M:$M,$M598,$E:$E,$E598,$F:$F,$F598)=COUNTIFS($M:$M,$M598,$E:$E,$E598,$F:$F,$F598,$R:$R,"Virtualizado"),
         "Virtualizado",
         "En proceso"
      )
   )
)</f>
        <v>En proceso</v>
      </c>
      <c r="H598" t="str">
        <v>Electiva</v>
      </c>
      <c r="I598" t="str">
        <v>Reingeniería</v>
      </c>
      <c r="M598">
        <v>7</v>
      </c>
      <c r="N598" t="str">
        <v>Pregrado</v>
      </c>
      <c r="P598" t="str">
        <v>Actual</v>
      </c>
      <c r="Q598" t="str">
        <v>No</v>
      </c>
      <c r="S598" t="str">
        <v>diciembre</v>
      </c>
    </row>
    <row r="599" xml:space="preserve">
      <c r="C599" t="str">
        <v>Seminario ética de la comunicación</v>
      </c>
      <c r="D599" t="str">
        <f>IF(H599="Disciplinar","No aplica","")</f>
        <v>No aplica</v>
      </c>
      <c r="E599" t="str">
        <f>PROPER(IF(B599="",E598,B599))</f>
        <v xml:space="preserve">Comunicación Social </v>
      </c>
      <c r="F599" t="str">
        <f>PROPER(IF(A599="",F598,A599))</f>
        <v>Presencial</v>
      </c>
      <c r="G599" t="str" xml:space="preserve">
        <f xml:space="preserve">IF(
   COUNTIFS($M:$M,$M599,$E:$E,$E599,$F:$F,$F599)=COUNTIFS($M:$M,$M599,$E:$E,$E599,$F:$F,$F599,$R:$R,"Cargado"),
   "Cargado",
   IF(
      COUNTIFS($M:$M,$M599,$E:$E,$E599,$F:$F,$F599)=COUNTIFS($M:$M,$M599,$E:$E,$E599,$F:$F,$F599,$R:$R,"No empezado"),
      "No empezado",
      IF(
         COUNTIFS($M:$M,$M599,$E:$E,$E599,$F:$F,$F599)=COUNTIFS($M:$M,$M599,$E:$E,$E599,$F:$F,$F599,$R:$R,"Virtualizado"),
         "Virtualizado",
         "En proceso"
      )
   )
)</f>
        <v>En proceso</v>
      </c>
      <c r="H599" t="str">
        <v>Disciplinar</v>
      </c>
      <c r="I599" t="str">
        <v>Reingeniería</v>
      </c>
      <c r="M599">
        <v>8</v>
      </c>
      <c r="N599" t="str">
        <v>Pregrado</v>
      </c>
      <c r="P599" t="str">
        <v>Actual</v>
      </c>
      <c r="Q599" t="str">
        <v>No</v>
      </c>
      <c r="S599" t="str">
        <v>diciembre</v>
      </c>
    </row>
    <row r="600" xml:space="preserve">
      <c r="C600" t="str">
        <v xml:space="preserve">Proyecto empresarial </v>
      </c>
      <c r="D600" t="str">
        <f>IF(H600="Disciplinar","No aplica","")</f>
        <v>No aplica</v>
      </c>
      <c r="E600" t="str">
        <f>PROPER(IF(B600="",E599,B600))</f>
        <v xml:space="preserve">Comunicación Social </v>
      </c>
      <c r="F600" t="str">
        <f>PROPER(IF(A600="",F599,A600))</f>
        <v>Presencial</v>
      </c>
      <c r="G600" t="str" xml:space="preserve">
        <f xml:space="preserve">IF(
   COUNTIFS($M:$M,$M600,$E:$E,$E600,$F:$F,$F600)=COUNTIFS($M:$M,$M600,$E:$E,$E600,$F:$F,$F600,$R:$R,"Cargado"),
   "Cargado",
   IF(
      COUNTIFS($M:$M,$M600,$E:$E,$E600,$F:$F,$F600)=COUNTIFS($M:$M,$M600,$E:$E,$E600,$F:$F,$F600,$R:$R,"No empezado"),
      "No empezado",
      IF(
         COUNTIFS($M:$M,$M600,$E:$E,$E600,$F:$F,$F600)=COUNTIFS($M:$M,$M600,$E:$E,$E600,$F:$F,$F600,$R:$R,"Virtualizado"),
         "Virtualizado",
         "En proceso"
      )
   )
)</f>
        <v>En proceso</v>
      </c>
      <c r="H600" t="str">
        <v>Disciplinar</v>
      </c>
      <c r="I600" t="str">
        <v>Reingeniería</v>
      </c>
      <c r="M600">
        <v>8</v>
      </c>
      <c r="N600" t="str">
        <v>Pregrado</v>
      </c>
      <c r="P600" t="str">
        <v>Actual</v>
      </c>
      <c r="Q600" t="str">
        <v>Sí</v>
      </c>
      <c r="S600" t="str">
        <v>diciembre</v>
      </c>
    </row>
    <row r="601" xml:space="preserve">
      <c r="C601" t="str">
        <v>Práctica profesional</v>
      </c>
      <c r="D601" t="str">
        <f>IF(H601="Disciplinar","No aplica","")</f>
        <v>No aplica</v>
      </c>
      <c r="E601" t="str">
        <f>PROPER(IF(B601="",E600,B601))</f>
        <v xml:space="preserve">Comunicación Social </v>
      </c>
      <c r="F601" t="str">
        <f>PROPER(IF(A601="",F600,A601))</f>
        <v>Presencial</v>
      </c>
      <c r="G601" t="str" xml:space="preserve">
        <f xml:space="preserve">IF(
   COUNTIFS($M:$M,$M601,$E:$E,$E601,$F:$F,$F601)=COUNTIFS($M:$M,$M601,$E:$E,$E601,$F:$F,$F601,$R:$R,"Cargado"),
   "Cargado",
   IF(
      COUNTIFS($M:$M,$M601,$E:$E,$E601,$F:$F,$F601)=COUNTIFS($M:$M,$M601,$E:$E,$E601,$F:$F,$F601,$R:$R,"No empezado"),
      "No empezado",
      IF(
         COUNTIFS($M:$M,$M601,$E:$E,$E601,$F:$F,$F601)=COUNTIFS($M:$M,$M601,$E:$E,$E601,$F:$F,$F601,$R:$R,"Virtualizado"),
         "Virtualizado",
         "En proceso"
      )
   )
)</f>
        <v>En proceso</v>
      </c>
      <c r="H601" t="str">
        <v>Disciplinar</v>
      </c>
      <c r="I601" t="str">
        <v>Reingeniería</v>
      </c>
      <c r="M601">
        <v>8</v>
      </c>
      <c r="N601" t="str">
        <v>Pregrado</v>
      </c>
      <c r="P601" t="str">
        <v>Actual</v>
      </c>
      <c r="Q601" t="str">
        <v>Sí</v>
      </c>
      <c r="S601" t="str">
        <v>diciembre</v>
      </c>
    </row>
    <row r="602" xml:space="preserve">
      <c r="C602" t="str">
        <v>Opción de grado</v>
      </c>
      <c r="D602" t="str">
        <f>IF(H602="Disciplinar","No aplica","")</f>
        <v>No aplica</v>
      </c>
      <c r="E602" t="str">
        <f>PROPER(IF(B602="",E601,B602))</f>
        <v xml:space="preserve">Comunicación Social </v>
      </c>
      <c r="F602" t="str">
        <f>PROPER(IF(A602="",F601,A602))</f>
        <v>Presencial</v>
      </c>
      <c r="G602" t="str" xml:space="preserve">
        <f xml:space="preserve">IF(
   COUNTIFS($M:$M,$M602,$E:$E,$E602,$F:$F,$F602)=COUNTIFS($M:$M,$M602,$E:$E,$E602,$F:$F,$F602,$R:$R,"Cargado"),
   "Cargado",
   IF(
      COUNTIFS($M:$M,$M602,$E:$E,$E602,$F:$F,$F602)=COUNTIFS($M:$M,$M602,$E:$E,$E602,$F:$F,$F602,$R:$R,"No empezado"),
      "No empezado",
      IF(
         COUNTIFS($M:$M,$M602,$E:$E,$E602,$F:$F,$F602)=COUNTIFS($M:$M,$M602,$E:$E,$E602,$F:$F,$F602,$R:$R,"Virtualizado"),
         "Virtualizado",
         "En proceso"
      )
   )
)</f>
        <v>En proceso</v>
      </c>
      <c r="H602" t="str">
        <v>Disciplinar</v>
      </c>
      <c r="I602" t="str">
        <v>Reingeniería</v>
      </c>
      <c r="M602">
        <v>8</v>
      </c>
      <c r="N602" t="str">
        <v>Pregrado</v>
      </c>
      <c r="P602" t="str">
        <v>Actual</v>
      </c>
      <c r="Q602" t="str">
        <v>Sí</v>
      </c>
      <c r="S602" t="str">
        <v>diciembre</v>
      </c>
    </row>
    <row r="603" xml:space="preserve">
      <c r="A603" t="str">
        <v>Ambas</v>
      </c>
      <c r="B603" t="str">
        <v xml:space="preserve">Ingeniería en Ciencia de Datos </v>
      </c>
      <c r="C603" t="str">
        <v>Competencias digitales</v>
      </c>
      <c r="D603" t="str">
        <f>IF(H603="Disciplinar","No aplica","")</f>
        <v>No aplica</v>
      </c>
      <c r="E603" t="str">
        <f>PROPER(IF(B603="",#REF!,B603))</f>
        <v xml:space="preserve">Ingeniería En Ciencia De Datos </v>
      </c>
      <c r="F603" t="str">
        <f>PROPER(IF(A603="",#REF!,A603))</f>
        <v>Ambas</v>
      </c>
      <c r="G603" t="str" xml:space="preserve">
        <f xml:space="preserve">IF(
   COUNTIFS($M:$M,$M603,$E:$E,$E603,$F:$F,$F603)=COUNTIFS($M:$M,$M603,$E:$E,$E603,$F:$F,$F603,$R:$R,"Cargado"),
   "Cargado",
   IF(
      COUNTIFS($M:$M,$M603,$E:$E,$E603,$F:$F,$F603)=COUNTIFS($M:$M,$M603,$E:$E,$E603,$F:$F,$F603,$R:$R,"No empezado"),
      "No empezado",
      IF(
         COUNTIFS($M:$M,$M603,$E:$E,$E603,$F:$F,$F603)=COUNTIFS($M:$M,$M603,$E:$E,$E603,$F:$F,$F603,$R:$R,"Virtualizado"),
         "Virtualizado",
         "En proceso"
      )
   )
)</f>
        <v>En proceso</v>
      </c>
      <c r="H603" t="str">
        <v>Disciplinar</v>
      </c>
      <c r="I603" t="str">
        <v>NOA 2025</v>
      </c>
      <c r="M603">
        <v>1</v>
      </c>
      <c r="N603" t="str">
        <v>Pregrado</v>
      </c>
      <c r="P603" t="str">
        <v>Actual</v>
      </c>
      <c r="Q603" t="str">
        <v>Sí</v>
      </c>
    </row>
    <row r="604" xml:space="preserve">
      <c r="C604" t="str">
        <v>Competencias Ciudadanas</v>
      </c>
      <c r="D604" t="str">
        <f>IF(H604="Disciplinar","No aplica","")</f>
        <v>No aplica</v>
      </c>
      <c r="E604" t="str">
        <f>PROPER(IF(B604="",E603,B604))</f>
        <v xml:space="preserve">Ingeniería En Ciencia De Datos </v>
      </c>
      <c r="F604" t="str">
        <f>PROPER(IF(A604="",F603,A604))</f>
        <v>Ambas</v>
      </c>
      <c r="G604" t="str" xml:space="preserve">
        <f xml:space="preserve">IF(
   COUNTIFS($M:$M,$M604,$E:$E,$E604,$F:$F,$F604)=COUNTIFS($M:$M,$M604,$E:$E,$E604,$F:$F,$F604,$R:$R,"Cargado"),
   "Cargado",
   IF(
      COUNTIFS($M:$M,$M604,$E:$E,$E604,$F:$F,$F604)=COUNTIFS($M:$M,$M604,$E:$E,$E604,$F:$F,$F604,$R:$R,"No empezado"),
      "No empezado",
      IF(
         COUNTIFS($M:$M,$M604,$E:$E,$E604,$F:$F,$F604)=COUNTIFS($M:$M,$M604,$E:$E,$E604,$F:$F,$F604,$R:$R,"Virtualizado"),
         "Virtualizado",
         "En proceso"
      )
   )
)</f>
        <v>En proceso</v>
      </c>
      <c r="H604" t="str">
        <v>Disciplinar</v>
      </c>
      <c r="I604" t="str">
        <v>NOA 2025</v>
      </c>
      <c r="M604">
        <v>1</v>
      </c>
      <c r="N604" t="str">
        <v>Pregrado</v>
      </c>
      <c r="P604" t="str">
        <v>Actual</v>
      </c>
      <c r="Q604" t="str">
        <v>Sí</v>
      </c>
    </row>
    <row r="605" xml:space="preserve">
      <c r="C605" t="str">
        <v>Competencias Matemáticas</v>
      </c>
      <c r="D605" t="str">
        <f>IF(H605="Disciplinar","No aplica","")</f>
        <v>No aplica</v>
      </c>
      <c r="E605" t="str">
        <f>PROPER(IF(B605="",E604,B605))</f>
        <v xml:space="preserve">Ingeniería En Ciencia De Datos </v>
      </c>
      <c r="F605" t="str">
        <f>PROPER(IF(A605="",F604,A605))</f>
        <v>Ambas</v>
      </c>
      <c r="G605" t="str" xml:space="preserve">
        <f xml:space="preserve">IF(
   COUNTIFS($M:$M,$M605,$E:$E,$E605,$F:$F,$F605)=COUNTIFS($M:$M,$M605,$E:$E,$E605,$F:$F,$F605,$R:$R,"Cargado"),
   "Cargado",
   IF(
      COUNTIFS($M:$M,$M605,$E:$E,$E605,$F:$F,$F605)=COUNTIFS($M:$M,$M605,$E:$E,$E605,$F:$F,$F605,$R:$R,"No empezado"),
      "No empezado",
      IF(
         COUNTIFS($M:$M,$M605,$E:$E,$E605,$F:$F,$F605)=COUNTIFS($M:$M,$M605,$E:$E,$E605,$F:$F,$F605,$R:$R,"Virtualizado"),
         "Virtualizado",
         "En proceso"
      )
   )
)</f>
        <v>En proceso</v>
      </c>
      <c r="H605" t="str">
        <v>Disciplinar</v>
      </c>
      <c r="I605" t="str">
        <v>NOA 2025</v>
      </c>
      <c r="M605">
        <v>1</v>
      </c>
      <c r="N605" t="str">
        <v>Pregrado</v>
      </c>
      <c r="P605" t="str">
        <v>Actual</v>
      </c>
      <c r="Q605" t="str">
        <v>Sí</v>
      </c>
    </row>
    <row r="606" xml:space="preserve">
      <c r="C606" t="str">
        <v>English I</v>
      </c>
      <c r="D606" t="str">
        <f>IF(H606="Disciplinar","No aplica","")</f>
        <v>No aplica</v>
      </c>
      <c r="E606" t="str">
        <f>PROPER(IF(B606="",E605,B606))</f>
        <v xml:space="preserve">Ingeniería En Ciencia De Datos </v>
      </c>
      <c r="F606" t="str">
        <f>PROPER(IF(A606="",F605,A606))</f>
        <v>Ambas</v>
      </c>
      <c r="G606" t="str" xml:space="preserve">
        <f xml:space="preserve">IF(
   COUNTIFS($M:$M,$M606,$E:$E,$E606,$F:$F,$F606)=COUNTIFS($M:$M,$M606,$E:$E,$E606,$F:$F,$F606,$R:$R,"Cargado"),
   "Cargado",
   IF(
      COUNTIFS($M:$M,$M606,$E:$E,$E606,$F:$F,$F606)=COUNTIFS($M:$M,$M606,$E:$E,$E606,$F:$F,$F606,$R:$R,"No empezado"),
      "No empezado",
      IF(
         COUNTIFS($M:$M,$M606,$E:$E,$E606,$F:$F,$F606)=COUNTIFS($M:$M,$M606,$E:$E,$E606,$F:$F,$F606,$R:$R,"Virtualizado"),
         "Virtualizado",
         "En proceso"
      )
   )
)</f>
        <v>En proceso</v>
      </c>
      <c r="H606" t="str">
        <v>Disciplinar</v>
      </c>
      <c r="I606" t="str">
        <v>NOA 2025</v>
      </c>
      <c r="M606">
        <v>1</v>
      </c>
      <c r="N606" t="str">
        <v>Pregrado</v>
      </c>
      <c r="P606" t="str">
        <v>Actual</v>
      </c>
      <c r="Q606" t="str">
        <v>Sí</v>
      </c>
    </row>
    <row r="607" xml:space="preserve">
      <c r="C607" t="str">
        <v>Programación I</v>
      </c>
      <c r="D607" t="str">
        <f>IF(H607="Disciplinar","No aplica","")</f>
        <v>No aplica</v>
      </c>
      <c r="E607" t="str">
        <f>PROPER(IF(B607="",E606,B607))</f>
        <v xml:space="preserve">Ingeniería En Ciencia De Datos </v>
      </c>
      <c r="F607" t="str">
        <f>PROPER(IF(A607="",F606,A607))</f>
        <v>Ambas</v>
      </c>
      <c r="G607" t="str" xml:space="preserve">
        <f xml:space="preserve">IF(
   COUNTIFS($M:$M,$M607,$E:$E,$E607,$F:$F,$F607)=COUNTIFS($M:$M,$M607,$E:$E,$E607,$F:$F,$F607,$R:$R,"Cargado"),
   "Cargado",
   IF(
      COUNTIFS($M:$M,$M607,$E:$E,$E607,$F:$F,$F607)=COUNTIFS($M:$M,$M607,$E:$E,$E607,$F:$F,$F607,$R:$R,"No empezado"),
      "No empezado",
      IF(
         COUNTIFS($M:$M,$M607,$E:$E,$E607,$F:$F,$F607)=COUNTIFS($M:$M,$M607,$E:$E,$E607,$F:$F,$F607,$R:$R,"Virtualizado"),
         "Virtualizado",
         "En proceso"
      )
   )
)</f>
        <v>En proceso</v>
      </c>
      <c r="H607" t="str">
        <v>Disciplinar</v>
      </c>
      <c r="I607" t="str">
        <v>NOA 2025</v>
      </c>
      <c r="M607">
        <v>1</v>
      </c>
      <c r="N607" t="str">
        <v>Pregrado</v>
      </c>
      <c r="P607" t="str">
        <v>Actual</v>
      </c>
      <c r="Q607" t="str">
        <v>No</v>
      </c>
    </row>
    <row r="608" xml:space="preserve">
      <c r="C608" t="str">
        <v>Introducción a la Ingeniería en Ciencia de Datos</v>
      </c>
      <c r="D608" t="str">
        <f>IF(H608="Disciplinar","No aplica","")</f>
        <v>No aplica</v>
      </c>
      <c r="E608" t="str">
        <f>PROPER(IF(B608="",E607,B608))</f>
        <v xml:space="preserve">Ingeniería En Ciencia De Datos </v>
      </c>
      <c r="F608" t="str">
        <f>PROPER(IF(A608="",F607,A608))</f>
        <v>Ambas</v>
      </c>
      <c r="G608" t="str" xml:space="preserve">
        <f xml:space="preserve">IF(
   COUNTIFS($M:$M,$M608,$E:$E,$E608,$F:$F,$F608)=COUNTIFS($M:$M,$M608,$E:$E,$E608,$F:$F,$F608,$R:$R,"Cargado"),
   "Cargado",
   IF(
      COUNTIFS($M:$M,$M608,$E:$E,$E608,$F:$F,$F608)=COUNTIFS($M:$M,$M608,$E:$E,$E608,$F:$F,$F608,$R:$R,"No empezado"),
      "No empezado",
      IF(
         COUNTIFS($M:$M,$M608,$E:$E,$E608,$F:$F,$F608)=COUNTIFS($M:$M,$M608,$E:$E,$E608,$F:$F,$F608,$R:$R,"Virtualizado"),
         "Virtualizado",
         "En proceso"
      )
   )
)</f>
        <v>En proceso</v>
      </c>
      <c r="H608" t="str">
        <v>Disciplinar</v>
      </c>
      <c r="I608" t="str">
        <v>NOA 2025</v>
      </c>
      <c r="M608">
        <v>1</v>
      </c>
      <c r="N608" t="str">
        <v>Pregrado</v>
      </c>
      <c r="P608" t="str">
        <v>Actual</v>
      </c>
      <c r="Q608" t="str">
        <v>No</v>
      </c>
    </row>
    <row r="609" xml:space="preserve">
      <c r="C609" t="str">
        <v>Razonamiento Cuantitativo</v>
      </c>
      <c r="D609" t="str">
        <f>IF(H609="Disciplinar","No aplica","")</f>
        <v>No aplica</v>
      </c>
      <c r="E609" t="str">
        <f>PROPER(IF(B609="",E608,B609))</f>
        <v xml:space="preserve">Ingeniería En Ciencia De Datos </v>
      </c>
      <c r="F609" t="str">
        <f>PROPER(IF(A609="",F608,A609))</f>
        <v>Ambas</v>
      </c>
      <c r="G609" t="str" xml:space="preserve">
        <f xml:space="preserve">IF(
   COUNTIFS($M:$M,$M609,$E:$E,$E609,$F:$F,$F609)=COUNTIFS($M:$M,$M609,$E:$E,$E609,$F:$F,$F609,$R:$R,"Cargado"),
   "Cargado",
   IF(
      COUNTIFS($M:$M,$M609,$E:$E,$E609,$F:$F,$F609)=COUNTIFS($M:$M,$M609,$E:$E,$E609,$F:$F,$F609,$R:$R,"No empezado"),
      "No empezado",
      IF(
         COUNTIFS($M:$M,$M609,$E:$E,$E609,$F:$F,$F609)=COUNTIFS($M:$M,$M609,$E:$E,$E609,$F:$F,$F609,$R:$R,"Virtualizado"),
         "Virtualizado",
         "En proceso"
      )
   )
)</f>
        <v>En proceso</v>
      </c>
      <c r="H609" t="str">
        <v>Disciplinar</v>
      </c>
      <c r="I609" t="str">
        <v>NOA 2025</v>
      </c>
      <c r="M609">
        <v>1</v>
      </c>
      <c r="N609" t="str">
        <v>Pregrado</v>
      </c>
      <c r="P609" t="str">
        <v>Actual</v>
      </c>
      <c r="Q609" t="str">
        <v>Sí</v>
      </c>
    </row>
    <row r="610" xml:space="preserve">
      <c r="C610" t="str">
        <v>Competencias Comunicativas</v>
      </c>
      <c r="D610" t="str">
        <f>IF(H610="Disciplinar","No aplica","")</f>
        <v>No aplica</v>
      </c>
      <c r="E610" t="str">
        <f>PROPER(IF(B610="",E609,B610))</f>
        <v xml:space="preserve">Ingeniería En Ciencia De Datos </v>
      </c>
      <c r="F610" t="str">
        <f>PROPER(IF(A610="",F609,A610))</f>
        <v>Ambas</v>
      </c>
      <c r="G610" t="str" xml:space="preserve">
        <f xml:space="preserve">IF(
   COUNTIFS($M:$M,$M610,$E:$E,$E610,$F:$F,$F610)=COUNTIFS($M:$M,$M610,$E:$E,$E610,$F:$F,$F610,$R:$R,"Cargado"),
   "Cargado",
   IF(
      COUNTIFS($M:$M,$M610,$E:$E,$E610,$F:$F,$F610)=COUNTIFS($M:$M,$M610,$E:$E,$E610,$F:$F,$F610,$R:$R,"No empezado"),
      "No empezado",
      IF(
         COUNTIFS($M:$M,$M610,$E:$E,$E610,$F:$F,$F610)=COUNTIFS($M:$M,$M610,$E:$E,$E610,$F:$F,$F610,$R:$R,"Virtualizado"),
         "Virtualizado",
         "En proceso"
      )
   )
)</f>
        <v>En proceso</v>
      </c>
      <c r="H610" t="str">
        <v>Disciplinar</v>
      </c>
      <c r="I610" t="str">
        <v>NOA 2025</v>
      </c>
      <c r="M610">
        <v>2</v>
      </c>
      <c r="N610" t="str">
        <v>Pregrado</v>
      </c>
      <c r="P610" t="str">
        <v>Actual</v>
      </c>
      <c r="Q610" t="str">
        <v>Sí</v>
      </c>
    </row>
    <row r="611" xml:space="preserve">
      <c r="C611" t="str">
        <v>Estadistica Aplicada</v>
      </c>
      <c r="D611" t="str">
        <f>IF(H611="Disciplinar","No aplica","")</f>
        <v>No aplica</v>
      </c>
      <c r="E611" t="str">
        <f>PROPER(IF(B611="",E610,B611))</f>
        <v xml:space="preserve">Ingeniería En Ciencia De Datos </v>
      </c>
      <c r="F611" t="str">
        <f>PROPER(IF(A611="",F610,A611))</f>
        <v>Ambas</v>
      </c>
      <c r="G611" t="str" xml:space="preserve">
        <f xml:space="preserve">IF(
   COUNTIFS($M:$M,$M611,$E:$E,$E611,$F:$F,$F611)=COUNTIFS($M:$M,$M611,$E:$E,$E611,$F:$F,$F611,$R:$R,"Cargado"),
   "Cargado",
   IF(
      COUNTIFS($M:$M,$M611,$E:$E,$E611,$F:$F,$F611)=COUNTIFS($M:$M,$M611,$E:$E,$E611,$F:$F,$F611,$R:$R,"No empezado"),
      "No empezado",
      IF(
         COUNTIFS($M:$M,$M611,$E:$E,$E611,$F:$F,$F611)=COUNTIFS($M:$M,$M611,$E:$E,$E611,$F:$F,$F611,$R:$R,"Virtualizado"),
         "Virtualizado",
         "En proceso"
      )
   )
)</f>
        <v>En proceso</v>
      </c>
      <c r="H611" t="str">
        <v>Disciplinar</v>
      </c>
      <c r="I611" t="str">
        <v>NOA 2025</v>
      </c>
      <c r="M611">
        <v>2</v>
      </c>
      <c r="N611" t="str">
        <v>Pregrado</v>
      </c>
      <c r="P611" t="str">
        <v>Actual</v>
      </c>
      <c r="Q611" t="str">
        <v>Sí</v>
      </c>
    </row>
    <row r="612" xml:space="preserve">
      <c r="C612" t="str">
        <v>English II</v>
      </c>
      <c r="D612" t="str">
        <f>IF(H612="Disciplinar","No aplica","")</f>
        <v>No aplica</v>
      </c>
      <c r="E612" t="str">
        <f>PROPER(IF(B612="",E611,B612))</f>
        <v xml:space="preserve">Ingeniería En Ciencia De Datos </v>
      </c>
      <c r="F612" t="str">
        <f>PROPER(IF(A612="",F611,A612))</f>
        <v>Ambas</v>
      </c>
      <c r="G612" t="str" xml:space="preserve">
        <f xml:space="preserve">IF(
   COUNTIFS($M:$M,$M612,$E:$E,$E612,$F:$F,$F612)=COUNTIFS($M:$M,$M612,$E:$E,$E612,$F:$F,$F612,$R:$R,"Cargado"),
   "Cargado",
   IF(
      COUNTIFS($M:$M,$M612,$E:$E,$E612,$F:$F,$F612)=COUNTIFS($M:$M,$M612,$E:$E,$E612,$F:$F,$F612,$R:$R,"No empezado"),
      "No empezado",
      IF(
         COUNTIFS($M:$M,$M612,$E:$E,$E612,$F:$F,$F612)=COUNTIFS($M:$M,$M612,$E:$E,$E612,$F:$F,$F612,$R:$R,"Virtualizado"),
         "Virtualizado",
         "En proceso"
      )
   )
)</f>
        <v>En proceso</v>
      </c>
      <c r="H612" t="str">
        <v>Disciplinar</v>
      </c>
      <c r="I612" t="str">
        <v>NOA 2025</v>
      </c>
      <c r="M612">
        <v>2</v>
      </c>
      <c r="N612" t="str">
        <v>Pregrado</v>
      </c>
      <c r="P612" t="str">
        <v>Actual</v>
      </c>
      <c r="Q612" t="str">
        <v>Sí</v>
      </c>
    </row>
    <row r="613" xml:space="preserve">
      <c r="C613" t="str">
        <v>Algebra Lineal</v>
      </c>
      <c r="D613" t="str">
        <f>IF(H613="Disciplinar","No aplica","")</f>
        <v>No aplica</v>
      </c>
      <c r="E613" t="str">
        <f>PROPER(IF(B613="",E612,B613))</f>
        <v xml:space="preserve">Ingeniería En Ciencia De Datos </v>
      </c>
      <c r="F613" t="str">
        <f>PROPER(IF(A613="",F612,A613))</f>
        <v>Ambas</v>
      </c>
      <c r="G613" t="str" xml:space="preserve">
        <f xml:space="preserve">IF(
   COUNTIFS($M:$M,$M613,$E:$E,$E613,$F:$F,$F613)=COUNTIFS($M:$M,$M613,$E:$E,$E613,$F:$F,$F613,$R:$R,"Cargado"),
   "Cargado",
   IF(
      COUNTIFS($M:$M,$M613,$E:$E,$E613,$F:$F,$F613)=COUNTIFS($M:$M,$M613,$E:$E,$E613,$F:$F,$F613,$R:$R,"No empezado"),
      "No empezado",
      IF(
         COUNTIFS($M:$M,$M613,$E:$E,$E613,$F:$F,$F613)=COUNTIFS($M:$M,$M613,$E:$E,$E613,$F:$F,$F613,$R:$R,"Virtualizado"),
         "Virtualizado",
         "En proceso"
      )
   )
)</f>
        <v>En proceso</v>
      </c>
      <c r="H613" t="str">
        <v>Disciplinar</v>
      </c>
      <c r="I613" t="str">
        <v>NOA 2025</v>
      </c>
      <c r="M613">
        <v>2</v>
      </c>
      <c r="N613" t="str">
        <v>Pregrado</v>
      </c>
      <c r="P613" t="str">
        <v>Actual</v>
      </c>
      <c r="Q613" t="str">
        <v>Sí</v>
      </c>
    </row>
    <row r="614" xml:space="preserve">
      <c r="C614" t="str">
        <v>Programación II</v>
      </c>
      <c r="D614" t="str">
        <f>IF(H614="Disciplinar","No aplica","")</f>
        <v>No aplica</v>
      </c>
      <c r="E614" t="str">
        <f>PROPER(IF(B614="",E613,B614))</f>
        <v xml:space="preserve">Ingeniería En Ciencia De Datos </v>
      </c>
      <c r="F614" t="str">
        <f>PROPER(IF(A614="",F613,A614))</f>
        <v>Ambas</v>
      </c>
      <c r="G614" t="str" xml:space="preserve">
        <f xml:space="preserve">IF(
   COUNTIFS($M:$M,$M614,$E:$E,$E614,$F:$F,$F614)=COUNTIFS($M:$M,$M614,$E:$E,$E614,$F:$F,$F614,$R:$R,"Cargado"),
   "Cargado",
   IF(
      COUNTIFS($M:$M,$M614,$E:$E,$E614,$F:$F,$F614)=COUNTIFS($M:$M,$M614,$E:$E,$E614,$F:$F,$F614,$R:$R,"No empezado"),
      "No empezado",
      IF(
         COUNTIFS($M:$M,$M614,$E:$E,$E614,$F:$F,$F614)=COUNTIFS($M:$M,$M614,$E:$E,$E614,$F:$F,$F614,$R:$R,"Virtualizado"),
         "Virtualizado",
         "En proceso"
      )
   )
)</f>
        <v>En proceso</v>
      </c>
      <c r="H614" t="str">
        <v>Disciplinar</v>
      </c>
      <c r="I614" t="str">
        <v>NOA 2025</v>
      </c>
      <c r="M614">
        <v>2</v>
      </c>
      <c r="N614" t="str">
        <v>Pregrado</v>
      </c>
      <c r="P614" t="str">
        <v>Actual</v>
      </c>
      <c r="Q614" t="str">
        <v>No</v>
      </c>
    </row>
    <row r="615" xml:space="preserve">
      <c r="C615" t="str">
        <v>Base de Datos</v>
      </c>
      <c r="D615" t="str">
        <f>IF(H615="Disciplinar","No aplica","")</f>
        <v>No aplica</v>
      </c>
      <c r="E615" t="str">
        <f>PROPER(IF(B615="",E614,B615))</f>
        <v xml:space="preserve">Ingeniería En Ciencia De Datos </v>
      </c>
      <c r="F615" t="str">
        <f>PROPER(IF(A615="",F614,A615))</f>
        <v>Ambas</v>
      </c>
      <c r="G615" t="str" xml:space="preserve">
        <f xml:space="preserve">IF(
   COUNTIFS($M:$M,$M615,$E:$E,$E615,$F:$F,$F615)=COUNTIFS($M:$M,$M615,$E:$E,$E615,$F:$F,$F615,$R:$R,"Cargado"),
   "Cargado",
   IF(
      COUNTIFS($M:$M,$M615,$E:$E,$E615,$F:$F,$F615)=COUNTIFS($M:$M,$M615,$E:$E,$E615,$F:$F,$F615,$R:$R,"No empezado"),
      "No empezado",
      IF(
         COUNTIFS($M:$M,$M615,$E:$E,$E615,$F:$F,$F615)=COUNTIFS($M:$M,$M615,$E:$E,$E615,$F:$F,$F615,$R:$R,"Virtualizado"),
         "Virtualizado",
         "En proceso"
      )
   )
)</f>
        <v>En proceso</v>
      </c>
      <c r="H615" t="str">
        <v>Disciplinar</v>
      </c>
      <c r="I615" t="str">
        <v>NOA 2025</v>
      </c>
      <c r="M615">
        <v>2</v>
      </c>
      <c r="N615" t="str">
        <v>Pregrado</v>
      </c>
      <c r="P615" t="str">
        <v>Actual</v>
      </c>
      <c r="Q615" t="str">
        <v>No</v>
      </c>
    </row>
    <row r="616" xml:space="preserve">
      <c r="C616" t="str">
        <v>Teoría de la Probabilidad</v>
      </c>
      <c r="D616" t="str">
        <f>IF(H616="Disciplinar","No aplica","")</f>
        <v>No aplica</v>
      </c>
      <c r="E616" t="str">
        <f>PROPER(IF(B616="",E615,B616))</f>
        <v xml:space="preserve">Ingeniería En Ciencia De Datos </v>
      </c>
      <c r="F616" t="str">
        <f>PROPER(IF(A616="",F615,A616))</f>
        <v>Ambas</v>
      </c>
      <c r="G616" t="str" xml:space="preserve">
        <f xml:space="preserve">IF(
   COUNTIFS($M:$M,$M616,$E:$E,$E616,$F:$F,$F616)=COUNTIFS($M:$M,$M616,$E:$E,$E616,$F:$F,$F616,$R:$R,"Cargado"),
   "Cargado",
   IF(
      COUNTIFS($M:$M,$M616,$E:$E,$E616,$F:$F,$F616)=COUNTIFS($M:$M,$M616,$E:$E,$E616,$F:$F,$F616,$R:$R,"No empezado"),
      "No empezado",
      IF(
         COUNTIFS($M:$M,$M616,$E:$E,$E616,$F:$F,$F616)=COUNTIFS($M:$M,$M616,$E:$E,$E616,$F:$F,$F616,$R:$R,"Virtualizado"),
         "Virtualizado",
         "En proceso"
      )
   )
)</f>
        <v>En proceso</v>
      </c>
      <c r="H616" t="str">
        <v>Disciplinar</v>
      </c>
      <c r="I616" t="str">
        <v>NOA 2025</v>
      </c>
      <c r="M616">
        <v>2</v>
      </c>
      <c r="N616" t="str">
        <v>Pregrado</v>
      </c>
      <c r="P616" t="str">
        <v>Actual</v>
      </c>
      <c r="Q616" t="str">
        <v>No</v>
      </c>
    </row>
    <row r="617" xml:space="preserve">
      <c r="C617" t="str">
        <v>English III</v>
      </c>
      <c r="D617" t="str">
        <f>IF(H617="Disciplinar","No aplica","")</f>
        <v>No aplica</v>
      </c>
      <c r="E617" t="str">
        <f>PROPER(IF(B617="",E616,B617))</f>
        <v xml:space="preserve">Ingeniería En Ciencia De Datos </v>
      </c>
      <c r="F617" t="str">
        <f>PROPER(IF(A617="",F616,A617))</f>
        <v>Ambas</v>
      </c>
      <c r="G617" t="str" xml:space="preserve">
        <f xml:space="preserve">IF(
   COUNTIFS($M:$M,$M617,$E:$E,$E617,$F:$F,$F617)=COUNTIFS($M:$M,$M617,$E:$E,$E617,$F:$F,$F617,$R:$R,"Cargado"),
   "Cargado",
   IF(
      COUNTIFS($M:$M,$M617,$E:$E,$E617,$F:$F,$F617)=COUNTIFS($M:$M,$M617,$E:$E,$E617,$F:$F,$F617,$R:$R,"No empezado"),
      "No empezado",
      IF(
         COUNTIFS($M:$M,$M617,$E:$E,$E617,$F:$F,$F617)=COUNTIFS($M:$M,$M617,$E:$E,$E617,$F:$F,$F617,$R:$R,"Virtualizado"),
         "Virtualizado",
         "En proceso"
      )
   )
)</f>
        <v>En proceso</v>
      </c>
      <c r="H617" t="str">
        <v>Disciplinar</v>
      </c>
      <c r="I617" t="str">
        <v>NOA 2025</v>
      </c>
      <c r="M617">
        <v>3</v>
      </c>
      <c r="N617" t="str">
        <v>Pregrado</v>
      </c>
      <c r="P617" t="str">
        <v>Nueva</v>
      </c>
      <c r="Q617" t="str">
        <v>Sí</v>
      </c>
    </row>
    <row r="618" xml:space="preserve">
      <c r="C618" t="str">
        <v>Cálculo Diferencial</v>
      </c>
      <c r="D618" t="str">
        <f>IF(H618="Disciplinar","No aplica","")</f>
        <v>No aplica</v>
      </c>
      <c r="E618" t="str">
        <f>PROPER(IF(B618="",E617,B618))</f>
        <v xml:space="preserve">Ingeniería En Ciencia De Datos </v>
      </c>
      <c r="F618" t="str">
        <f>PROPER(IF(A618="",F617,A618))</f>
        <v>Ambas</v>
      </c>
      <c r="G618" t="str" xml:space="preserve">
        <f xml:space="preserve">IF(
   COUNTIFS($M:$M,$M618,$E:$E,$E618,$F:$F,$F618)=COUNTIFS($M:$M,$M618,$E:$E,$E618,$F:$F,$F618,$R:$R,"Cargado"),
   "Cargado",
   IF(
      COUNTIFS($M:$M,$M618,$E:$E,$E618,$F:$F,$F618)=COUNTIFS($M:$M,$M618,$E:$E,$E618,$F:$F,$F618,$R:$R,"No empezado"),
      "No empezado",
      IF(
         COUNTIFS($M:$M,$M618,$E:$E,$E618,$F:$F,$F618)=COUNTIFS($M:$M,$M618,$E:$E,$E618,$F:$F,$F618,$R:$R,"Virtualizado"),
         "Virtualizado",
         "En proceso"
      )
   )
)</f>
        <v>En proceso</v>
      </c>
      <c r="H618" t="str">
        <v>Disciplinar</v>
      </c>
      <c r="I618" t="str">
        <v>NOA 2025</v>
      </c>
      <c r="M618">
        <v>3</v>
      </c>
      <c r="N618" t="str">
        <v>Pregrado</v>
      </c>
      <c r="P618" t="str">
        <v>Nueva</v>
      </c>
      <c r="Q618" t="str">
        <v>Sí</v>
      </c>
    </row>
    <row r="619" xml:space="preserve">
      <c r="C619" t="str">
        <v>Estructura de Datos</v>
      </c>
      <c r="D619" t="str">
        <f>IF(H619="Disciplinar","No aplica","")</f>
        <v>No aplica</v>
      </c>
      <c r="E619" t="str">
        <f>PROPER(IF(B619="",E618,B619))</f>
        <v xml:space="preserve">Ingeniería En Ciencia De Datos </v>
      </c>
      <c r="F619" t="str">
        <f>PROPER(IF(A619="",F618,A619))</f>
        <v>Ambas</v>
      </c>
      <c r="G619" t="str" xml:space="preserve">
        <f xml:space="preserve">IF(
   COUNTIFS($M:$M,$M619,$E:$E,$E619,$F:$F,$F619)=COUNTIFS($M:$M,$M619,$E:$E,$E619,$F:$F,$F619,$R:$R,"Cargado"),
   "Cargado",
   IF(
      COUNTIFS($M:$M,$M619,$E:$E,$E619,$F:$F,$F619)=COUNTIFS($M:$M,$M619,$E:$E,$E619,$F:$F,$F619,$R:$R,"No empezado"),
      "No empezado",
      IF(
         COUNTIFS($M:$M,$M619,$E:$E,$E619,$F:$F,$F619)=COUNTIFS($M:$M,$M619,$E:$E,$E619,$F:$F,$F619,$R:$R,"Virtualizado"),
         "Virtualizado",
         "En proceso"
      )
   )
)</f>
        <v>En proceso</v>
      </c>
      <c r="H619" t="str">
        <v>Disciplinar</v>
      </c>
      <c r="I619" t="str">
        <v>NOA 2025</v>
      </c>
      <c r="M619">
        <v>3</v>
      </c>
      <c r="N619" t="str">
        <v>Pregrado</v>
      </c>
      <c r="P619" t="str">
        <v>Nueva</v>
      </c>
      <c r="Q619" t="str">
        <v>No</v>
      </c>
    </row>
    <row r="620" xml:space="preserve">
      <c r="C620" t="str">
        <v>Base de Datos No Relacionales</v>
      </c>
      <c r="D620" t="str">
        <f>IF(H620="Disciplinar","No aplica","")</f>
        <v>No aplica</v>
      </c>
      <c r="E620" t="str">
        <f>PROPER(IF(B620="",E619,B620))</f>
        <v xml:space="preserve">Ingeniería En Ciencia De Datos </v>
      </c>
      <c r="F620" t="str">
        <f>PROPER(IF(A620="",F619,A620))</f>
        <v>Ambas</v>
      </c>
      <c r="G620" t="str" xml:space="preserve">
        <f xml:space="preserve">IF(
   COUNTIFS($M:$M,$M620,$E:$E,$E620,$F:$F,$F620)=COUNTIFS($M:$M,$M620,$E:$E,$E620,$F:$F,$F620,$R:$R,"Cargado"),
   "Cargado",
   IF(
      COUNTIFS($M:$M,$M620,$E:$E,$E620,$F:$F,$F620)=COUNTIFS($M:$M,$M620,$E:$E,$E620,$F:$F,$F620,$R:$R,"No empezado"),
      "No empezado",
      IF(
         COUNTIFS($M:$M,$M620,$E:$E,$E620,$F:$F,$F620)=COUNTIFS($M:$M,$M620,$E:$E,$E620,$F:$F,$F620,$R:$R,"Virtualizado"),
         "Virtualizado",
         "En proceso"
      )
   )
)</f>
        <v>En proceso</v>
      </c>
      <c r="H620" t="str">
        <v>Disciplinar</v>
      </c>
      <c r="I620" t="str">
        <v>NOA 2025</v>
      </c>
      <c r="M620">
        <v>3</v>
      </c>
      <c r="N620" t="str">
        <v>Pregrado</v>
      </c>
      <c r="P620" t="str">
        <v>Nueva</v>
      </c>
      <c r="Q620" t="str">
        <v>No</v>
      </c>
    </row>
    <row r="621" xml:space="preserve">
      <c r="C621" t="str">
        <v>Electiva Humanistica I</v>
      </c>
      <c r="E621" t="str">
        <f>PROPER(IF(B621="",E620,B621))</f>
        <v xml:space="preserve">Ingeniería En Ciencia De Datos </v>
      </c>
      <c r="F621" t="str">
        <f>PROPER(IF(A621="",F620,A621))</f>
        <v>Ambas</v>
      </c>
      <c r="G621" t="str" xml:space="preserve">
        <f xml:space="preserve">IF(
   COUNTIFS($M:$M,$M621,$E:$E,$E621,$F:$F,$F621)=COUNTIFS($M:$M,$M621,$E:$E,$E621,$F:$F,$F621,$R:$R,"Cargado"),
   "Cargado",
   IF(
      COUNTIFS($M:$M,$M621,$E:$E,$E621,$F:$F,$F621)=COUNTIFS($M:$M,$M621,$E:$E,$E621,$F:$F,$F621,$R:$R,"No empezado"),
      "No empezado",
      IF(
         COUNTIFS($M:$M,$M621,$E:$E,$E621,$F:$F,$F621)=COUNTIFS($M:$M,$M621,$E:$E,$E621,$F:$F,$F621,$R:$R,"Virtualizado"),
         "Virtualizado",
         "En proceso"
      )
   )
)</f>
        <v>En proceso</v>
      </c>
      <c r="H621" t="str">
        <v>Electiva</v>
      </c>
      <c r="I621" t="str">
        <v>NOA 2025</v>
      </c>
      <c r="M621">
        <v>3</v>
      </c>
      <c r="N621" t="str">
        <v>Pregrado</v>
      </c>
      <c r="P621" t="str">
        <v>Nueva</v>
      </c>
      <c r="Q621" t="str">
        <v>Sí</v>
      </c>
    </row>
    <row r="622" xml:space="preserve">
      <c r="C622" t="str">
        <v>Electiva de Profundización I</v>
      </c>
      <c r="D622" t="str">
        <v>Introducción a la Inteligencia Artificial</v>
      </c>
      <c r="E622" t="str">
        <f>PROPER(IF(B622="",E621,B622))</f>
        <v xml:space="preserve">Ingeniería En Ciencia De Datos </v>
      </c>
      <c r="F622" t="str">
        <f>PROPER(IF(A622="",F621,A622))</f>
        <v>Ambas</v>
      </c>
      <c r="G622" t="str" xml:space="preserve">
        <f xml:space="preserve">IF(
   COUNTIFS($M:$M,$M622,$E:$E,$E622,$F:$F,$F622)=COUNTIFS($M:$M,$M622,$E:$E,$E622,$F:$F,$F622,$R:$R,"Cargado"),
   "Cargado",
   IF(
      COUNTIFS($M:$M,$M622,$E:$E,$E622,$F:$F,$F622)=COUNTIFS($M:$M,$M622,$E:$E,$E622,$F:$F,$F622,$R:$R,"No empezado"),
      "No empezado",
      IF(
         COUNTIFS($M:$M,$M622,$E:$E,$E622,$F:$F,$F622)=COUNTIFS($M:$M,$M622,$E:$E,$E622,$F:$F,$F622,$R:$R,"Virtualizado"),
         "Virtualizado",
         "En proceso"
      )
   )
)</f>
        <v>En proceso</v>
      </c>
      <c r="H622" t="str">
        <v>Electiva</v>
      </c>
      <c r="I622" t="str">
        <v>NOA 2025</v>
      </c>
      <c r="M622">
        <v>3</v>
      </c>
      <c r="N622" t="str">
        <v>Pregrado</v>
      </c>
      <c r="P622" t="str">
        <v>Nueva</v>
      </c>
      <c r="Q622" t="str">
        <v>No</v>
      </c>
    </row>
    <row r="623" xml:space="preserve">
      <c r="C623" t="str">
        <v>Electiva de Profundización I</v>
      </c>
      <c r="D623" t="str">
        <v>Programación en R para Ciencia de Datos</v>
      </c>
      <c r="E623" t="str">
        <f>PROPER(IF(B623="",E622,B623))</f>
        <v xml:space="preserve">Ingeniería En Ciencia De Datos </v>
      </c>
      <c r="F623" t="str">
        <f>PROPER(IF(A623="",F622,A623))</f>
        <v>Ambas</v>
      </c>
      <c r="G623" t="str" xml:space="preserve">
        <f xml:space="preserve">IF(
   COUNTIFS($M:$M,$M623,$E:$E,$E623,$F:$F,$F623)=COUNTIFS($M:$M,$M623,$E:$E,$E623,$F:$F,$F623,$R:$R,"Cargado"),
   "Cargado",
   IF(
      COUNTIFS($M:$M,$M623,$E:$E,$E623,$F:$F,$F623)=COUNTIFS($M:$M,$M623,$E:$E,$E623,$F:$F,$F623,$R:$R,"No empezado"),
      "No empezado",
      IF(
         COUNTIFS($M:$M,$M623,$E:$E,$E623,$F:$F,$F623)=COUNTIFS($M:$M,$M623,$E:$E,$E623,$F:$F,$F623,$R:$R,"Virtualizado"),
         "Virtualizado",
         "En proceso"
      )
   )
)</f>
        <v>En proceso</v>
      </c>
      <c r="H623" t="str">
        <v>Electiva</v>
      </c>
      <c r="I623" t="str">
        <v>NOA 2025</v>
      </c>
      <c r="M623">
        <v>3</v>
      </c>
      <c r="N623" t="str">
        <v>Pregrado</v>
      </c>
      <c r="P623" t="str">
        <v>Nueva</v>
      </c>
      <c r="Q623" t="str">
        <v>No</v>
      </c>
    </row>
    <row r="624" xml:space="preserve">
      <c r="C624" t="str">
        <v>Electiva de Profundización I</v>
      </c>
      <c r="D624" t="str">
        <v>Procesamiento de Lenguaje Natural (NLP) Básico</v>
      </c>
      <c r="E624" t="str">
        <f>PROPER(IF(B624="",E623,B624))</f>
        <v xml:space="preserve">Ingeniería En Ciencia De Datos </v>
      </c>
      <c r="F624" t="str">
        <f>PROPER(IF(A624="",F623,A624))</f>
        <v>Ambas</v>
      </c>
      <c r="G624" t="str" xml:space="preserve">
        <f xml:space="preserve">IF(
   COUNTIFS($M:$M,$M624,$E:$E,$E624,$F:$F,$F624)=COUNTIFS($M:$M,$M624,$E:$E,$E624,$F:$F,$F624,$R:$R,"Cargado"),
   "Cargado",
   IF(
      COUNTIFS($M:$M,$M624,$E:$E,$E624,$F:$F,$F624)=COUNTIFS($M:$M,$M624,$E:$E,$E624,$F:$F,$F624,$R:$R,"No empezado"),
      "No empezado",
      IF(
         COUNTIFS($M:$M,$M624,$E:$E,$E624,$F:$F,$F624)=COUNTIFS($M:$M,$M624,$E:$E,$E624,$F:$F,$F624,$R:$R,"Virtualizado"),
         "Virtualizado",
         "En proceso"
      )
   )
)</f>
        <v>En proceso</v>
      </c>
      <c r="H624" t="str">
        <v>Electiva</v>
      </c>
      <c r="I624" t="str">
        <v>NOA 2025</v>
      </c>
      <c r="M624">
        <v>3</v>
      </c>
      <c r="N624" t="str">
        <v>Pregrado</v>
      </c>
      <c r="P624" t="str">
        <v>Nueva</v>
      </c>
      <c r="Q624" t="str">
        <v>No</v>
      </c>
    </row>
    <row r="625" xml:space="preserve">
      <c r="C625" t="str">
        <v>Electiva de Profundización I</v>
      </c>
      <c r="D625" t="str">
        <v>Fundamentos de la IoT para Ciencia de Datos</v>
      </c>
      <c r="E625" t="str">
        <f>PROPER(IF(B625="",E624,B625))</f>
        <v xml:space="preserve">Ingeniería En Ciencia De Datos </v>
      </c>
      <c r="F625" t="str">
        <f>PROPER(IF(A625="",F624,A625))</f>
        <v>Ambas</v>
      </c>
      <c r="G625" t="str" xml:space="preserve">
        <f xml:space="preserve">IF(
   COUNTIFS($M:$M,$M625,$E:$E,$E625,$F:$F,$F625)=COUNTIFS($M:$M,$M625,$E:$E,$E625,$F:$F,$F625,$R:$R,"Cargado"),
   "Cargado",
   IF(
      COUNTIFS($M:$M,$M625,$E:$E,$E625,$F:$F,$F625)=COUNTIFS($M:$M,$M625,$E:$E,$E625,$F:$F,$F625,$R:$R,"No empezado"),
      "No empezado",
      IF(
         COUNTIFS($M:$M,$M625,$E:$E,$E625,$F:$F,$F625)=COUNTIFS($M:$M,$M625,$E:$E,$E625,$F:$F,$F625,$R:$R,"Virtualizado"),
         "Virtualizado",
         "En proceso"
      )
   )
)</f>
        <v>En proceso</v>
      </c>
      <c r="H625" t="str">
        <v>Electiva</v>
      </c>
      <c r="I625" t="str">
        <v>NOA 2025</v>
      </c>
      <c r="M625">
        <v>3</v>
      </c>
      <c r="N625" t="str">
        <v>Pregrado</v>
      </c>
      <c r="P625" t="str">
        <v>Nueva</v>
      </c>
      <c r="Q625" t="str">
        <v>No</v>
      </c>
    </row>
    <row r="626" xml:space="preserve">
      <c r="C626" t="str">
        <v>Proceso de Investigación I</v>
      </c>
      <c r="D626" t="str">
        <f>IF(H626="Disciplinar","No aplica","")</f>
        <v>No aplica</v>
      </c>
      <c r="E626" t="str">
        <f>PROPER(IF(B626="",E625,B626))</f>
        <v xml:space="preserve">Ingeniería En Ciencia De Datos </v>
      </c>
      <c r="F626" t="str">
        <f>PROPER(IF(A626="",F625,A626))</f>
        <v>Ambas</v>
      </c>
      <c r="G626" t="str" xml:space="preserve">
        <f xml:space="preserve">IF(
   COUNTIFS($M:$M,$M626,$E:$E,$E626,$F:$F,$F626)=COUNTIFS($M:$M,$M626,$E:$E,$E626,$F:$F,$F626,$R:$R,"Cargado"),
   "Cargado",
   IF(
      COUNTIFS($M:$M,$M626,$E:$E,$E626,$F:$F,$F626)=COUNTIFS($M:$M,$M626,$E:$E,$E626,$F:$F,$F626,$R:$R,"No empezado"),
      "No empezado",
      IF(
         COUNTIFS($M:$M,$M626,$E:$E,$E626,$F:$F,$F626)=COUNTIFS($M:$M,$M626,$E:$E,$E626,$F:$F,$F626,$R:$R,"Virtualizado"),
         "Virtualizado",
         "En proceso"
      )
   )
)</f>
        <v>En proceso</v>
      </c>
      <c r="H626" t="str">
        <v>Disciplinar</v>
      </c>
      <c r="I626" t="str">
        <v>NOA 2025</v>
      </c>
      <c r="M626">
        <v>3</v>
      </c>
      <c r="N626" t="str">
        <v>Pregrado</v>
      </c>
      <c r="P626" t="str">
        <v>Nueva</v>
      </c>
      <c r="Q626" t="str">
        <v>Sí</v>
      </c>
    </row>
    <row r="627" xml:space="preserve">
      <c r="C627" t="str">
        <v>Estadistica Multivariada</v>
      </c>
      <c r="D627" t="str">
        <f>IF(H627="Disciplinar","No aplica","")</f>
        <v>No aplica</v>
      </c>
      <c r="E627" t="str">
        <f>PROPER(IF(B627="",E626,B627))</f>
        <v xml:space="preserve">Ingeniería En Ciencia De Datos </v>
      </c>
      <c r="F627" t="str">
        <f>PROPER(IF(A627="",F626,A627))</f>
        <v>Ambas</v>
      </c>
      <c r="G627" t="str" xml:space="preserve">
        <f xml:space="preserve">IF(
   COUNTIFS($M:$M,$M627,$E:$E,$E627,$F:$F,$F627)=COUNTIFS($M:$M,$M627,$E:$E,$E627,$F:$F,$F627,$R:$R,"Cargado"),
   "Cargado",
   IF(
      COUNTIFS($M:$M,$M627,$E:$E,$E627,$F:$F,$F627)=COUNTIFS($M:$M,$M627,$E:$E,$E627,$F:$F,$F627,$R:$R,"No empezado"),
      "No empezado",
      IF(
         COUNTIFS($M:$M,$M627,$E:$E,$E627,$F:$F,$F627)=COUNTIFS($M:$M,$M627,$E:$E,$E627,$F:$F,$F627,$R:$R,"Virtualizado"),
         "Virtualizado",
         "En proceso"
      )
   )
)</f>
        <v>En proceso</v>
      </c>
      <c r="H627" t="str">
        <v>Disciplinar</v>
      </c>
      <c r="I627" t="str">
        <v>NOA 2025</v>
      </c>
      <c r="M627">
        <v>4</v>
      </c>
      <c r="N627" t="str">
        <v>Pregrado</v>
      </c>
      <c r="P627" t="str">
        <v>Nueva</v>
      </c>
      <c r="Q627" t="str">
        <v>No</v>
      </c>
    </row>
    <row r="628" xml:space="preserve">
      <c r="C628" t="str">
        <v>English IV</v>
      </c>
      <c r="D628" t="str">
        <f>IF(H628="Disciplinar","No aplica","")</f>
        <v>No aplica</v>
      </c>
      <c r="E628" t="str">
        <f>PROPER(IF(B628="",E627,B628))</f>
        <v xml:space="preserve">Ingeniería En Ciencia De Datos </v>
      </c>
      <c r="F628" t="str">
        <f>PROPER(IF(A628="",F627,A628))</f>
        <v>Ambas</v>
      </c>
      <c r="G628" t="str" xml:space="preserve">
        <f xml:space="preserve">IF(
   COUNTIFS($M:$M,$M628,$E:$E,$E628,$F:$F,$F628)=COUNTIFS($M:$M,$M628,$E:$E,$E628,$F:$F,$F628,$R:$R,"Cargado"),
   "Cargado",
   IF(
      COUNTIFS($M:$M,$M628,$E:$E,$E628,$F:$F,$F628)=COUNTIFS($M:$M,$M628,$E:$E,$E628,$F:$F,$F628,$R:$R,"No empezado"),
      "No empezado",
      IF(
         COUNTIFS($M:$M,$M628,$E:$E,$E628,$F:$F,$F628)=COUNTIFS($M:$M,$M628,$E:$E,$E628,$F:$F,$F628,$R:$R,"Virtualizado"),
         "Virtualizado",
         "En proceso"
      )
   )
)</f>
        <v>En proceso</v>
      </c>
      <c r="H628" t="str">
        <v>Disciplinar</v>
      </c>
      <c r="I628" t="str">
        <v>NOA 2025</v>
      </c>
      <c r="M628">
        <v>4</v>
      </c>
      <c r="N628" t="str">
        <v>Pregrado</v>
      </c>
      <c r="P628" t="str">
        <v>Nueva</v>
      </c>
      <c r="Q628" t="str">
        <v>Sí</v>
      </c>
    </row>
    <row r="629" xml:space="preserve">
      <c r="C629" t="str">
        <v>Cálculo Integral</v>
      </c>
      <c r="D629" t="str">
        <f>IF(H629="Disciplinar","No aplica","")</f>
        <v>No aplica</v>
      </c>
      <c r="E629" t="str">
        <f>PROPER(IF(B629="",E628,B629))</f>
        <v xml:space="preserve">Ingeniería En Ciencia De Datos </v>
      </c>
      <c r="F629" t="str">
        <f>PROPER(IF(A629="",F628,A629))</f>
        <v>Ambas</v>
      </c>
      <c r="G629" t="str" xml:space="preserve">
        <f xml:space="preserve">IF(
   COUNTIFS($M:$M,$M629,$E:$E,$E629,$F:$F,$F629)=COUNTIFS($M:$M,$M629,$E:$E,$E629,$F:$F,$F629,$R:$R,"Cargado"),
   "Cargado",
   IF(
      COUNTIFS($M:$M,$M629,$E:$E,$E629,$F:$F,$F629)=COUNTIFS($M:$M,$M629,$E:$E,$E629,$F:$F,$F629,$R:$R,"No empezado"),
      "No empezado",
      IF(
         COUNTIFS($M:$M,$M629,$E:$E,$E629,$F:$F,$F629)=COUNTIFS($M:$M,$M629,$E:$E,$E629,$F:$F,$F629,$R:$R,"Virtualizado"),
         "Virtualizado",
         "En proceso"
      )
   )
)</f>
        <v>En proceso</v>
      </c>
      <c r="H629" t="str">
        <v>Disciplinar</v>
      </c>
      <c r="I629" t="str">
        <v>NOA 2025</v>
      </c>
      <c r="M629">
        <v>4</v>
      </c>
      <c r="N629" t="str">
        <v>Pregrado</v>
      </c>
      <c r="P629" t="str">
        <v>Nueva</v>
      </c>
      <c r="Q629" t="str">
        <v>Sí</v>
      </c>
    </row>
    <row r="630" xml:space="preserve">
      <c r="C630" t="str">
        <v>Programación para la Ciencia de Datos</v>
      </c>
      <c r="D630" t="str">
        <f>IF(H630="Disciplinar","No aplica","")</f>
        <v>No aplica</v>
      </c>
      <c r="E630" t="str">
        <f>PROPER(IF(B630="",E629,B630))</f>
        <v xml:space="preserve">Ingeniería En Ciencia De Datos </v>
      </c>
      <c r="F630" t="str">
        <f>PROPER(IF(A630="",F629,A630))</f>
        <v>Ambas</v>
      </c>
      <c r="G630" t="str" xml:space="preserve">
        <f xml:space="preserve">IF(
   COUNTIFS($M:$M,$M630,$E:$E,$E630,$F:$F,$F630)=COUNTIFS($M:$M,$M630,$E:$E,$E630,$F:$F,$F630,$R:$R,"Cargado"),
   "Cargado",
   IF(
      COUNTIFS($M:$M,$M630,$E:$E,$E630,$F:$F,$F630)=COUNTIFS($M:$M,$M630,$E:$E,$E630,$F:$F,$F630,$R:$R,"No empezado"),
      "No empezado",
      IF(
         COUNTIFS($M:$M,$M630,$E:$E,$E630,$F:$F,$F630)=COUNTIFS($M:$M,$M630,$E:$E,$E630,$F:$F,$F630,$R:$R,"Virtualizado"),
         "Virtualizado",
         "En proceso"
      )
   )
)</f>
        <v>En proceso</v>
      </c>
      <c r="H630" t="str">
        <v>Disciplinar</v>
      </c>
      <c r="I630" t="str">
        <v>NOA 2025</v>
      </c>
      <c r="M630">
        <v>4</v>
      </c>
      <c r="N630" t="str">
        <v>Pregrado</v>
      </c>
      <c r="P630" t="str">
        <v>Nueva</v>
      </c>
      <c r="Q630" t="str">
        <v>No</v>
      </c>
    </row>
    <row r="631" xml:space="preserve">
      <c r="C631" t="str">
        <v>Analitica de Datos</v>
      </c>
      <c r="D631" t="str">
        <f>IF(H631="Disciplinar","No aplica","")</f>
        <v>No aplica</v>
      </c>
      <c r="E631" t="str">
        <f>PROPER(IF(B631="",E630,B631))</f>
        <v xml:space="preserve">Ingeniería En Ciencia De Datos </v>
      </c>
      <c r="F631" t="str">
        <f>PROPER(IF(A631="",F630,A631))</f>
        <v>Ambas</v>
      </c>
      <c r="G631" t="str" xml:space="preserve">
        <f xml:space="preserve">IF(
   COUNTIFS($M:$M,$M631,$E:$E,$E631,$F:$F,$F631)=COUNTIFS($M:$M,$M631,$E:$E,$E631,$F:$F,$F631,$R:$R,"Cargado"),
   "Cargado",
   IF(
      COUNTIFS($M:$M,$M631,$E:$E,$E631,$F:$F,$F631)=COUNTIFS($M:$M,$M631,$E:$E,$E631,$F:$F,$F631,$R:$R,"No empezado"),
      "No empezado",
      IF(
         COUNTIFS($M:$M,$M631,$E:$E,$E631,$F:$F,$F631)=COUNTIFS($M:$M,$M631,$E:$E,$E631,$F:$F,$F631,$R:$R,"Virtualizado"),
         "Virtualizado",
         "En proceso"
      )
   )
)</f>
        <v>En proceso</v>
      </c>
      <c r="H631" t="str">
        <v>Disciplinar</v>
      </c>
      <c r="I631" t="str">
        <v>NOA 2025</v>
      </c>
      <c r="M631">
        <v>4</v>
      </c>
      <c r="N631" t="str">
        <v>Pregrado</v>
      </c>
      <c r="P631" t="str">
        <v>Nueva</v>
      </c>
      <c r="Q631" t="str">
        <v>No</v>
      </c>
    </row>
    <row r="632" xml:space="preserve">
      <c r="C632" t="str">
        <v>Electiva Humanistica II</v>
      </c>
      <c r="E632" t="str">
        <f>PROPER(IF(B632="",E631,B632))</f>
        <v xml:space="preserve">Ingeniería En Ciencia De Datos </v>
      </c>
      <c r="F632" t="str">
        <f>PROPER(IF(A632="",F631,A632))</f>
        <v>Ambas</v>
      </c>
      <c r="G632" t="str" xml:space="preserve">
        <f xml:space="preserve">IF(
   COUNTIFS($M:$M,$M632,$E:$E,$E632,$F:$F,$F632)=COUNTIFS($M:$M,$M632,$E:$E,$E632,$F:$F,$F632,$R:$R,"Cargado"),
   "Cargado",
   IF(
      COUNTIFS($M:$M,$M632,$E:$E,$E632,$F:$F,$F632)=COUNTIFS($M:$M,$M632,$E:$E,$E632,$F:$F,$F632,$R:$R,"No empezado"),
      "No empezado",
      IF(
         COUNTIFS($M:$M,$M632,$E:$E,$E632,$F:$F,$F632)=COUNTIFS($M:$M,$M632,$E:$E,$E632,$F:$F,$F632,$R:$R,"Virtualizado"),
         "Virtualizado",
         "En proceso"
      )
   )
)</f>
        <v>En proceso</v>
      </c>
      <c r="H632" t="str">
        <v>Electiva</v>
      </c>
      <c r="I632" t="str">
        <v>NOA 2025</v>
      </c>
      <c r="M632">
        <v>4</v>
      </c>
      <c r="N632" t="str">
        <v>Pregrado</v>
      </c>
      <c r="P632" t="str">
        <v>Nueva</v>
      </c>
      <c r="Q632" t="str">
        <v>Sí</v>
      </c>
    </row>
    <row r="633" xml:space="preserve">
      <c r="C633" t="str">
        <v>Proceso de Investigación II</v>
      </c>
      <c r="D633" t="str">
        <f>IF(H633="Disciplinar","No aplica","")</f>
        <v>No aplica</v>
      </c>
      <c r="E633" t="str">
        <f>PROPER(IF(B633="",E632,B633))</f>
        <v xml:space="preserve">Ingeniería En Ciencia De Datos </v>
      </c>
      <c r="F633" t="str">
        <f>PROPER(IF(A633="",F632,A633))</f>
        <v>Ambas</v>
      </c>
      <c r="G633" t="str" xml:space="preserve">
        <f xml:space="preserve">IF(
   COUNTIFS($M:$M,$M633,$E:$E,$E633,$F:$F,$F633)=COUNTIFS($M:$M,$M633,$E:$E,$E633,$F:$F,$F633,$R:$R,"Cargado"),
   "Cargado",
   IF(
      COUNTIFS($M:$M,$M633,$E:$E,$E633,$F:$F,$F633)=COUNTIFS($M:$M,$M633,$E:$E,$E633,$F:$F,$F633,$R:$R,"No empezado"),
      "No empezado",
      IF(
         COUNTIFS($M:$M,$M633,$E:$E,$E633,$F:$F,$F633)=COUNTIFS($M:$M,$M633,$E:$E,$E633,$F:$F,$F633,$R:$R,"Virtualizado"),
         "Virtualizado",
         "En proceso"
      )
   )
)</f>
        <v>En proceso</v>
      </c>
      <c r="H633" t="str">
        <v>Disciplinar</v>
      </c>
      <c r="I633" t="str">
        <v>NOA 2025</v>
      </c>
      <c r="M633">
        <v>4</v>
      </c>
      <c r="N633" t="str">
        <v>Pregrado</v>
      </c>
      <c r="P633" t="str">
        <v>Nueva</v>
      </c>
      <c r="Q633" t="str">
        <v>Sí</v>
      </c>
    </row>
    <row r="634" xml:space="preserve">
      <c r="C634" t="str">
        <v>English V</v>
      </c>
      <c r="D634" t="str">
        <f>IF(H634="Disciplinar","No aplica","")</f>
        <v>No aplica</v>
      </c>
      <c r="E634" t="str">
        <f>PROPER(IF(B634="",E633,B634))</f>
        <v xml:space="preserve">Ingeniería En Ciencia De Datos </v>
      </c>
      <c r="F634" t="str">
        <f>PROPER(IF(A634="",F633,A634))</f>
        <v>Ambas</v>
      </c>
      <c r="G634" t="str" xml:space="preserve">
        <f xml:space="preserve">IF(
   COUNTIFS($M:$M,$M634,$E:$E,$E634,$F:$F,$F634)=COUNTIFS($M:$M,$M634,$E:$E,$E634,$F:$F,$F634,$R:$R,"Cargado"),
   "Cargado",
   IF(
      COUNTIFS($M:$M,$M634,$E:$E,$E634,$F:$F,$F634)=COUNTIFS($M:$M,$M634,$E:$E,$E634,$F:$F,$F634,$R:$R,"No empezado"),
      "No empezado",
      IF(
         COUNTIFS($M:$M,$M634,$E:$E,$E634,$F:$F,$F634)=COUNTIFS($M:$M,$M634,$E:$E,$E634,$F:$F,$F634,$R:$R,"Virtualizado"),
         "Virtualizado",
         "En proceso"
      )
   )
)</f>
        <v>En proceso</v>
      </c>
      <c r="H634" t="str">
        <v>Disciplinar</v>
      </c>
      <c r="I634" t="str">
        <v>NOA 2025</v>
      </c>
      <c r="M634">
        <v>5</v>
      </c>
      <c r="N634" t="str">
        <v>Pregrado</v>
      </c>
      <c r="P634" t="str">
        <v>Nueva</v>
      </c>
      <c r="Q634" t="str">
        <v>Sí</v>
      </c>
    </row>
    <row r="635" xml:space="preserve">
      <c r="C635" t="str">
        <v>Cálculo Vectorial</v>
      </c>
      <c r="D635" t="str">
        <f>IF(H635="Disciplinar","No aplica","")</f>
        <v>No aplica</v>
      </c>
      <c r="E635" t="str">
        <f>PROPER(IF(B635="",E634,B635))</f>
        <v xml:space="preserve">Ingeniería En Ciencia De Datos </v>
      </c>
      <c r="F635" t="str">
        <f>PROPER(IF(A635="",F634,A635))</f>
        <v>Ambas</v>
      </c>
      <c r="G635" t="str" xml:space="preserve">
        <f xml:space="preserve">IF(
   COUNTIFS($M:$M,$M635,$E:$E,$E635,$F:$F,$F635)=COUNTIFS($M:$M,$M635,$E:$E,$E635,$F:$F,$F635,$R:$R,"Cargado"),
   "Cargado",
   IF(
      COUNTIFS($M:$M,$M635,$E:$E,$E635,$F:$F,$F635)=COUNTIFS($M:$M,$M635,$E:$E,$E635,$F:$F,$F635,$R:$R,"No empezado"),
      "No empezado",
      IF(
         COUNTIFS($M:$M,$M635,$E:$E,$E635,$F:$F,$F635)=COUNTIFS($M:$M,$M635,$E:$E,$E635,$F:$F,$F635,$R:$R,"Virtualizado"),
         "Virtualizado",
         "En proceso"
      )
   )
)</f>
        <v>En proceso</v>
      </c>
      <c r="H635" t="str">
        <v>Disciplinar</v>
      </c>
      <c r="I635" t="str">
        <v>NOA 2025</v>
      </c>
      <c r="M635">
        <v>5</v>
      </c>
      <c r="N635" t="str">
        <v>Pregrado</v>
      </c>
      <c r="P635" t="str">
        <v>Nueva</v>
      </c>
      <c r="Q635" t="str">
        <v>Sí</v>
      </c>
    </row>
    <row r="636" xml:space="preserve">
      <c r="C636" t="str">
        <v>Estadistica No Paramétrica</v>
      </c>
      <c r="D636" t="str">
        <f>IF(H636="Disciplinar","No aplica","")</f>
        <v>No aplica</v>
      </c>
      <c r="E636" t="str">
        <f>PROPER(IF(B636="",E635,B636))</f>
        <v xml:space="preserve">Ingeniería En Ciencia De Datos </v>
      </c>
      <c r="F636" t="str">
        <f>PROPER(IF(A636="",F635,A636))</f>
        <v>Ambas</v>
      </c>
      <c r="G636" t="str" xml:space="preserve">
        <f xml:space="preserve">IF(
   COUNTIFS($M:$M,$M636,$E:$E,$E636,$F:$F,$F636)=COUNTIFS($M:$M,$M636,$E:$E,$E636,$F:$F,$F636,$R:$R,"Cargado"),
   "Cargado",
   IF(
      COUNTIFS($M:$M,$M636,$E:$E,$E636,$F:$F,$F636)=COUNTIFS($M:$M,$M636,$E:$E,$E636,$F:$F,$F636,$R:$R,"No empezado"),
      "No empezado",
      IF(
         COUNTIFS($M:$M,$M636,$E:$E,$E636,$F:$F,$F636)=COUNTIFS($M:$M,$M636,$E:$E,$E636,$F:$F,$F636,$R:$R,"Virtualizado"),
         "Virtualizado",
         "En proceso"
      )
   )
)</f>
        <v>En proceso</v>
      </c>
      <c r="H636" t="str">
        <v>Disciplinar</v>
      </c>
      <c r="I636" t="str">
        <v>NOA 2025</v>
      </c>
      <c r="M636">
        <v>5</v>
      </c>
      <c r="N636" t="str">
        <v>Pregrado</v>
      </c>
      <c r="P636" t="str">
        <v>Nueva</v>
      </c>
      <c r="Q636" t="str">
        <v>No</v>
      </c>
    </row>
    <row r="637" xml:space="preserve">
      <c r="C637" t="str">
        <v>Visualizacion de Datos</v>
      </c>
      <c r="D637" t="str">
        <f>IF(H637="Disciplinar","No aplica","")</f>
        <v>No aplica</v>
      </c>
      <c r="E637" t="str">
        <f>PROPER(IF(B637="",E636,B637))</f>
        <v xml:space="preserve">Ingeniería En Ciencia De Datos </v>
      </c>
      <c r="F637" t="str">
        <f>PROPER(IF(A637="",F636,A637))</f>
        <v>Ambas</v>
      </c>
      <c r="G637" t="str" xml:space="preserve">
        <f xml:space="preserve">IF(
   COUNTIFS($M:$M,$M637,$E:$E,$E637,$F:$F,$F637)=COUNTIFS($M:$M,$M637,$E:$E,$E637,$F:$F,$F637,$R:$R,"Cargado"),
   "Cargado",
   IF(
      COUNTIFS($M:$M,$M637,$E:$E,$E637,$F:$F,$F637)=COUNTIFS($M:$M,$M637,$E:$E,$E637,$F:$F,$F637,$R:$R,"No empezado"),
      "No empezado",
      IF(
         COUNTIFS($M:$M,$M637,$E:$E,$E637,$F:$F,$F637)=COUNTIFS($M:$M,$M637,$E:$E,$E637,$F:$F,$F637,$R:$R,"Virtualizado"),
         "Virtualizado",
         "En proceso"
      )
   )
)</f>
        <v>En proceso</v>
      </c>
      <c r="H637" t="str">
        <v>Disciplinar</v>
      </c>
      <c r="I637" t="str">
        <v>NOA 2025</v>
      </c>
      <c r="M637">
        <v>5</v>
      </c>
      <c r="N637" t="str">
        <v>Pregrado</v>
      </c>
      <c r="P637" t="str">
        <v>Nueva</v>
      </c>
      <c r="Q637" t="str">
        <v>No</v>
      </c>
    </row>
    <row r="638" xml:space="preserve">
      <c r="C638" t="str">
        <v>Cultura Emprendedora</v>
      </c>
      <c r="D638" t="str">
        <f>IF(H638="Disciplinar","No aplica","")</f>
        <v>No aplica</v>
      </c>
      <c r="E638" t="str">
        <f>PROPER(IF(B638="",E637,B638))</f>
        <v xml:space="preserve">Ingeniería En Ciencia De Datos </v>
      </c>
      <c r="F638" t="str">
        <f>PROPER(IF(A638="",F637,A638))</f>
        <v>Ambas</v>
      </c>
      <c r="G638" t="str" xml:space="preserve">
        <f xml:space="preserve">IF(
   COUNTIFS($M:$M,$M638,$E:$E,$E638,$F:$F,$F638)=COUNTIFS($M:$M,$M638,$E:$E,$E638,$F:$F,$F638,$R:$R,"Cargado"),
   "Cargado",
   IF(
      COUNTIFS($M:$M,$M638,$E:$E,$E638,$F:$F,$F638)=COUNTIFS($M:$M,$M638,$E:$E,$E638,$F:$F,$F638,$R:$R,"No empezado"),
      "No empezado",
      IF(
         COUNTIFS($M:$M,$M638,$E:$E,$E638,$F:$F,$F638)=COUNTIFS($M:$M,$M638,$E:$E,$E638,$F:$F,$F638,$R:$R,"Virtualizado"),
         "Virtualizado",
         "En proceso"
      )
   )
)</f>
        <v>En proceso</v>
      </c>
      <c r="H638" t="str">
        <v>Disciplinar</v>
      </c>
      <c r="I638" t="str">
        <v>NOA 2025</v>
      </c>
      <c r="M638">
        <v>5</v>
      </c>
      <c r="N638" t="str">
        <v>Pregrado</v>
      </c>
      <c r="P638" t="str">
        <v>Nueva</v>
      </c>
      <c r="Q638" t="str">
        <v>Sí</v>
      </c>
    </row>
    <row r="639" xml:space="preserve">
      <c r="C639" t="str">
        <v>Ciencia de redes</v>
      </c>
      <c r="D639" t="str">
        <f>IF(H639="Disciplinar","No aplica","")</f>
        <v>No aplica</v>
      </c>
      <c r="E639" t="str">
        <f>PROPER(IF(B639="",E638,B639))</f>
        <v xml:space="preserve">Ingeniería En Ciencia De Datos </v>
      </c>
      <c r="F639" t="str">
        <f>PROPER(IF(A639="",F638,A639))</f>
        <v>Ambas</v>
      </c>
      <c r="G639" t="str" xml:space="preserve">
        <f xml:space="preserve">IF(
   COUNTIFS($M:$M,$M639,$E:$E,$E639,$F:$F,$F639)=COUNTIFS($M:$M,$M639,$E:$E,$E639,$F:$F,$F639,$R:$R,"Cargado"),
   "Cargado",
   IF(
      COUNTIFS($M:$M,$M639,$E:$E,$E639,$F:$F,$F639)=COUNTIFS($M:$M,$M639,$E:$E,$E639,$F:$F,$F639,$R:$R,"No empezado"),
      "No empezado",
      IF(
         COUNTIFS($M:$M,$M639,$E:$E,$E639,$F:$F,$F639)=COUNTIFS($M:$M,$M639,$E:$E,$E639,$F:$F,$F639,$R:$R,"Virtualizado"),
         "Virtualizado",
         "En proceso"
      )
   )
)</f>
        <v>En proceso</v>
      </c>
      <c r="H639" t="str">
        <v>Disciplinar</v>
      </c>
      <c r="I639" t="str">
        <v>NOA 2025</v>
      </c>
      <c r="M639">
        <v>5</v>
      </c>
      <c r="N639" t="str">
        <v>Pregrado</v>
      </c>
      <c r="P639" t="str">
        <v>Nueva</v>
      </c>
      <c r="Q639" t="str">
        <v>No</v>
      </c>
    </row>
    <row r="640" xml:space="preserve">
      <c r="C640" t="str">
        <v>Proceso de Investigación III</v>
      </c>
      <c r="D640" t="str">
        <f>IF(H640="Disciplinar","No aplica","")</f>
        <v>No aplica</v>
      </c>
      <c r="E640" t="str">
        <f>PROPER(IF(B640="",E639,B640))</f>
        <v xml:space="preserve">Ingeniería En Ciencia De Datos </v>
      </c>
      <c r="F640" t="str">
        <f>PROPER(IF(A640="",F639,A640))</f>
        <v>Ambas</v>
      </c>
      <c r="G640" t="str" xml:space="preserve">
        <f xml:space="preserve">IF(
   COUNTIFS($M:$M,$M640,$E:$E,$E640,$F:$F,$F640)=COUNTIFS($M:$M,$M640,$E:$E,$E640,$F:$F,$F640,$R:$R,"Cargado"),
   "Cargado",
   IF(
      COUNTIFS($M:$M,$M640,$E:$E,$E640,$F:$F,$F640)=COUNTIFS($M:$M,$M640,$E:$E,$E640,$F:$F,$F640,$R:$R,"No empezado"),
      "No empezado",
      IF(
         COUNTIFS($M:$M,$M640,$E:$E,$E640,$F:$F,$F640)=COUNTIFS($M:$M,$M640,$E:$E,$E640,$F:$F,$F640,$R:$R,"Virtualizado"),
         "Virtualizado",
         "En proceso"
      )
   )
)</f>
        <v>En proceso</v>
      </c>
      <c r="H640" t="str">
        <v>Disciplinar</v>
      </c>
      <c r="I640" t="str">
        <v>NOA 2025</v>
      </c>
      <c r="M640">
        <v>5</v>
      </c>
      <c r="N640" t="str">
        <v>Pregrado</v>
      </c>
      <c r="P640" t="str">
        <v>Nueva</v>
      </c>
      <c r="Q640" t="str">
        <v>Sí</v>
      </c>
    </row>
    <row r="641" xml:space="preserve">
      <c r="C641" t="str">
        <v>English VI</v>
      </c>
      <c r="D641" t="str">
        <f>IF(H641="Disciplinar","No aplica","")</f>
        <v>No aplica</v>
      </c>
      <c r="E641" t="str">
        <f>PROPER(IF(B641="",E640,B641))</f>
        <v xml:space="preserve">Ingeniería En Ciencia De Datos </v>
      </c>
      <c r="F641" t="str">
        <f>PROPER(IF(A641="",F640,A641))</f>
        <v>Ambas</v>
      </c>
      <c r="G641" t="str" xml:space="preserve">
        <f xml:space="preserve">IF(
   COUNTIFS($M:$M,$M641,$E:$E,$E641,$F:$F,$F641)=COUNTIFS($M:$M,$M641,$E:$E,$E641,$F:$F,$F641,$R:$R,"Cargado"),
   "Cargado",
   IF(
      COUNTIFS($M:$M,$M641,$E:$E,$E641,$F:$F,$F641)=COUNTIFS($M:$M,$M641,$E:$E,$E641,$F:$F,$F641,$R:$R,"No empezado"),
      "No empezado",
      IF(
         COUNTIFS($M:$M,$M641,$E:$E,$E641,$F:$F,$F641)=COUNTIFS($M:$M,$M641,$E:$E,$E641,$F:$F,$F641,$R:$R,"Virtualizado"),
         "Virtualizado",
         "En proceso"
      )
   )
)</f>
        <v>En proceso</v>
      </c>
      <c r="H641" t="str">
        <v>Disciplinar</v>
      </c>
      <c r="I641" t="str">
        <v>NOA 2025</v>
      </c>
      <c r="M641">
        <v>6</v>
      </c>
      <c r="N641" t="str">
        <v>Pregrado</v>
      </c>
      <c r="P641" t="str">
        <v>Nueva</v>
      </c>
      <c r="Q641" t="str">
        <v>Sí</v>
      </c>
    </row>
    <row r="642" xml:space="preserve">
      <c r="C642" t="str">
        <v>Machine Learnig I</v>
      </c>
      <c r="D642" t="str">
        <f>IF(H642="Disciplinar","No aplica","")</f>
        <v>No aplica</v>
      </c>
      <c r="E642" t="str">
        <f>PROPER(IF(B642="",E641,B642))</f>
        <v xml:space="preserve">Ingeniería En Ciencia De Datos </v>
      </c>
      <c r="F642" t="str">
        <f>PROPER(IF(A642="",F641,A642))</f>
        <v>Ambas</v>
      </c>
      <c r="G642" t="str" xml:space="preserve">
        <f xml:space="preserve">IF(
   COUNTIFS($M:$M,$M642,$E:$E,$E642,$F:$F,$F642)=COUNTIFS($M:$M,$M642,$E:$E,$E642,$F:$F,$F642,$R:$R,"Cargado"),
   "Cargado",
   IF(
      COUNTIFS($M:$M,$M642,$E:$E,$E642,$F:$F,$F642)=COUNTIFS($M:$M,$M642,$E:$E,$E642,$F:$F,$F642,$R:$R,"No empezado"),
      "No empezado",
      IF(
         COUNTIFS($M:$M,$M642,$E:$E,$E642,$F:$F,$F642)=COUNTIFS($M:$M,$M642,$E:$E,$E642,$F:$F,$F642,$R:$R,"Virtualizado"),
         "Virtualizado",
         "En proceso"
      )
   )
)</f>
        <v>En proceso</v>
      </c>
      <c r="H642" t="str">
        <v>Disciplinar</v>
      </c>
      <c r="I642" t="str">
        <v>NOA 2025</v>
      </c>
      <c r="M642">
        <v>6</v>
      </c>
      <c r="N642" t="str">
        <v>Pregrado</v>
      </c>
      <c r="P642" t="str">
        <v>Nueva</v>
      </c>
      <c r="Q642" t="str">
        <v>No</v>
      </c>
    </row>
    <row r="643" xml:space="preserve">
      <c r="C643" t="str">
        <v>Big Data</v>
      </c>
      <c r="D643" t="str">
        <f>IF(H643="Disciplinar","No aplica","")</f>
        <v>No aplica</v>
      </c>
      <c r="E643" t="str">
        <f>PROPER(IF(B643="",E642,B643))</f>
        <v xml:space="preserve">Ingeniería En Ciencia De Datos </v>
      </c>
      <c r="F643" t="str">
        <f>PROPER(IF(A643="",F642,A643))</f>
        <v>Ambas</v>
      </c>
      <c r="G643" t="str" xml:space="preserve">
        <f xml:space="preserve">IF(
   COUNTIFS($M:$M,$M643,$E:$E,$E643,$F:$F,$F643)=COUNTIFS($M:$M,$M643,$E:$E,$E643,$F:$F,$F643,$R:$R,"Cargado"),
   "Cargado",
   IF(
      COUNTIFS($M:$M,$M643,$E:$E,$E643,$F:$F,$F643)=COUNTIFS($M:$M,$M643,$E:$E,$E643,$F:$F,$F643,$R:$R,"No empezado"),
      "No empezado",
      IF(
         COUNTIFS($M:$M,$M643,$E:$E,$E643,$F:$F,$F643)=COUNTIFS($M:$M,$M643,$E:$E,$E643,$F:$F,$F643,$R:$R,"Virtualizado"),
         "Virtualizado",
         "En proceso"
      )
   )
)</f>
        <v>En proceso</v>
      </c>
      <c r="H643" t="str">
        <v>Disciplinar</v>
      </c>
      <c r="I643" t="str">
        <v>NOA 2025</v>
      </c>
      <c r="M643">
        <v>6</v>
      </c>
      <c r="N643" t="str">
        <v>Pregrado</v>
      </c>
      <c r="P643" t="str">
        <v>Nueva</v>
      </c>
      <c r="Q643" t="str">
        <v>Sí</v>
      </c>
    </row>
    <row r="644" xml:space="preserve">
      <c r="C644" t="str">
        <v>New Venture Creation</v>
      </c>
      <c r="D644" t="str">
        <f>IF(H644="Disciplinar","No aplica","")</f>
        <v>No aplica</v>
      </c>
      <c r="E644" t="str">
        <f>PROPER(IF(B644="",E643,B644))</f>
        <v xml:space="preserve">Ingeniería En Ciencia De Datos </v>
      </c>
      <c r="F644" t="str">
        <f>PROPER(IF(A644="",F643,A644))</f>
        <v>Ambas</v>
      </c>
      <c r="G644" t="str" xml:space="preserve">
        <f xml:space="preserve">IF(
   COUNTIFS($M:$M,$M644,$E:$E,$E644,$F:$F,$F644)=COUNTIFS($M:$M,$M644,$E:$E,$E644,$F:$F,$F644,$R:$R,"Cargado"),
   "Cargado",
   IF(
      COUNTIFS($M:$M,$M644,$E:$E,$E644,$F:$F,$F644)=COUNTIFS($M:$M,$M644,$E:$E,$E644,$F:$F,$F644,$R:$R,"No empezado"),
      "No empezado",
      IF(
         COUNTIFS($M:$M,$M644,$E:$E,$E644,$F:$F,$F644)=COUNTIFS($M:$M,$M644,$E:$E,$E644,$F:$F,$F644,$R:$R,"Virtualizado"),
         "Virtualizado",
         "En proceso"
      )
   )
)</f>
        <v>En proceso</v>
      </c>
      <c r="H644" t="str">
        <v>Disciplinar</v>
      </c>
      <c r="I644" t="str">
        <v>NOA 2025</v>
      </c>
      <c r="M644">
        <v>6</v>
      </c>
      <c r="N644" t="str">
        <v>Pregrado</v>
      </c>
      <c r="P644" t="str">
        <v>Nueva</v>
      </c>
      <c r="Q644" t="str">
        <v>Sí</v>
      </c>
    </row>
    <row r="645" xml:space="preserve">
      <c r="C645" t="str">
        <v>Métodos Numericos</v>
      </c>
      <c r="D645" t="str">
        <f>IF(H645="Disciplinar","No aplica","")</f>
        <v>No aplica</v>
      </c>
      <c r="E645" t="str">
        <f>PROPER(IF(B645="",E644,B645))</f>
        <v xml:space="preserve">Ingeniería En Ciencia De Datos </v>
      </c>
      <c r="F645" t="str">
        <f>PROPER(IF(A645="",F644,A645))</f>
        <v>Ambas</v>
      </c>
      <c r="G645" t="str" xml:space="preserve">
        <f xml:space="preserve">IF(
   COUNTIFS($M:$M,$M645,$E:$E,$E645,$F:$F,$F645)=COUNTIFS($M:$M,$M645,$E:$E,$E645,$F:$F,$F645,$R:$R,"Cargado"),
   "Cargado",
   IF(
      COUNTIFS($M:$M,$M645,$E:$E,$E645,$F:$F,$F645)=COUNTIFS($M:$M,$M645,$E:$E,$E645,$F:$F,$F645,$R:$R,"No empezado"),
      "No empezado",
      IF(
         COUNTIFS($M:$M,$M645,$E:$E,$E645,$F:$F,$F645)=COUNTIFS($M:$M,$M645,$E:$E,$E645,$F:$F,$F645,$R:$R,"Virtualizado"),
         "Virtualizado",
         "En proceso"
      )
   )
)</f>
        <v>En proceso</v>
      </c>
      <c r="H645" t="str">
        <v>Disciplinar</v>
      </c>
      <c r="I645" t="str">
        <v>NOA 2025</v>
      </c>
      <c r="M645">
        <v>6</v>
      </c>
      <c r="N645" t="str">
        <v>Pregrado</v>
      </c>
      <c r="P645" t="str">
        <v>Nueva</v>
      </c>
      <c r="Q645" t="str">
        <v>No</v>
      </c>
    </row>
    <row r="646" xml:space="preserve">
      <c r="C646" t="str">
        <v>Computacion en la Nube</v>
      </c>
      <c r="D646" t="str">
        <f>IF(H646="Disciplinar","No aplica","")</f>
        <v>No aplica</v>
      </c>
      <c r="E646" t="str">
        <f>PROPER(IF(B646="",E645,B646))</f>
        <v xml:space="preserve">Ingeniería En Ciencia De Datos </v>
      </c>
      <c r="F646" t="str">
        <f>PROPER(IF(A646="",F645,A646))</f>
        <v>Ambas</v>
      </c>
      <c r="G646" t="str" xml:space="preserve">
        <f xml:space="preserve">IF(
   COUNTIFS($M:$M,$M646,$E:$E,$E646,$F:$F,$F646)=COUNTIFS($M:$M,$M646,$E:$E,$E646,$F:$F,$F646,$R:$R,"Cargado"),
   "Cargado",
   IF(
      COUNTIFS($M:$M,$M646,$E:$E,$E646,$F:$F,$F646)=COUNTIFS($M:$M,$M646,$E:$E,$E646,$F:$F,$F646,$R:$R,"No empezado"),
      "No empezado",
      IF(
         COUNTIFS($M:$M,$M646,$E:$E,$E646,$F:$F,$F646)=COUNTIFS($M:$M,$M646,$E:$E,$E646,$F:$F,$F646,$R:$R,"Virtualizado"),
         "Virtualizado",
         "En proceso"
      )
   )
)</f>
        <v>En proceso</v>
      </c>
      <c r="H646" t="str">
        <v>Disciplinar</v>
      </c>
      <c r="I646" t="str">
        <v>NOA 2025</v>
      </c>
      <c r="M646">
        <v>6</v>
      </c>
      <c r="N646" t="str">
        <v>Pregrado</v>
      </c>
      <c r="P646" t="str">
        <v>Nueva</v>
      </c>
      <c r="Q646" t="str">
        <v>No</v>
      </c>
    </row>
    <row r="647" xml:space="preserve">
      <c r="C647" t="str">
        <v>Electiva de Profundización II</v>
      </c>
      <c r="D647" t="str">
        <v>Deep Learnig y Redes Convolucionales</v>
      </c>
      <c r="E647" t="str">
        <f>PROPER(IF(B647="",E646,B647))</f>
        <v xml:space="preserve">Ingeniería En Ciencia De Datos </v>
      </c>
      <c r="F647" t="str">
        <f>PROPER(IF(A647="",F646,A647))</f>
        <v>Ambas</v>
      </c>
      <c r="G647" t="str" xml:space="preserve">
        <f xml:space="preserve">IF(
   COUNTIFS($M:$M,$M647,$E:$E,$E647,$F:$F,$F647)=COUNTIFS($M:$M,$M647,$E:$E,$E647,$F:$F,$F647,$R:$R,"Cargado"),
   "Cargado",
   IF(
      COUNTIFS($M:$M,$M647,$E:$E,$E647,$F:$F,$F647)=COUNTIFS($M:$M,$M647,$E:$E,$E647,$F:$F,$F647,$R:$R,"No empezado"),
      "No empezado",
      IF(
         COUNTIFS($M:$M,$M647,$E:$E,$E647,$F:$F,$F647)=COUNTIFS($M:$M,$M647,$E:$E,$E647,$F:$F,$F647,$R:$R,"Virtualizado"),
         "Virtualizado",
         "En proceso"
      )
   )
)</f>
        <v>En proceso</v>
      </c>
      <c r="H647" t="str">
        <v>Electiva</v>
      </c>
      <c r="I647" t="str">
        <v>NOA 2025</v>
      </c>
      <c r="M647">
        <v>6</v>
      </c>
      <c r="N647" t="str">
        <v>Pregrado</v>
      </c>
      <c r="P647" t="str">
        <v>Nueva</v>
      </c>
      <c r="Q647" t="str">
        <v>No</v>
      </c>
    </row>
    <row r="648" xml:space="preserve">
      <c r="C648" t="str">
        <v>Electiva de Profundización II</v>
      </c>
      <c r="D648" t="str">
        <v>Sistemas Recomendadores</v>
      </c>
      <c r="E648" t="str">
        <f>PROPER(IF(B648="",E647,B648))</f>
        <v xml:space="preserve">Ingeniería En Ciencia De Datos </v>
      </c>
      <c r="F648" t="str">
        <f>PROPER(IF(A648="",F647,A648))</f>
        <v>Ambas</v>
      </c>
      <c r="G648" t="str" xml:space="preserve">
        <f xml:space="preserve">IF(
   COUNTIFS($M:$M,$M648,$E:$E,$E648,$F:$F,$F648)=COUNTIFS($M:$M,$M648,$E:$E,$E648,$F:$F,$F648,$R:$R,"Cargado"),
   "Cargado",
   IF(
      COUNTIFS($M:$M,$M648,$E:$E,$E648,$F:$F,$F648)=COUNTIFS($M:$M,$M648,$E:$E,$E648,$F:$F,$F648,$R:$R,"No empezado"),
      "No empezado",
      IF(
         COUNTIFS($M:$M,$M648,$E:$E,$E648,$F:$F,$F648)=COUNTIFS($M:$M,$M648,$E:$E,$E648,$F:$F,$F648,$R:$R,"Virtualizado"),
         "Virtualizado",
         "En proceso"
      )
   )
)</f>
        <v>En proceso</v>
      </c>
      <c r="H648" t="str">
        <v>Electiva</v>
      </c>
      <c r="I648" t="str">
        <v>NOA 2025</v>
      </c>
      <c r="M648">
        <v>6</v>
      </c>
      <c r="N648" t="str">
        <v>Pregrado</v>
      </c>
      <c r="P648" t="str">
        <v>Nueva</v>
      </c>
      <c r="Q648" t="str">
        <v>No</v>
      </c>
    </row>
    <row r="649" xml:space="preserve">
      <c r="C649" t="str">
        <v>Electiva de Profundización II</v>
      </c>
      <c r="D649" t="str">
        <v>Algoritmos Genéticos y Computación Evolutiva</v>
      </c>
      <c r="E649" t="str">
        <f>PROPER(IF(B649="",E648,B649))</f>
        <v xml:space="preserve">Ingeniería En Ciencia De Datos </v>
      </c>
      <c r="F649" t="str">
        <f>PROPER(IF(A649="",F648,A649))</f>
        <v>Ambas</v>
      </c>
      <c r="G649" t="str" xml:space="preserve">
        <f xml:space="preserve">IF(
   COUNTIFS($M:$M,$M649,$E:$E,$E649,$F:$F,$F649)=COUNTIFS($M:$M,$M649,$E:$E,$E649,$F:$F,$F649,$R:$R,"Cargado"),
   "Cargado",
   IF(
      COUNTIFS($M:$M,$M649,$E:$E,$E649,$F:$F,$F649)=COUNTIFS($M:$M,$M649,$E:$E,$E649,$F:$F,$F649,$R:$R,"No empezado"),
      "No empezado",
      IF(
         COUNTIFS($M:$M,$M649,$E:$E,$E649,$F:$F,$F649)=COUNTIFS($M:$M,$M649,$E:$E,$E649,$F:$F,$F649,$R:$R,"Virtualizado"),
         "Virtualizado",
         "En proceso"
      )
   )
)</f>
        <v>En proceso</v>
      </c>
      <c r="H649" t="str">
        <v>Electiva</v>
      </c>
      <c r="I649" t="str">
        <v>NOA 2025</v>
      </c>
      <c r="M649">
        <v>6</v>
      </c>
      <c r="N649" t="str">
        <v>Pregrado</v>
      </c>
      <c r="P649" t="str">
        <v>Nueva</v>
      </c>
      <c r="Q649" t="str">
        <v>No</v>
      </c>
    </row>
    <row r="650" xml:space="preserve">
      <c r="C650" t="str">
        <v>English VII</v>
      </c>
      <c r="D650" t="str">
        <f>IF(H650="Disciplinar","No aplica","")</f>
        <v>No aplica</v>
      </c>
      <c r="E650" t="str">
        <f>PROPER(IF(B650="",E649,B650))</f>
        <v xml:space="preserve">Ingeniería En Ciencia De Datos </v>
      </c>
      <c r="F650" t="str">
        <f>PROPER(IF(A650="",F649,A650))</f>
        <v>Ambas</v>
      </c>
      <c r="G650" t="str" xml:space="preserve">
        <f xml:space="preserve">IF(
   COUNTIFS($M:$M,$M650,$E:$E,$E650,$F:$F,$F650)=COUNTIFS($M:$M,$M650,$E:$E,$E650,$F:$F,$F650,$R:$R,"Cargado"),
   "Cargado",
   IF(
      COUNTIFS($M:$M,$M650,$E:$E,$E650,$F:$F,$F650)=COUNTIFS($M:$M,$M650,$E:$E,$E650,$F:$F,$F650,$R:$R,"No empezado"),
      "No empezado",
      IF(
         COUNTIFS($M:$M,$M650,$E:$E,$E650,$F:$F,$F650)=COUNTIFS($M:$M,$M650,$E:$E,$E650,$F:$F,$F650,$R:$R,"Virtualizado"),
         "Virtualizado",
         "En proceso"
      )
   )
)</f>
        <v>En proceso</v>
      </c>
      <c r="H650" t="str">
        <v>Disciplinar</v>
      </c>
      <c r="I650" t="str">
        <v>NOA 2025</v>
      </c>
      <c r="M650">
        <v>7</v>
      </c>
      <c r="N650" t="str">
        <v>Pregrado</v>
      </c>
      <c r="P650" t="str">
        <v>Nueva</v>
      </c>
      <c r="Q650" t="str">
        <v>Sí</v>
      </c>
    </row>
    <row r="651" xml:space="preserve">
      <c r="C651" t="str">
        <v>Redes  Neuronales</v>
      </c>
      <c r="D651" t="str">
        <f>IF(H651="Disciplinar","No aplica","")</f>
        <v>No aplica</v>
      </c>
      <c r="E651" t="str">
        <f>PROPER(IF(B651="",E650,B651))</f>
        <v xml:space="preserve">Ingeniería En Ciencia De Datos </v>
      </c>
      <c r="F651" t="str">
        <f>PROPER(IF(A651="",F650,A651))</f>
        <v>Ambas</v>
      </c>
      <c r="G651" t="str" xml:space="preserve">
        <f xml:space="preserve">IF(
   COUNTIFS($M:$M,$M651,$E:$E,$E651,$F:$F,$F651)=COUNTIFS($M:$M,$M651,$E:$E,$E651,$F:$F,$F651,$R:$R,"Cargado"),
   "Cargado",
   IF(
      COUNTIFS($M:$M,$M651,$E:$E,$E651,$F:$F,$F651)=COUNTIFS($M:$M,$M651,$E:$E,$E651,$F:$F,$F651,$R:$R,"No empezado"),
      "No empezado",
      IF(
         COUNTIFS($M:$M,$M651,$E:$E,$E651,$F:$F,$F651)=COUNTIFS($M:$M,$M651,$E:$E,$E651,$F:$F,$F651,$R:$R,"Virtualizado"),
         "Virtualizado",
         "En proceso"
      )
   )
)</f>
        <v>En proceso</v>
      </c>
      <c r="H651" t="str">
        <v>Disciplinar</v>
      </c>
      <c r="I651" t="str">
        <v>NOA 2025</v>
      </c>
      <c r="M651">
        <v>7</v>
      </c>
      <c r="N651" t="str">
        <v>Pregrado</v>
      </c>
      <c r="P651" t="str">
        <v>Nueva</v>
      </c>
      <c r="Q651" t="str">
        <v>No</v>
      </c>
    </row>
    <row r="652" xml:space="preserve">
      <c r="C652" t="str">
        <v>Minería de Datos</v>
      </c>
      <c r="D652" t="str">
        <f>IF(H652="Disciplinar","No aplica","")</f>
        <v>No aplica</v>
      </c>
      <c r="E652" t="str">
        <f>PROPER(IF(B652="",E651,B652))</f>
        <v xml:space="preserve">Ingeniería En Ciencia De Datos </v>
      </c>
      <c r="F652" t="str">
        <f>PROPER(IF(A652="",F651,A652))</f>
        <v>Ambas</v>
      </c>
      <c r="G652" t="str" xml:space="preserve">
        <f xml:space="preserve">IF(
   COUNTIFS($M:$M,$M652,$E:$E,$E652,$F:$F,$F652)=COUNTIFS($M:$M,$M652,$E:$E,$E652,$F:$F,$F652,$R:$R,"Cargado"),
   "Cargado",
   IF(
      COUNTIFS($M:$M,$M652,$E:$E,$E652,$F:$F,$F652)=COUNTIFS($M:$M,$M652,$E:$E,$E652,$F:$F,$F652,$R:$R,"No empezado"),
      "No empezado",
      IF(
         COUNTIFS($M:$M,$M652,$E:$E,$E652,$F:$F,$F652)=COUNTIFS($M:$M,$M652,$E:$E,$E652,$F:$F,$F652,$R:$R,"Virtualizado"),
         "Virtualizado",
         "En proceso"
      )
   )
)</f>
        <v>En proceso</v>
      </c>
      <c r="H652" t="str">
        <v>Disciplinar</v>
      </c>
      <c r="I652" t="str">
        <v>NOA 2025</v>
      </c>
      <c r="M652">
        <v>7</v>
      </c>
      <c r="N652" t="str">
        <v>Pregrado</v>
      </c>
      <c r="P652" t="str">
        <v>Nueva</v>
      </c>
      <c r="Q652" t="str">
        <v>No</v>
      </c>
    </row>
    <row r="653" xml:space="preserve">
      <c r="C653" t="str">
        <v>Seguridad en Ciencia de Datos</v>
      </c>
      <c r="D653" t="str">
        <f>IF(H653="Disciplinar","No aplica","")</f>
        <v>No aplica</v>
      </c>
      <c r="E653" t="str">
        <f>PROPER(IF(B653="",E652,B653))</f>
        <v xml:space="preserve">Ingeniería En Ciencia De Datos </v>
      </c>
      <c r="F653" t="str">
        <f>PROPER(IF(A653="",F652,A653))</f>
        <v>Ambas</v>
      </c>
      <c r="G653" t="str" xml:space="preserve">
        <f xml:space="preserve">IF(
   COUNTIFS($M:$M,$M653,$E:$E,$E653,$F:$F,$F653)=COUNTIFS($M:$M,$M653,$E:$E,$E653,$F:$F,$F653,$R:$R,"Cargado"),
   "Cargado",
   IF(
      COUNTIFS($M:$M,$M653,$E:$E,$E653,$F:$F,$F653)=COUNTIFS($M:$M,$M653,$E:$E,$E653,$F:$F,$F653,$R:$R,"No empezado"),
      "No empezado",
      IF(
         COUNTIFS($M:$M,$M653,$E:$E,$E653,$F:$F,$F653)=COUNTIFS($M:$M,$M653,$E:$E,$E653,$F:$F,$F653,$R:$R,"Virtualizado"),
         "Virtualizado",
         "En proceso"
      )
   )
)</f>
        <v>En proceso</v>
      </c>
      <c r="H653" t="str">
        <v>Disciplinar</v>
      </c>
      <c r="I653" t="str">
        <v>NOA 2025</v>
      </c>
      <c r="M653">
        <v>7</v>
      </c>
      <c r="N653" t="str">
        <v>Pregrado</v>
      </c>
      <c r="P653" t="str">
        <v>Nueva</v>
      </c>
      <c r="Q653" t="str">
        <v>No</v>
      </c>
    </row>
    <row r="654" xml:space="preserve">
      <c r="C654" t="str">
        <v>Optimizacion Matematica</v>
      </c>
      <c r="D654" t="str">
        <f>IF(H654="Disciplinar","No aplica","")</f>
        <v>No aplica</v>
      </c>
      <c r="E654" t="str">
        <f>PROPER(IF(B654="",E653,B654))</f>
        <v xml:space="preserve">Ingeniería En Ciencia De Datos </v>
      </c>
      <c r="F654" t="str">
        <f>PROPER(IF(A654="",F653,A654))</f>
        <v>Ambas</v>
      </c>
      <c r="G654" t="str" xml:space="preserve">
        <f xml:space="preserve">IF(
   COUNTIFS($M:$M,$M654,$E:$E,$E654,$F:$F,$F654)=COUNTIFS($M:$M,$M654,$E:$E,$E654,$F:$F,$F654,$R:$R,"Cargado"),
   "Cargado",
   IF(
      COUNTIFS($M:$M,$M654,$E:$E,$E654,$F:$F,$F654)=COUNTIFS($M:$M,$M654,$E:$E,$E654,$F:$F,$F654,$R:$R,"No empezado"),
      "No empezado",
      IF(
         COUNTIFS($M:$M,$M654,$E:$E,$E654,$F:$F,$F654)=COUNTIFS($M:$M,$M654,$E:$E,$E654,$F:$F,$F654,$R:$R,"Virtualizado"),
         "Virtualizado",
         "En proceso"
      )
   )
)</f>
        <v>En proceso</v>
      </c>
      <c r="H654" t="str">
        <v>Disciplinar</v>
      </c>
      <c r="I654" t="str">
        <v>NOA 2025</v>
      </c>
      <c r="M654">
        <v>7</v>
      </c>
      <c r="N654" t="str">
        <v>Pregrado</v>
      </c>
      <c r="P654" t="str">
        <v>Nueva</v>
      </c>
      <c r="Q654" t="str">
        <v>No</v>
      </c>
    </row>
    <row r="655" xml:space="preserve">
      <c r="C655" t="str">
        <v>Proceso de Investigación IV</v>
      </c>
      <c r="D655" t="str">
        <f>IF(H655="Disciplinar","No aplica","")</f>
        <v>No aplica</v>
      </c>
      <c r="E655" t="str">
        <f>PROPER(IF(B655="",E654,B655))</f>
        <v xml:space="preserve">Ingeniería En Ciencia De Datos </v>
      </c>
      <c r="F655" t="str">
        <f>PROPER(IF(A655="",F654,A655))</f>
        <v>Ambas</v>
      </c>
      <c r="G655" t="str" xml:space="preserve">
        <f xml:space="preserve">IF(
   COUNTIFS($M:$M,$M655,$E:$E,$E655,$F:$F,$F655)=COUNTIFS($M:$M,$M655,$E:$E,$E655,$F:$F,$F655,$R:$R,"Cargado"),
   "Cargado",
   IF(
      COUNTIFS($M:$M,$M655,$E:$E,$E655,$F:$F,$F655)=COUNTIFS($M:$M,$M655,$E:$E,$E655,$F:$F,$F655,$R:$R,"No empezado"),
      "No empezado",
      IF(
         COUNTIFS($M:$M,$M655,$E:$E,$E655,$F:$F,$F655)=COUNTIFS($M:$M,$M655,$E:$E,$E655,$F:$F,$F655,$R:$R,"Virtualizado"),
         "Virtualizado",
         "En proceso"
      )
   )
)</f>
        <v>En proceso</v>
      </c>
      <c r="H655" t="str">
        <v>Disciplinar</v>
      </c>
      <c r="I655" t="str">
        <v>NOA 2025</v>
      </c>
      <c r="M655">
        <v>7</v>
      </c>
      <c r="N655" t="str">
        <v>Pregrado</v>
      </c>
      <c r="P655" t="str">
        <v>Nueva</v>
      </c>
      <c r="Q655" t="str">
        <v>Sí</v>
      </c>
    </row>
    <row r="656" xml:space="preserve">
      <c r="C656" t="str">
        <v>Proyecto Emprendedor</v>
      </c>
      <c r="D656" t="str">
        <f>IF(H656="Disciplinar","No aplica","")</f>
        <v>No aplica</v>
      </c>
      <c r="E656" t="str">
        <f>PROPER(IF(B656="",E655,B656))</f>
        <v xml:space="preserve">Ingeniería En Ciencia De Datos </v>
      </c>
      <c r="F656" t="str">
        <f>PROPER(IF(A656="",F655,A656))</f>
        <v>Ambas</v>
      </c>
      <c r="G656" t="str" xml:space="preserve">
        <f xml:space="preserve">IF(
   COUNTIFS($M:$M,$M656,$E:$E,$E656,$F:$F,$F656)=COUNTIFS($M:$M,$M656,$E:$E,$E656,$F:$F,$F656,$R:$R,"Cargado"),
   "Cargado",
   IF(
      COUNTIFS($M:$M,$M656,$E:$E,$E656,$F:$F,$F656)=COUNTIFS($M:$M,$M656,$E:$E,$E656,$F:$F,$F656,$R:$R,"No empezado"),
      "No empezado",
      IF(
         COUNTIFS($M:$M,$M656,$E:$E,$E656,$F:$F,$F656)=COUNTIFS($M:$M,$M656,$E:$E,$E656,$F:$F,$F656,$R:$R,"Virtualizado"),
         "Virtualizado",
         "En proceso"
      )
   )
)</f>
        <v>En proceso</v>
      </c>
      <c r="H656" t="str">
        <v>Disciplinar</v>
      </c>
      <c r="I656" t="str">
        <v>NOA 2025</v>
      </c>
      <c r="M656">
        <v>8</v>
      </c>
      <c r="N656" t="str">
        <v>Pregrado</v>
      </c>
      <c r="P656" t="str">
        <v>Nueva</v>
      </c>
      <c r="Q656" t="str">
        <v>Sí</v>
      </c>
    </row>
    <row r="657" xml:space="preserve">
      <c r="C657" t="str">
        <v>Machine Learnig II</v>
      </c>
      <c r="D657" t="str">
        <f>IF(H657="Disciplinar","No aplica","")</f>
        <v>No aplica</v>
      </c>
      <c r="E657" t="str">
        <f>PROPER(IF(B657="",E656,B657))</f>
        <v xml:space="preserve">Ingeniería En Ciencia De Datos </v>
      </c>
      <c r="F657" t="str">
        <f>PROPER(IF(A657="",F656,A657))</f>
        <v>Ambas</v>
      </c>
      <c r="G657" t="str" xml:space="preserve">
        <f xml:space="preserve">IF(
   COUNTIFS($M:$M,$M657,$E:$E,$E657,$F:$F,$F657)=COUNTIFS($M:$M,$M657,$E:$E,$E657,$F:$F,$F657,$R:$R,"Cargado"),
   "Cargado",
   IF(
      COUNTIFS($M:$M,$M657,$E:$E,$E657,$F:$F,$F657)=COUNTIFS($M:$M,$M657,$E:$E,$E657,$F:$F,$F657,$R:$R,"No empezado"),
      "No empezado",
      IF(
         COUNTIFS($M:$M,$M657,$E:$E,$E657,$F:$F,$F657)=COUNTIFS($M:$M,$M657,$E:$E,$E657,$F:$F,$F657,$R:$R,"Virtualizado"),
         "Virtualizado",
         "En proceso"
      )
   )
)</f>
        <v>En proceso</v>
      </c>
      <c r="H657" t="str">
        <v>Disciplinar</v>
      </c>
      <c r="I657" t="str">
        <v>NOA 2025</v>
      </c>
      <c r="M657">
        <v>8</v>
      </c>
      <c r="N657" t="str">
        <v>Pregrado</v>
      </c>
      <c r="P657" t="str">
        <v>Nueva</v>
      </c>
      <c r="Q657" t="str">
        <v>No</v>
      </c>
    </row>
    <row r="658" xml:space="preserve">
      <c r="C658" t="str">
        <v>Practica Empresarial</v>
      </c>
      <c r="D658" t="str">
        <f>IF(H658="Disciplinar","No aplica","")</f>
        <v>No aplica</v>
      </c>
      <c r="E658" t="str">
        <f>PROPER(IF(B658="",E657,B658))</f>
        <v xml:space="preserve">Ingeniería En Ciencia De Datos </v>
      </c>
      <c r="F658" t="str">
        <f>PROPER(IF(A658="",F657,A658))</f>
        <v>Ambas</v>
      </c>
      <c r="G658" t="str" xml:space="preserve">
        <f xml:space="preserve">IF(
   COUNTIFS($M:$M,$M658,$E:$E,$E658,$F:$F,$F658)=COUNTIFS($M:$M,$M658,$E:$E,$E658,$F:$F,$F658,$R:$R,"Cargado"),
   "Cargado",
   IF(
      COUNTIFS($M:$M,$M658,$E:$E,$E658,$F:$F,$F658)=COUNTIFS($M:$M,$M658,$E:$E,$E658,$F:$F,$F658,$R:$R,"No empezado"),
      "No empezado",
      IF(
         COUNTIFS($M:$M,$M658,$E:$E,$E658,$F:$F,$F658)=COUNTIFS($M:$M,$M658,$E:$E,$E658,$F:$F,$F658,$R:$R,"Virtualizado"),
         "Virtualizado",
         "En proceso"
      )
   )
)</f>
        <v>En proceso</v>
      </c>
      <c r="H658" t="str">
        <v>Disciplinar</v>
      </c>
      <c r="I658" t="str">
        <v>NOA 2025</v>
      </c>
      <c r="M658">
        <v>8</v>
      </c>
      <c r="N658" t="str">
        <v>Pregrado</v>
      </c>
      <c r="P658" t="str">
        <v>Nueva</v>
      </c>
      <c r="Q658" t="str">
        <v>Sí</v>
      </c>
    </row>
    <row r="659" xml:space="preserve">
      <c r="C659" t="str">
        <v>Ética y Responsabilidad Social</v>
      </c>
      <c r="D659" t="str">
        <f>IF(H659="Disciplinar","No aplica","")</f>
        <v>No aplica</v>
      </c>
      <c r="E659" t="str">
        <f>PROPER(IF(B659="",E658,B659))</f>
        <v xml:space="preserve">Ingeniería En Ciencia De Datos </v>
      </c>
      <c r="F659" t="str">
        <f>PROPER(IF(A659="",F658,A659))</f>
        <v>Ambas</v>
      </c>
      <c r="G659" t="str" xml:space="preserve">
        <f xml:space="preserve">IF(
   COUNTIFS($M:$M,$M659,$E:$E,$E659,$F:$F,$F659)=COUNTIFS($M:$M,$M659,$E:$E,$E659,$F:$F,$F659,$R:$R,"Cargado"),
   "Cargado",
   IF(
      COUNTIFS($M:$M,$M659,$E:$E,$E659,$F:$F,$F659)=COUNTIFS($M:$M,$M659,$E:$E,$E659,$F:$F,$F659,$R:$R,"No empezado"),
      "No empezado",
      IF(
         COUNTIFS($M:$M,$M659,$E:$E,$E659,$F:$F,$F659)=COUNTIFS($M:$M,$M659,$E:$E,$E659,$F:$F,$F659,$R:$R,"Virtualizado"),
         "Virtualizado",
         "En proceso"
      )
   )
)</f>
        <v>En proceso</v>
      </c>
      <c r="H659" t="str">
        <v>Disciplinar</v>
      </c>
      <c r="I659" t="str">
        <v>NOA 2025</v>
      </c>
      <c r="M659">
        <v>8</v>
      </c>
      <c r="N659" t="str">
        <v>Pregrado</v>
      </c>
      <c r="P659" t="str">
        <v>Nueva</v>
      </c>
      <c r="Q659" t="str">
        <v>Sí</v>
      </c>
    </row>
    <row r="660" xml:space="preserve">
      <c r="C660" t="str">
        <v>Investigación de Operaciones</v>
      </c>
      <c r="D660" t="str">
        <f>IF(H660="Disciplinar","No aplica","")</f>
        <v>No aplica</v>
      </c>
      <c r="E660" t="str">
        <f>PROPER(IF(B660="",E659,B660))</f>
        <v xml:space="preserve">Ingeniería En Ciencia De Datos </v>
      </c>
      <c r="F660" t="str">
        <f>PROPER(IF(A660="",F659,A660))</f>
        <v>Ambas</v>
      </c>
      <c r="G660" t="str" xml:space="preserve">
        <f xml:space="preserve">IF(
   COUNTIFS($M:$M,$M660,$E:$E,$E660,$F:$F,$F660)=COUNTIFS($M:$M,$M660,$E:$E,$E660,$F:$F,$F660,$R:$R,"Cargado"),
   "Cargado",
   IF(
      COUNTIFS($M:$M,$M660,$E:$E,$E660,$F:$F,$F660)=COUNTIFS($M:$M,$M660,$E:$E,$E660,$F:$F,$F660,$R:$R,"No empezado"),
      "No empezado",
      IF(
         COUNTIFS($M:$M,$M660,$E:$E,$E660,$F:$F,$F660)=COUNTIFS($M:$M,$M660,$E:$E,$E660,$F:$F,$F660,$R:$R,"Virtualizado"),
         "Virtualizado",
         "En proceso"
      )
   )
)</f>
        <v>En proceso</v>
      </c>
      <c r="H660" t="str">
        <v>Disciplinar</v>
      </c>
      <c r="I660" t="str">
        <v>NOA 2025</v>
      </c>
      <c r="M660">
        <v>8</v>
      </c>
      <c r="N660" t="str">
        <v>Pregrado</v>
      </c>
      <c r="P660" t="str">
        <v>Nueva</v>
      </c>
      <c r="Q660" t="str">
        <v>Sí</v>
      </c>
    </row>
    <row r="661" xml:space="preserve">
      <c r="C661" t="str">
        <v>Electiva de Profundización III</v>
      </c>
      <c r="D661" t="str">
        <v>Tecnologías Emergentes para Ciudades Inteligentes</v>
      </c>
      <c r="E661" t="str">
        <f>PROPER(IF(B661="",E660,B661))</f>
        <v xml:space="preserve">Ingeniería En Ciencia De Datos </v>
      </c>
      <c r="F661" t="str">
        <f>PROPER(IF(A661="",F660,A661))</f>
        <v>Ambas</v>
      </c>
      <c r="G661" t="str" xml:space="preserve">
        <f xml:space="preserve">IF(
   COUNTIFS($M:$M,$M661,$E:$E,$E661,$F:$F,$F661)=COUNTIFS($M:$M,$M661,$E:$E,$E661,$F:$F,$F661,$R:$R,"Cargado"),
   "Cargado",
   IF(
      COUNTIFS($M:$M,$M661,$E:$E,$E661,$F:$F,$F661)=COUNTIFS($M:$M,$M661,$E:$E,$E661,$F:$F,$F661,$R:$R,"No empezado"),
      "No empezado",
      IF(
         COUNTIFS($M:$M,$M661,$E:$E,$E661,$F:$F,$F661)=COUNTIFS($M:$M,$M661,$E:$E,$E661,$F:$F,$F661,$R:$R,"Virtualizado"),
         "Virtualizado",
         "En proceso"
      )
   )
)</f>
        <v>En proceso</v>
      </c>
      <c r="H661" t="str">
        <v>Electiva</v>
      </c>
      <c r="I661" t="str">
        <v>NOA 2025</v>
      </c>
      <c r="M661">
        <v>8</v>
      </c>
      <c r="N661" t="str">
        <v>Pregrado</v>
      </c>
      <c r="P661" t="str">
        <v>Nueva</v>
      </c>
      <c r="Q661" t="str">
        <v>No</v>
      </c>
    </row>
    <row r="662" xml:space="preserve">
      <c r="C662" t="str">
        <v>Electiva de Profundización III</v>
      </c>
      <c r="D662" t="str">
        <v>Modelos Predictivos en Finanzas y Economía</v>
      </c>
      <c r="E662" t="str">
        <f>PROPER(IF(B662="",E661,B662))</f>
        <v xml:space="preserve">Ingeniería En Ciencia De Datos </v>
      </c>
      <c r="F662" t="str">
        <f>PROPER(IF(A662="",F661,A662))</f>
        <v>Ambas</v>
      </c>
      <c r="G662" t="str" xml:space="preserve">
        <f xml:space="preserve">IF(
   COUNTIFS($M:$M,$M662,$E:$E,$E662,$F:$F,$F662)=COUNTIFS($M:$M,$M662,$E:$E,$E662,$F:$F,$F662,$R:$R,"Cargado"),
   "Cargado",
   IF(
      COUNTIFS($M:$M,$M662,$E:$E,$E662,$F:$F,$F662)=COUNTIFS($M:$M,$M662,$E:$E,$E662,$F:$F,$F662,$R:$R,"No empezado"),
      "No empezado",
      IF(
         COUNTIFS($M:$M,$M662,$E:$E,$E662,$F:$F,$F662)=COUNTIFS($M:$M,$M662,$E:$E,$E662,$F:$F,$F662,$R:$R,"Virtualizado"),
         "Virtualizado",
         "En proceso"
      )
   )
)</f>
        <v>En proceso</v>
      </c>
      <c r="H662" t="str">
        <v>Electiva</v>
      </c>
      <c r="I662" t="str">
        <v>NOA 2025</v>
      </c>
      <c r="M662">
        <v>8</v>
      </c>
      <c r="N662" t="str">
        <v>Pregrado</v>
      </c>
      <c r="P662" t="str">
        <v>Nueva</v>
      </c>
      <c r="Q662" t="str">
        <v>No</v>
      </c>
    </row>
    <row r="663" xml:space="preserve">
      <c r="C663" t="str">
        <v>Electiva de Profundización III</v>
      </c>
      <c r="D663" t="str">
        <v>Análisis de Series Temporales Avanzado</v>
      </c>
      <c r="E663" t="str">
        <f>PROPER(IF(B663="",E662,B663))</f>
        <v xml:space="preserve">Ingeniería En Ciencia De Datos </v>
      </c>
      <c r="F663" t="str">
        <f>PROPER(IF(A663="",F662,A663))</f>
        <v>Ambas</v>
      </c>
      <c r="G663" t="str" xml:space="preserve">
        <f xml:space="preserve">IF(
   COUNTIFS($M:$M,$M663,$E:$E,$E663,$F:$F,$F663)=COUNTIFS($M:$M,$M663,$E:$E,$E663,$F:$F,$F663,$R:$R,"Cargado"),
   "Cargado",
   IF(
      COUNTIFS($M:$M,$M663,$E:$E,$E663,$F:$F,$F663)=COUNTIFS($M:$M,$M663,$E:$E,$E663,$F:$F,$F663,$R:$R,"No empezado"),
      "No empezado",
      IF(
         COUNTIFS($M:$M,$M663,$E:$E,$E663,$F:$F,$F663)=COUNTIFS($M:$M,$M663,$E:$E,$E663,$F:$F,$F663,$R:$R,"Virtualizado"),
         "Virtualizado",
         "En proceso"
      )
   )
)</f>
        <v>En proceso</v>
      </c>
      <c r="H663" t="str">
        <v>Electiva</v>
      </c>
      <c r="I663" t="str">
        <v>NOA 2025</v>
      </c>
      <c r="M663">
        <v>8</v>
      </c>
      <c r="N663" t="str">
        <v>Pregrado</v>
      </c>
      <c r="P663" t="str">
        <v>Nueva</v>
      </c>
      <c r="Q663" t="str">
        <v>No</v>
      </c>
    </row>
    <row r="664" xml:space="preserve">
      <c r="C664" t="str">
        <v>Proceso de Investigación V</v>
      </c>
      <c r="D664" t="str">
        <f>IF(H664="Disciplinar","No aplica","")</f>
        <v>No aplica</v>
      </c>
      <c r="E664" t="str">
        <f>PROPER(IF(B664="",E663,B664))</f>
        <v xml:space="preserve">Ingeniería En Ciencia De Datos </v>
      </c>
      <c r="F664" t="str">
        <f>PROPER(IF(A664="",F663,A664))</f>
        <v>Ambas</v>
      </c>
      <c r="G664" t="str" xml:space="preserve">
        <f xml:space="preserve">IF(
   COUNTIFS($M:$M,$M664,$E:$E,$E664,$F:$F,$F664)=COUNTIFS($M:$M,$M664,$E:$E,$E664,$F:$F,$F664,$R:$R,"Cargado"),
   "Cargado",
   IF(
      COUNTIFS($M:$M,$M664,$E:$E,$E664,$F:$F,$F664)=COUNTIFS($M:$M,$M664,$E:$E,$E664,$F:$F,$F664,$R:$R,"No empezado"),
      "No empezado",
      IF(
         COUNTIFS($M:$M,$M664,$E:$E,$E664,$F:$F,$F664)=COUNTIFS($M:$M,$M664,$E:$E,$E664,$F:$F,$F664,$R:$R,"Virtualizado"),
         "Virtualizado",
         "En proceso"
      )
   )
)</f>
        <v>En proceso</v>
      </c>
      <c r="H664" t="str">
        <v>Disciplinar</v>
      </c>
      <c r="I664" t="str">
        <v>NOA 2025</v>
      </c>
      <c r="M664">
        <v>8</v>
      </c>
      <c r="N664" t="str">
        <v>Pregrado</v>
      </c>
      <c r="P664" t="str">
        <v>Nueva</v>
      </c>
      <c r="Q664" t="str">
        <v>Sí</v>
      </c>
    </row>
    <row r="665">
      <c r="A665" t="str">
        <v>Ambas</v>
      </c>
      <c r="B665" t="str">
        <v>Administración de Empresas Turísticas y Hoteleras</v>
      </c>
      <c r="C665" t="str">
        <v>Competencias Matemáticas</v>
      </c>
      <c r="D665" t="str">
        <f>IF(H665="Disciplinar","No aplica","")</f>
        <v>No aplica</v>
      </c>
      <c r="H665" t="str">
        <v>Disciplinar</v>
      </c>
      <c r="I665" t="str">
        <v>Reingeniería</v>
      </c>
      <c r="M665">
        <v>1</v>
      </c>
      <c r="N665" t="str">
        <v>Pregrado</v>
      </c>
      <c r="P665" t="str">
        <v>Actual</v>
      </c>
      <c r="Q665" t="str">
        <v>Sí</v>
      </c>
      <c r="S665" t="str">
        <v>marzo</v>
      </c>
    </row>
    <row r="666">
      <c r="C666" t="str">
        <v>Informática Básica</v>
      </c>
      <c r="D666" t="str">
        <f>IF(H666="Disciplinar","No aplica","")</f>
        <v>No aplica</v>
      </c>
      <c r="H666" t="str">
        <v>Disciplinar</v>
      </c>
      <c r="I666" t="str">
        <v>Reingeniería</v>
      </c>
      <c r="M666">
        <v>1</v>
      </c>
      <c r="N666" t="str">
        <v>Pregrado</v>
      </c>
      <c r="P666" t="str">
        <v>Actual</v>
      </c>
      <c r="Q666" t="str">
        <v>Sí</v>
      </c>
      <c r="S666" t="str">
        <v>marzo</v>
      </c>
    </row>
    <row r="667">
      <c r="C667" t="str">
        <v>Fundamentos de Administración</v>
      </c>
      <c r="D667" t="str">
        <f>IF(H667="Disciplinar","No aplica","")</f>
        <v>No aplica</v>
      </c>
      <c r="H667" t="str">
        <v>Disciplinar</v>
      </c>
      <c r="I667" t="str">
        <v>Reingeniería</v>
      </c>
      <c r="M667">
        <v>1</v>
      </c>
      <c r="N667" t="str">
        <v>Pregrado</v>
      </c>
      <c r="P667" t="str">
        <v>Actual</v>
      </c>
      <c r="Q667" t="str">
        <v>Sí</v>
      </c>
      <c r="S667" t="str">
        <v>marzo</v>
      </c>
    </row>
    <row r="668">
      <c r="C668" t="str">
        <v>Introducción al Turismo, Viajes y Hoteles</v>
      </c>
      <c r="D668" t="str">
        <f>IF(H668="Disciplinar","No aplica","")</f>
        <v>No aplica</v>
      </c>
      <c r="H668" t="str">
        <v>Disciplinar</v>
      </c>
      <c r="I668" t="str">
        <v>Reingeniería</v>
      </c>
      <c r="M668">
        <v>1</v>
      </c>
      <c r="N668" t="str">
        <v>Pregrado</v>
      </c>
      <c r="P668" t="str">
        <v>Actual</v>
      </c>
      <c r="Q668" t="str">
        <v>No</v>
      </c>
      <c r="S668" t="str">
        <v>marzo</v>
      </c>
    </row>
    <row r="669">
      <c r="C669" t="str">
        <v>Contabilidad General_x000d_</v>
      </c>
      <c r="D669" t="str">
        <f>IF(H669="Disciplinar","No aplica","")</f>
        <v>No aplica</v>
      </c>
      <c r="H669" t="str">
        <v>Disciplinar</v>
      </c>
      <c r="I669" t="str">
        <v>Reingeniería</v>
      </c>
      <c r="M669">
        <v>1</v>
      </c>
      <c r="N669" t="str">
        <v>Pregrado</v>
      </c>
      <c r="P669" t="str">
        <v>Actual</v>
      </c>
      <c r="Q669" t="str">
        <v>Sí</v>
      </c>
      <c r="S669" t="str">
        <v>marzo</v>
      </c>
    </row>
    <row r="670">
      <c r="C670" t="str">
        <v>Microeconomía</v>
      </c>
      <c r="D670" t="str">
        <f>IF(H670="Disciplinar","No aplica","")</f>
        <v>No aplica</v>
      </c>
      <c r="H670" t="str">
        <v>Disciplinar</v>
      </c>
      <c r="I670" t="str">
        <v>Reingeniería</v>
      </c>
      <c r="M670">
        <v>1</v>
      </c>
      <c r="N670" t="str">
        <v>Pregrado</v>
      </c>
      <c r="P670" t="str">
        <v>Actual</v>
      </c>
      <c r="Q670" t="str">
        <v>Sí</v>
      </c>
      <c r="S670" t="str">
        <v>marzo</v>
      </c>
    </row>
    <row r="671">
      <c r="C671" t="str">
        <v>Competencias Comunicativas</v>
      </c>
      <c r="D671" t="str">
        <f>IF(H671="Disciplinar","No aplica","")</f>
        <v>No aplica</v>
      </c>
      <c r="H671" t="str">
        <v>Disciplinar</v>
      </c>
      <c r="I671" t="str">
        <v>Reingeniería</v>
      </c>
      <c r="M671">
        <v>1</v>
      </c>
      <c r="N671" t="str">
        <v>Pregrado</v>
      </c>
      <c r="P671" t="str">
        <v>Actual</v>
      </c>
      <c r="Q671" t="str">
        <v>Sí</v>
      </c>
      <c r="S671" t="str">
        <v>marzo</v>
      </c>
    </row>
    <row r="672">
      <c r="C672" t="str">
        <v>Constitución y Democracia</v>
      </c>
      <c r="D672" t="str">
        <f>IF(H672="Disciplinar","No aplica","")</f>
        <v>No aplica</v>
      </c>
      <c r="H672" t="str">
        <v>Disciplinar</v>
      </c>
      <c r="I672" t="str">
        <v>Reingeniería</v>
      </c>
      <c r="M672">
        <v>1</v>
      </c>
      <c r="N672" t="str">
        <v>Pregrado</v>
      </c>
      <c r="P672" t="str">
        <v>Actual</v>
      </c>
      <c r="Q672" t="str">
        <v>Sí</v>
      </c>
      <c r="S672" t="str">
        <v>marzo</v>
      </c>
    </row>
    <row r="673">
      <c r="C673" t="str">
        <v>Estadística Descriptiva</v>
      </c>
      <c r="D673" t="str">
        <f>IF(H673="Disciplinar","No aplica","")</f>
        <v>No aplica</v>
      </c>
      <c r="H673" t="str">
        <v>Disciplinar</v>
      </c>
      <c r="I673" t="str">
        <v>Reingeniería</v>
      </c>
      <c r="M673">
        <v>2</v>
      </c>
      <c r="N673" t="str">
        <v>Pregrado</v>
      </c>
      <c r="P673" t="str">
        <v>Actual</v>
      </c>
      <c r="Q673" t="str">
        <v>Sí</v>
      </c>
      <c r="S673" t="str">
        <v>marzo</v>
      </c>
    </row>
    <row r="674">
      <c r="C674" t="str">
        <v>Procesos Administrativos</v>
      </c>
      <c r="D674" t="str">
        <f>IF(H674="Disciplinar","No aplica","")</f>
        <v>No aplica</v>
      </c>
      <c r="H674" t="str">
        <v>Disciplinar</v>
      </c>
      <c r="I674" t="str">
        <v>Reingeniería</v>
      </c>
      <c r="M674">
        <v>2</v>
      </c>
      <c r="N674" t="str">
        <v>Pregrado</v>
      </c>
      <c r="P674" t="str">
        <v>Actual</v>
      </c>
      <c r="Q674" t="str">
        <v>Sí</v>
      </c>
      <c r="S674" t="str">
        <v>marzo</v>
      </c>
    </row>
    <row r="675">
      <c r="C675" t="str">
        <v>Introducción a la Sustentabilidad en el Turismo</v>
      </c>
      <c r="D675" t="str">
        <f>IF(H675="Disciplinar","No aplica","")</f>
        <v>No aplica</v>
      </c>
      <c r="H675" t="str">
        <v>Disciplinar</v>
      </c>
      <c r="I675" t="str">
        <v>Reingeniería</v>
      </c>
      <c r="M675">
        <v>2</v>
      </c>
      <c r="N675" t="str">
        <v>Pregrado</v>
      </c>
      <c r="P675" t="str">
        <v>Actual</v>
      </c>
      <c r="Q675" t="str">
        <v>No</v>
      </c>
      <c r="S675" t="str">
        <v>marzo</v>
      </c>
    </row>
    <row r="676">
      <c r="C676" t="str">
        <v>Aplicación de Técnicas de Cocina</v>
      </c>
      <c r="D676" t="str">
        <f>IF(H676="Disciplinar","No aplica","")</f>
        <v>No aplica</v>
      </c>
      <c r="H676" t="str">
        <v>Disciplinar</v>
      </c>
      <c r="I676" t="str">
        <v>Reingeniería</v>
      </c>
      <c r="M676">
        <v>2</v>
      </c>
      <c r="N676" t="str">
        <v>Pregrado</v>
      </c>
      <c r="P676" t="str">
        <v>Actual</v>
      </c>
      <c r="Q676" t="str">
        <v>No</v>
      </c>
      <c r="S676" t="str">
        <v>marzo</v>
      </c>
    </row>
    <row r="677">
      <c r="C677" t="str">
        <v>Operación del Servicio de Alimentos y Bebidas</v>
      </c>
      <c r="D677" t="str">
        <f>IF(H677="Disciplinar","No aplica","")</f>
        <v>No aplica</v>
      </c>
      <c r="H677" t="str">
        <v>Disciplinar</v>
      </c>
      <c r="I677" t="str">
        <v>Reingeniería</v>
      </c>
      <c r="M677">
        <v>2</v>
      </c>
      <c r="N677" t="str">
        <v>Pregrado</v>
      </c>
      <c r="P677" t="str">
        <v>Actual</v>
      </c>
      <c r="Q677" t="str">
        <v>No</v>
      </c>
      <c r="S677" t="str">
        <v>marzo</v>
      </c>
    </row>
    <row r="678">
      <c r="C678" t="str">
        <v>Contabilidad de Costos</v>
      </c>
      <c r="D678" t="str">
        <f>IF(H678="Disciplinar","No aplica","")</f>
        <v>No aplica</v>
      </c>
      <c r="H678" t="str">
        <v>Disciplinar</v>
      </c>
      <c r="I678" t="str">
        <v>Reingeniería</v>
      </c>
      <c r="M678">
        <v>2</v>
      </c>
      <c r="N678" t="str">
        <v>Pregrado</v>
      </c>
      <c r="P678" t="str">
        <v>Actual</v>
      </c>
      <c r="Q678" t="str">
        <v>Sí</v>
      </c>
      <c r="S678" t="str">
        <v>marzo</v>
      </c>
    </row>
    <row r="679">
      <c r="C679" t="str">
        <v>Macroeconomía</v>
      </c>
      <c r="D679" t="str">
        <f>IF(H679="Disciplinar","No aplica","")</f>
        <v>No aplica</v>
      </c>
      <c r="H679" t="str">
        <v>Disciplinar</v>
      </c>
      <c r="I679" t="str">
        <v>Reingeniería</v>
      </c>
      <c r="M679">
        <v>2</v>
      </c>
      <c r="N679" t="str">
        <v>Pregrado</v>
      </c>
      <c r="P679" t="str">
        <v>Actual</v>
      </c>
      <c r="Q679" t="str">
        <v>Sí</v>
      </c>
      <c r="S679" t="str">
        <v>marzo</v>
      </c>
    </row>
    <row r="680">
      <c r="C680" t="str">
        <v>Legislación Comercial</v>
      </c>
      <c r="D680" t="str">
        <f>IF(H680="Disciplinar","No aplica","")</f>
        <v>No aplica</v>
      </c>
      <c r="H680" t="str">
        <v>Disciplinar</v>
      </c>
      <c r="I680" t="str">
        <v>Reingeniería</v>
      </c>
      <c r="M680">
        <v>2</v>
      </c>
      <c r="N680" t="str">
        <v>Pregrado</v>
      </c>
      <c r="P680" t="str">
        <v>Actual</v>
      </c>
      <c r="Q680" t="str">
        <v>Sí</v>
      </c>
      <c r="S680" t="str">
        <v>marzo</v>
      </c>
    </row>
    <row r="681">
      <c r="C681" t="str">
        <v>Fundamentos de Gestión Humana</v>
      </c>
      <c r="D681" t="str">
        <f>IF(H681="Disciplinar","No aplica","")</f>
        <v>No aplica</v>
      </c>
      <c r="H681" t="str">
        <v>Disciplinar</v>
      </c>
      <c r="I681" t="str">
        <v>Reingeniería</v>
      </c>
      <c r="M681">
        <v>3</v>
      </c>
      <c r="N681" t="str">
        <v>Pregrado</v>
      </c>
      <c r="P681" t="str">
        <v>Actual</v>
      </c>
      <c r="Q681" t="str">
        <v>Sí</v>
      </c>
      <c r="S681" t="str">
        <v>marzo</v>
      </c>
    </row>
    <row r="682">
      <c r="C682" t="str">
        <v>Operación del Servicio de Alojamiento</v>
      </c>
      <c r="D682" t="str">
        <f>IF(H682="Disciplinar","No aplica","")</f>
        <v>No aplica</v>
      </c>
      <c r="H682" t="str">
        <v>Disciplinar</v>
      </c>
      <c r="I682" t="str">
        <v>Reingeniería</v>
      </c>
      <c r="M682">
        <v>3</v>
      </c>
      <c r="N682" t="str">
        <v>Pregrado</v>
      </c>
      <c r="P682" t="str">
        <v>Actual</v>
      </c>
      <c r="Q682" t="str">
        <v>Sí</v>
      </c>
      <c r="S682" t="str">
        <v>marzo</v>
      </c>
    </row>
    <row r="683">
      <c r="C683" t="str">
        <v>Protocolo y Comunicación Organizacional</v>
      </c>
      <c r="D683" t="str">
        <f>IF(H683="Disciplinar","No aplica","")</f>
        <v>No aplica</v>
      </c>
      <c r="H683" t="str">
        <v>Disciplinar</v>
      </c>
      <c r="I683" t="str">
        <v>Reingeniería</v>
      </c>
      <c r="M683">
        <v>3</v>
      </c>
      <c r="N683" t="str">
        <v>Pregrado</v>
      </c>
      <c r="P683" t="str">
        <v>Actual</v>
      </c>
      <c r="Q683" t="str">
        <v>Sí</v>
      </c>
      <c r="S683" t="str">
        <v>marzo</v>
      </c>
    </row>
    <row r="684">
      <c r="C684" t="str">
        <v>Legislación Laboral</v>
      </c>
      <c r="D684" t="str">
        <f>IF(H684="Disciplinar","No aplica","")</f>
        <v>No aplica</v>
      </c>
      <c r="H684" t="str">
        <v>Disciplinar</v>
      </c>
      <c r="I684" t="str">
        <v>Reingeniería</v>
      </c>
      <c r="M684">
        <v>3</v>
      </c>
      <c r="N684" t="str">
        <v>Pregrado</v>
      </c>
      <c r="P684" t="str">
        <v>Actual</v>
      </c>
      <c r="Q684" t="str">
        <v>Sí</v>
      </c>
      <c r="S684" t="str">
        <v>marzo</v>
      </c>
    </row>
    <row r="685">
      <c r="C685" t="str">
        <v>Electiva de Profundización I</v>
      </c>
      <c r="H685" t="str">
        <v>Electiva</v>
      </c>
      <c r="I685" t="str">
        <v>Reingeniería</v>
      </c>
      <c r="M685">
        <v>3</v>
      </c>
      <c r="N685" t="str">
        <v>Pregrado</v>
      </c>
      <c r="P685" t="str">
        <v>Actual</v>
      </c>
      <c r="Q685" t="str">
        <v>Sí</v>
      </c>
      <c r="S685" t="str">
        <v>marzo</v>
      </c>
    </row>
    <row r="686">
      <c r="C686" t="str">
        <v>Electiva de Humanidades I</v>
      </c>
      <c r="H686" t="str">
        <v>Electiva</v>
      </c>
      <c r="I686" t="str">
        <v>Reingeniería</v>
      </c>
      <c r="M686">
        <v>3</v>
      </c>
      <c r="N686" t="str">
        <v>Pregrado</v>
      </c>
      <c r="P686" t="str">
        <v>Actual</v>
      </c>
      <c r="Q686" t="str">
        <v>Sí</v>
      </c>
      <c r="S686" t="str">
        <v>marzo</v>
      </c>
    </row>
    <row r="687">
      <c r="C687" t="str">
        <v>Cultura Emprendedora</v>
      </c>
      <c r="D687" t="str">
        <f>IF(H687="Disciplinar","No aplica","")</f>
        <v>No aplica</v>
      </c>
      <c r="H687" t="str">
        <v>Disciplinar</v>
      </c>
      <c r="I687" t="str">
        <v>Reingeniería</v>
      </c>
      <c r="M687">
        <v>3</v>
      </c>
      <c r="N687" t="str">
        <v>Pregrado</v>
      </c>
      <c r="P687" t="str">
        <v>Actual</v>
      </c>
      <c r="Q687" t="str">
        <v>Sí</v>
      </c>
      <c r="S687" t="str">
        <v>marzo</v>
      </c>
    </row>
    <row r="688">
      <c r="C688" t="str">
        <v>Metodología de la Investigación</v>
      </c>
      <c r="D688" t="str">
        <f>IF(H688="Disciplinar","No aplica","")</f>
        <v>No aplica</v>
      </c>
      <c r="H688" t="str">
        <v>Disciplinar</v>
      </c>
      <c r="I688" t="str">
        <v>Reingeniería</v>
      </c>
      <c r="M688">
        <v>3</v>
      </c>
      <c r="N688" t="str">
        <v>Pregrado</v>
      </c>
      <c r="P688" t="str">
        <v>Actual</v>
      </c>
      <c r="Q688" t="str">
        <v>Sí</v>
      </c>
      <c r="S688" t="str">
        <v>marzo</v>
      </c>
    </row>
    <row r="689">
      <c r="C689" t="str">
        <v>Operadores Turísticos</v>
      </c>
      <c r="D689" t="str">
        <f>IF(H689="Disciplinar","No aplica","")</f>
        <v>No aplica</v>
      </c>
      <c r="H689" t="str">
        <v>Disciplinar</v>
      </c>
      <c r="I689" t="str">
        <v>Reingeniería</v>
      </c>
      <c r="M689">
        <v>4</v>
      </c>
      <c r="N689" t="str">
        <v>Pregrado</v>
      </c>
      <c r="P689" t="str">
        <v>Actual</v>
      </c>
      <c r="Q689" t="str">
        <v>No</v>
      </c>
      <c r="S689" t="str">
        <v>marzo</v>
      </c>
    </row>
    <row r="690">
      <c r="C690" t="str">
        <v>Geografía Turística Nacional (PRO)</v>
      </c>
      <c r="D690" t="str">
        <f>IF(H690="Disciplinar","No aplica","")</f>
        <v>No aplica</v>
      </c>
      <c r="H690" t="str">
        <v>Disciplinar</v>
      </c>
      <c r="I690" t="str">
        <v>Reingeniería</v>
      </c>
      <c r="M690">
        <v>4</v>
      </c>
      <c r="N690" t="str">
        <v>Pregrado</v>
      </c>
      <c r="P690" t="str">
        <v>Actual</v>
      </c>
      <c r="Q690" t="str">
        <v>No</v>
      </c>
      <c r="S690" t="str">
        <v>marzo</v>
      </c>
    </row>
    <row r="691">
      <c r="C691" t="str">
        <v>Patrimonio Turístico Nacional</v>
      </c>
      <c r="D691" t="str">
        <f>IF(H691="Disciplinar","No aplica","")</f>
        <v>No aplica</v>
      </c>
      <c r="H691" t="str">
        <v>Disciplinar</v>
      </c>
      <c r="I691" t="str">
        <v>Reingeniería</v>
      </c>
      <c r="M691">
        <v>4</v>
      </c>
      <c r="N691" t="str">
        <v>Pregrado</v>
      </c>
      <c r="P691" t="str">
        <v>Actual</v>
      </c>
      <c r="Q691" t="str">
        <v>No</v>
      </c>
      <c r="S691" t="str">
        <v>marzo</v>
      </c>
    </row>
    <row r="692">
      <c r="C692" t="str">
        <v>Prácticas Empresariales I</v>
      </c>
      <c r="D692" t="str">
        <f>IF(H692="Disciplinar","No aplica","")</f>
        <v>No aplica</v>
      </c>
      <c r="H692" t="str">
        <v>Disciplinar</v>
      </c>
      <c r="I692" t="str">
        <v>Reingeniería</v>
      </c>
      <c r="M692">
        <v>4</v>
      </c>
      <c r="N692" t="str">
        <v>Pregrado</v>
      </c>
      <c r="P692" t="str">
        <v>Actual</v>
      </c>
      <c r="Q692" t="str">
        <v>Sí</v>
      </c>
      <c r="S692" t="str">
        <v>marzo</v>
      </c>
    </row>
    <row r="693">
      <c r="C693" t="str">
        <v>Marketing Turístico</v>
      </c>
      <c r="D693" t="str">
        <f>IF(H693="Disciplinar","No aplica","")</f>
        <v>No aplica</v>
      </c>
      <c r="H693" t="str">
        <v>Disciplinar</v>
      </c>
      <c r="I693" t="str">
        <v>Reingeniería</v>
      </c>
      <c r="M693">
        <v>4</v>
      </c>
      <c r="N693" t="str">
        <v>Pregrado</v>
      </c>
      <c r="P693" t="str">
        <v>Actual</v>
      </c>
      <c r="Q693" t="str">
        <v>No</v>
      </c>
      <c r="S693" t="str">
        <v>marzo</v>
      </c>
    </row>
    <row r="694">
      <c r="C694" t="str">
        <v>Gestión de Costos en Turismo (PRO)</v>
      </c>
      <c r="D694" t="str">
        <f>IF(H694="Disciplinar","No aplica","")</f>
        <v>No aplica</v>
      </c>
      <c r="H694" t="str">
        <v>Disciplinar</v>
      </c>
      <c r="I694" t="str">
        <v>Reingeniería</v>
      </c>
      <c r="M694">
        <v>4</v>
      </c>
      <c r="N694" t="str">
        <v>Pregrado</v>
      </c>
      <c r="P694" t="str">
        <v>Actual</v>
      </c>
      <c r="Q694" t="str">
        <v>Sí</v>
      </c>
      <c r="S694" t="str">
        <v>marzo</v>
      </c>
    </row>
    <row r="695">
      <c r="C695" t="str">
        <v>Matemáticas Financieras (PRO)</v>
      </c>
      <c r="D695" t="str">
        <f>IF(H695="Disciplinar","No aplica","")</f>
        <v>No aplica</v>
      </c>
      <c r="H695" t="str">
        <v>Disciplinar</v>
      </c>
      <c r="I695" t="str">
        <v>Reingeniería</v>
      </c>
      <c r="M695">
        <v>4</v>
      </c>
      <c r="N695" t="str">
        <v>Pregrado</v>
      </c>
      <c r="P695" t="str">
        <v>Actual</v>
      </c>
      <c r="Q695" t="str">
        <v>Sí</v>
      </c>
      <c r="S695" t="str">
        <v>marzo</v>
      </c>
    </row>
    <row r="696">
      <c r="C696" t="str">
        <v>Estadística Inferencial</v>
      </c>
      <c r="D696" t="str">
        <f>IF(H696="Disciplinar","No aplica","")</f>
        <v>No aplica</v>
      </c>
      <c r="H696" t="str">
        <v>Disciplinar</v>
      </c>
      <c r="I696" t="str">
        <v>Reingeniería</v>
      </c>
      <c r="M696">
        <v>5</v>
      </c>
      <c r="N696" t="str">
        <v>Pregrado</v>
      </c>
      <c r="P696" t="str">
        <v>Actual</v>
      </c>
      <c r="Q696" t="str">
        <v>Sí</v>
      </c>
      <c r="S696" t="str">
        <v>marzo</v>
      </c>
    </row>
    <row r="697">
      <c r="C697" t="str">
        <v>Gestión del Talento Humano en Turismo</v>
      </c>
      <c r="D697" t="str">
        <f>IF(H697="Disciplinar","No aplica","")</f>
        <v>No aplica</v>
      </c>
      <c r="H697" t="str">
        <v>Disciplinar</v>
      </c>
      <c r="I697" t="str">
        <v>Reingeniería</v>
      </c>
      <c r="M697">
        <v>5</v>
      </c>
      <c r="N697" t="str">
        <v>Pregrado</v>
      </c>
      <c r="P697" t="str">
        <v>Actual</v>
      </c>
      <c r="Q697" t="str">
        <v>No</v>
      </c>
      <c r="S697" t="str">
        <v>marzo</v>
      </c>
    </row>
    <row r="698">
      <c r="C698" t="str">
        <v>Gestión y Práctica de Técnicas de Cocina</v>
      </c>
      <c r="D698" t="str">
        <f>IF(H698="Disciplinar","No aplica","")</f>
        <v>No aplica</v>
      </c>
      <c r="H698" t="str">
        <v>Disciplinar</v>
      </c>
      <c r="I698" t="str">
        <v>Reingeniería</v>
      </c>
      <c r="M698">
        <v>5</v>
      </c>
      <c r="N698" t="str">
        <v>Pregrado</v>
      </c>
      <c r="P698" t="str">
        <v>Actual</v>
      </c>
      <c r="Q698" t="str">
        <v>No</v>
      </c>
      <c r="S698" t="str">
        <v>marzo</v>
      </c>
    </row>
    <row r="699">
      <c r="C699" t="str">
        <v>Gestión y Práctica de Alimentos y Bebidas</v>
      </c>
      <c r="D699" t="str">
        <f>IF(H699="Disciplinar","No aplica","")</f>
        <v>No aplica</v>
      </c>
      <c r="H699" t="str">
        <v>Disciplinar</v>
      </c>
      <c r="I699" t="str">
        <v>Reingeniería</v>
      </c>
      <c r="M699">
        <v>5</v>
      </c>
      <c r="N699" t="str">
        <v>Pregrado</v>
      </c>
      <c r="P699" t="str">
        <v>Actual</v>
      </c>
      <c r="Q699" t="str">
        <v>No</v>
      </c>
      <c r="R699" t="str">
        <v>Corrección</v>
      </c>
      <c r="S699" t="str">
        <v>marzo</v>
      </c>
      <c r="AB699" t="str">
        <v>Adela Del Rosario Riveros Flores</v>
      </c>
      <c r="AG699" t="str">
        <v>Corrección</v>
      </c>
    </row>
    <row r="700">
      <c r="C700" t="str">
        <v>Gestión y Práctica de Servicio de Alojamiento</v>
      </c>
      <c r="D700" t="str">
        <f>IF(H700="Disciplinar","No aplica","")</f>
        <v>No aplica</v>
      </c>
      <c r="H700" t="str">
        <v>Disciplinar</v>
      </c>
      <c r="I700" t="str">
        <v>Reingeniería</v>
      </c>
      <c r="M700">
        <v>5</v>
      </c>
      <c r="N700" t="str">
        <v>Pregrado</v>
      </c>
      <c r="P700" t="str">
        <v>Actual</v>
      </c>
      <c r="Q700" t="str">
        <v>No</v>
      </c>
      <c r="S700" t="str">
        <v>marzo</v>
      </c>
    </row>
    <row r="701">
      <c r="C701" t="str">
        <v>Marco Legal del Turismo (PRO)</v>
      </c>
      <c r="D701" t="str">
        <f>IF(H701="Disciplinar","No aplica","")</f>
        <v>No aplica</v>
      </c>
      <c r="H701" t="str">
        <v>Disciplinar</v>
      </c>
      <c r="I701" t="str">
        <v>Reingeniería</v>
      </c>
      <c r="M701">
        <v>5</v>
      </c>
      <c r="N701" t="str">
        <v>Pregrado</v>
      </c>
      <c r="P701" t="str">
        <v>Actual</v>
      </c>
      <c r="Q701" t="str">
        <v>No</v>
      </c>
      <c r="S701" t="str">
        <v>marzo</v>
      </c>
    </row>
    <row r="702">
      <c r="C702" t="str">
        <v>Dirección de Turismo, Viajes y Hoteles (PRO)</v>
      </c>
      <c r="D702" t="str">
        <f>IF(H702="Disciplinar","No aplica","")</f>
        <v>No aplica</v>
      </c>
      <c r="H702" t="str">
        <v>Disciplinar</v>
      </c>
      <c r="I702" t="str">
        <v>Reingeniería</v>
      </c>
      <c r="M702">
        <v>6</v>
      </c>
      <c r="N702" t="str">
        <v>Pregrado</v>
      </c>
      <c r="P702" t="str">
        <v>Actual</v>
      </c>
      <c r="Q702" t="str">
        <v>No</v>
      </c>
      <c r="S702" t="str">
        <v>marzo</v>
      </c>
    </row>
    <row r="703">
      <c r="C703" t="str">
        <v>Guianza Turística</v>
      </c>
      <c r="D703" t="str">
        <f>IF(H703="Disciplinar","No aplica","")</f>
        <v>No aplica</v>
      </c>
      <c r="H703" t="str">
        <v>Disciplinar</v>
      </c>
      <c r="I703" t="str">
        <v>Reingeniería</v>
      </c>
      <c r="M703">
        <v>6</v>
      </c>
      <c r="N703" t="str">
        <v>Pregrado</v>
      </c>
      <c r="P703" t="str">
        <v>Actual</v>
      </c>
      <c r="Q703" t="str">
        <v>No</v>
      </c>
      <c r="S703" t="str">
        <v>marzo</v>
      </c>
    </row>
    <row r="704">
      <c r="C704" t="str">
        <v>E-Commerce en Turismo (PRO)</v>
      </c>
      <c r="D704" t="str">
        <f>IF(H704="Disciplinar","No aplica","")</f>
        <v>No aplica</v>
      </c>
      <c r="H704" t="str">
        <v>Disciplinar</v>
      </c>
      <c r="I704" t="str">
        <v>Reingeniería</v>
      </c>
      <c r="M704">
        <v>6</v>
      </c>
      <c r="N704" t="str">
        <v>Pregrado</v>
      </c>
      <c r="P704" t="str">
        <v>Actual</v>
      </c>
      <c r="Q704" t="str">
        <v>No</v>
      </c>
      <c r="S704" t="str">
        <v>marzo</v>
      </c>
    </row>
    <row r="705">
      <c r="C705" t="str">
        <v>Segunda Lengua extranjera I - Francés</v>
      </c>
      <c r="D705" t="str">
        <f>IF(H705="Disciplinar","No aplica","")</f>
        <v>No aplica</v>
      </c>
      <c r="H705" t="str">
        <v>Disciplinar</v>
      </c>
      <c r="I705" t="str">
        <v>Reingeniería</v>
      </c>
      <c r="M705">
        <v>6</v>
      </c>
      <c r="N705" t="str">
        <v>Pregrado</v>
      </c>
      <c r="P705" t="str">
        <v>Actual</v>
      </c>
      <c r="Q705" t="str">
        <v>No</v>
      </c>
      <c r="S705" t="str">
        <v>marzo</v>
      </c>
    </row>
    <row r="706">
      <c r="C706" t="str">
        <v>Electiva de Profundización II</v>
      </c>
      <c r="H706" t="str">
        <v>Electiva</v>
      </c>
      <c r="I706" t="str">
        <v>Reingeniería</v>
      </c>
      <c r="M706">
        <v>6</v>
      </c>
      <c r="N706" t="str">
        <v>Pregrado</v>
      </c>
      <c r="P706" t="str">
        <v>Actual</v>
      </c>
      <c r="Q706" t="str">
        <v>Sí</v>
      </c>
      <c r="S706" t="str">
        <v>marzo</v>
      </c>
    </row>
    <row r="707">
      <c r="C707" t="str">
        <v>Creación de Empresas</v>
      </c>
      <c r="D707" t="str">
        <f>IF(H707="Disciplinar","No aplica","")</f>
        <v>No aplica</v>
      </c>
      <c r="H707" t="str">
        <v>Disciplinar</v>
      </c>
      <c r="I707" t="str">
        <v>Reingeniería</v>
      </c>
      <c r="M707">
        <v>6</v>
      </c>
      <c r="N707" t="str">
        <v>Pregrado</v>
      </c>
      <c r="P707" t="str">
        <v>Actual</v>
      </c>
      <c r="Q707" t="str">
        <v>Sí</v>
      </c>
      <c r="S707" t="str">
        <v>marzo</v>
      </c>
    </row>
    <row r="708">
      <c r="C708" t="str">
        <v>Diseños de Investigación Cuantitativa y Cualitiativa</v>
      </c>
      <c r="D708" t="str">
        <f>IF(H708="Disciplinar","No aplica","")</f>
        <v>No aplica</v>
      </c>
      <c r="H708" t="str">
        <v>Disciplinar</v>
      </c>
      <c r="I708" t="str">
        <v>Reingeniería</v>
      </c>
      <c r="M708">
        <v>6</v>
      </c>
      <c r="N708" t="str">
        <v>Pregrado</v>
      </c>
      <c r="P708" t="str">
        <v>Actual</v>
      </c>
      <c r="Q708" t="str">
        <v>Sí</v>
      </c>
      <c r="S708" t="str">
        <v>marzo</v>
      </c>
    </row>
    <row r="709">
      <c r="C709" t="str">
        <v>Gerencia Estratégica en Turismo</v>
      </c>
      <c r="D709" t="str">
        <f>IF(H709="Disciplinar","No aplica","")</f>
        <v>No aplica</v>
      </c>
      <c r="H709" t="str">
        <v>Disciplinar</v>
      </c>
      <c r="I709" t="str">
        <v>Reingeniería</v>
      </c>
      <c r="M709">
        <v>7</v>
      </c>
      <c r="N709" t="str">
        <v>Pregrado</v>
      </c>
      <c r="P709" t="str">
        <v>Actual</v>
      </c>
      <c r="Q709" t="str">
        <v>No</v>
      </c>
      <c r="S709" t="str">
        <v>marzo</v>
      </c>
    </row>
    <row r="710">
      <c r="C710" t="str">
        <v>Sistemas de Información en Turismo</v>
      </c>
      <c r="D710" t="str">
        <f>IF(H710="Disciplinar","No aplica","")</f>
        <v>No aplica</v>
      </c>
      <c r="H710" t="str">
        <v>Disciplinar</v>
      </c>
      <c r="I710" t="str">
        <v>Reingeniería</v>
      </c>
      <c r="M710">
        <v>7</v>
      </c>
      <c r="N710" t="str">
        <v>Pregrado</v>
      </c>
      <c r="P710" t="str">
        <v>Actual</v>
      </c>
      <c r="Q710" t="str">
        <v>No</v>
      </c>
      <c r="S710" t="str">
        <v>marzo</v>
      </c>
    </row>
    <row r="711">
      <c r="C711" t="str">
        <v>Innovación y Diseño de Experiencias en Turismo</v>
      </c>
      <c r="D711" t="str">
        <f>IF(H711="Disciplinar","No aplica","")</f>
        <v>No aplica</v>
      </c>
      <c r="H711" t="str">
        <v>Disciplinar</v>
      </c>
      <c r="I711" t="str">
        <v>Reingeniería</v>
      </c>
      <c r="M711">
        <v>7</v>
      </c>
      <c r="N711" t="str">
        <v>Pregrado</v>
      </c>
      <c r="P711" t="str">
        <v>Actual</v>
      </c>
      <c r="Q711" t="str">
        <v>No</v>
      </c>
      <c r="S711" t="str">
        <v>marzo</v>
      </c>
    </row>
    <row r="712">
      <c r="C712" t="str">
        <v>Liderazgo del Talento Humano en Turismo</v>
      </c>
      <c r="D712" t="str">
        <f>IF(H712="Disciplinar","No aplica","")</f>
        <v>No aplica</v>
      </c>
      <c r="H712" t="str">
        <v>Disciplinar</v>
      </c>
      <c r="I712" t="str">
        <v>Reingeniería</v>
      </c>
      <c r="M712">
        <v>7</v>
      </c>
      <c r="N712" t="str">
        <v>Pregrado</v>
      </c>
      <c r="P712" t="str">
        <v>Actual</v>
      </c>
      <c r="Q712" t="str">
        <v>Sí</v>
      </c>
      <c r="S712" t="str">
        <v>marzo</v>
      </c>
    </row>
    <row r="713">
      <c r="C713" t="str">
        <v>Presupuesto</v>
      </c>
      <c r="D713" t="str">
        <f>IF(H713="Disciplinar","No aplica","")</f>
        <v>No aplica</v>
      </c>
      <c r="H713" t="str">
        <v>Disciplinar</v>
      </c>
      <c r="I713" t="str">
        <v>Reingeniería</v>
      </c>
      <c r="M713">
        <v>7</v>
      </c>
      <c r="N713" t="str">
        <v>Pregrado</v>
      </c>
      <c r="P713" t="str">
        <v>Actual</v>
      </c>
      <c r="Q713" t="str">
        <v>Sí</v>
      </c>
      <c r="S713" t="str">
        <v>marzo</v>
      </c>
    </row>
    <row r="714">
      <c r="C714" t="str">
        <v>Segunda Lengua Extranjera II - Francés</v>
      </c>
      <c r="D714" t="str">
        <f>IF(H714="Disciplinar","No aplica","")</f>
        <v>No aplica</v>
      </c>
      <c r="H714" t="str">
        <v>Disciplinar</v>
      </c>
      <c r="I714" t="str">
        <v>Reingeniería</v>
      </c>
      <c r="M714">
        <v>7</v>
      </c>
      <c r="N714" t="str">
        <v>Pregrado</v>
      </c>
      <c r="P714" t="str">
        <v>Actual</v>
      </c>
      <c r="Q714" t="str">
        <v>No</v>
      </c>
      <c r="S714" t="str">
        <v>marzo</v>
      </c>
    </row>
    <row r="715">
      <c r="C715" t="str">
        <v>Electiva de Profunidizacion III</v>
      </c>
      <c r="H715" t="str">
        <v>Electiva</v>
      </c>
      <c r="I715" t="str">
        <v>Reingeniería</v>
      </c>
      <c r="M715">
        <v>7</v>
      </c>
      <c r="N715" t="str">
        <v>Pregrado</v>
      </c>
      <c r="P715" t="str">
        <v>Actual</v>
      </c>
      <c r="Q715" t="str">
        <v>Sí</v>
      </c>
      <c r="S715" t="str">
        <v>marzo</v>
      </c>
    </row>
    <row r="716">
      <c r="C716" t="str">
        <v>Responsabilidad Social en Turismo y Hoteles</v>
      </c>
      <c r="D716" t="str">
        <f>IF(H716="Disciplinar","No aplica","")</f>
        <v>No aplica</v>
      </c>
      <c r="H716" t="str">
        <v>Disciplinar</v>
      </c>
      <c r="I716" t="str">
        <v>Reingeniería</v>
      </c>
      <c r="M716">
        <v>8</v>
      </c>
      <c r="N716" t="str">
        <v>Pregrado</v>
      </c>
      <c r="P716" t="str">
        <v>Actual</v>
      </c>
      <c r="Q716" t="str">
        <v>Sí</v>
      </c>
      <c r="S716" t="str">
        <v>marzo</v>
      </c>
    </row>
    <row r="717">
      <c r="C717" t="str">
        <v>Geografía Turística Mundial</v>
      </c>
      <c r="D717" t="str">
        <f>IF(H717="Disciplinar","No aplica","")</f>
        <v>No aplica</v>
      </c>
      <c r="H717" t="str">
        <v>Disciplinar</v>
      </c>
      <c r="I717" t="str">
        <v>Reingeniería</v>
      </c>
      <c r="M717">
        <v>8</v>
      </c>
      <c r="N717" t="str">
        <v>Pregrado</v>
      </c>
      <c r="P717" t="str">
        <v>Actual</v>
      </c>
      <c r="Q717" t="str">
        <v>No</v>
      </c>
      <c r="S717" t="str">
        <v>marzo</v>
      </c>
    </row>
    <row r="718">
      <c r="C718" t="str">
        <v>Organización de Eventos</v>
      </c>
      <c r="D718" t="str">
        <f>IF(H718="Disciplinar","No aplica","")</f>
        <v>No aplica</v>
      </c>
      <c r="H718" t="str">
        <v>Disciplinar</v>
      </c>
      <c r="I718" t="str">
        <v>Reingeniería</v>
      </c>
      <c r="M718">
        <v>8</v>
      </c>
      <c r="N718" t="str">
        <v>Pregrado</v>
      </c>
      <c r="P718" t="str">
        <v>Actual</v>
      </c>
      <c r="Q718" t="str">
        <v>Sí</v>
      </c>
      <c r="S718" t="str">
        <v>marzo</v>
      </c>
    </row>
    <row r="719">
      <c r="C719" t="str">
        <v>Investigación Aplicada al Turismo, Hoteles y Gastronomía</v>
      </c>
      <c r="D719" t="str">
        <f>IF(H719="Disciplinar","No aplica","")</f>
        <v>No aplica</v>
      </c>
      <c r="H719" t="str">
        <v>Disciplinar</v>
      </c>
      <c r="I719" t="str">
        <v>Reingeniería</v>
      </c>
      <c r="M719">
        <v>8</v>
      </c>
      <c r="N719" t="str">
        <v>Pregrado</v>
      </c>
      <c r="P719" t="str">
        <v>Actual</v>
      </c>
      <c r="Q719" t="str">
        <v>Sí</v>
      </c>
      <c r="S719" t="str">
        <v>marzo</v>
      </c>
    </row>
    <row r="720">
      <c r="C720" t="str">
        <v>Segunda Lengua Extranjera III - Francés</v>
      </c>
      <c r="D720" t="str">
        <f>IF(H720="Disciplinar","No aplica","")</f>
        <v>No aplica</v>
      </c>
      <c r="H720" t="str">
        <v>Disciplinar</v>
      </c>
      <c r="I720" t="str">
        <v>Reingeniería</v>
      </c>
      <c r="M720">
        <v>8</v>
      </c>
      <c r="N720" t="str">
        <v>Pregrado</v>
      </c>
      <c r="P720" t="str">
        <v>Actual</v>
      </c>
      <c r="Q720" t="str">
        <v>Sí</v>
      </c>
      <c r="S720" t="str">
        <v>marzo</v>
      </c>
    </row>
    <row r="721">
      <c r="C721" t="str">
        <v>Electiva de Profundización IV</v>
      </c>
      <c r="H721" t="str">
        <v>Electiva</v>
      </c>
      <c r="I721" t="str">
        <v>Reingeniería</v>
      </c>
      <c r="M721">
        <v>8</v>
      </c>
      <c r="N721" t="str">
        <v>Pregrado</v>
      </c>
      <c r="P721" t="str">
        <v>Actual</v>
      </c>
      <c r="Q721" t="str">
        <v>Sí</v>
      </c>
      <c r="S721" t="str">
        <v>marzo</v>
      </c>
    </row>
    <row r="722">
      <c r="C722" t="str">
        <v>Proyecto Empresarial</v>
      </c>
      <c r="D722" t="str">
        <f>IF(H722="Disciplinar","No aplica","")</f>
        <v>No aplica</v>
      </c>
      <c r="H722" t="str">
        <v>Disciplinar</v>
      </c>
      <c r="I722" t="str">
        <v>Reingeniería</v>
      </c>
      <c r="M722">
        <v>8</v>
      </c>
      <c r="N722" t="str">
        <v>Pregrado</v>
      </c>
      <c r="P722" t="str">
        <v>Actual</v>
      </c>
      <c r="Q722" t="str">
        <v>Sí</v>
      </c>
      <c r="S722" t="str">
        <v>marzo</v>
      </c>
    </row>
    <row r="723">
      <c r="C723" t="str">
        <v>Electiva de Humanidades II</v>
      </c>
      <c r="H723" t="str">
        <v>Electiva</v>
      </c>
      <c r="I723" t="str">
        <v>Reingeniería</v>
      </c>
      <c r="M723">
        <v>8</v>
      </c>
      <c r="N723" t="str">
        <v>Pregrado</v>
      </c>
      <c r="P723" t="str">
        <v>Actual</v>
      </c>
      <c r="Q723" t="str">
        <v>Sí</v>
      </c>
      <c r="S723" t="str">
        <v>marzo</v>
      </c>
    </row>
    <row r="724">
      <c r="C724" t="str">
        <v>Tendencias y Desarrollo Sustentable en el Turismo</v>
      </c>
      <c r="D724" t="str">
        <f>IF(H724="Disciplinar","No aplica","")</f>
        <v>No aplica</v>
      </c>
      <c r="H724" t="str">
        <v>Disciplinar</v>
      </c>
      <c r="I724" t="str">
        <v>Reingeniería</v>
      </c>
      <c r="M724">
        <v>9</v>
      </c>
      <c r="N724" t="str">
        <v>Pregrado</v>
      </c>
      <c r="P724" t="str">
        <v>Actual</v>
      </c>
      <c r="Q724" t="str">
        <v>No</v>
      </c>
      <c r="S724" t="str">
        <v>marzo</v>
      </c>
    </row>
    <row r="725">
      <c r="C725" t="str">
        <v>Patrimonio Turístico Mundial</v>
      </c>
      <c r="D725" t="str">
        <f>IF(H725="Disciplinar","No aplica","")</f>
        <v>No aplica</v>
      </c>
      <c r="H725" t="str">
        <v>Disciplinar</v>
      </c>
      <c r="I725" t="str">
        <v>Reingeniería</v>
      </c>
      <c r="M725">
        <v>9</v>
      </c>
      <c r="N725" t="str">
        <v>Pregrado</v>
      </c>
      <c r="P725" t="str">
        <v>Actual</v>
      </c>
      <c r="Q725" t="str">
        <v>No</v>
      </c>
      <c r="S725" t="str">
        <v>marzo</v>
      </c>
    </row>
    <row r="726">
      <c r="C726" t="str">
        <v>Simuladores de Negocios en Turismo y Hoteles</v>
      </c>
      <c r="D726" t="str">
        <f>IF(H726="Disciplinar","No aplica","")</f>
        <v>No aplica</v>
      </c>
      <c r="H726" t="str">
        <v>Disciplinar</v>
      </c>
      <c r="I726" t="str">
        <v>Reingeniería</v>
      </c>
      <c r="M726">
        <v>9</v>
      </c>
      <c r="N726" t="str">
        <v>Pregrado</v>
      </c>
      <c r="P726" t="str">
        <v>Actual</v>
      </c>
      <c r="Q726" t="str">
        <v>No</v>
      </c>
      <c r="S726" t="str">
        <v>marzo</v>
      </c>
    </row>
    <row r="727">
      <c r="C727" t="str">
        <v>Prácticas Profesionales</v>
      </c>
      <c r="D727" t="str">
        <f>IF(H727="Disciplinar","No aplica","")</f>
        <v>No aplica</v>
      </c>
      <c r="H727" t="str">
        <v>Disciplinar</v>
      </c>
      <c r="I727" t="str">
        <v>Reingeniería</v>
      </c>
      <c r="M727">
        <v>9</v>
      </c>
      <c r="N727" t="str">
        <v>Pregrado</v>
      </c>
      <c r="P727" t="str">
        <v>Actual</v>
      </c>
      <c r="Q727" t="str">
        <v>Sí</v>
      </c>
      <c r="S727" t="str">
        <v>marzo</v>
      </c>
    </row>
    <row r="728">
      <c r="C728" t="str">
        <v>Proyecto de Innovación para los Negocios Turísticos</v>
      </c>
      <c r="D728" t="str">
        <f>IF(H728="Disciplinar","No aplica","")</f>
        <v>No aplica</v>
      </c>
      <c r="H728" t="str">
        <v>Disciplinar</v>
      </c>
      <c r="I728" t="str">
        <v>Reingeniería</v>
      </c>
      <c r="M728">
        <v>9</v>
      </c>
      <c r="N728" t="str">
        <v>Pregrado</v>
      </c>
      <c r="P728" t="str">
        <v>Actual</v>
      </c>
      <c r="Q728" t="str">
        <v>No</v>
      </c>
      <c r="S728" t="str">
        <v>marzo</v>
      </c>
    </row>
    <row r="729">
      <c r="C729" t="str">
        <v>Proyecto Final</v>
      </c>
      <c r="D729" t="str">
        <f>IF(H729="Disciplinar","No aplica","")</f>
        <v>No aplica</v>
      </c>
      <c r="H729" t="str">
        <v>Disciplinar</v>
      </c>
      <c r="I729" t="str">
        <v>Reingeniería</v>
      </c>
      <c r="M729">
        <v>9</v>
      </c>
      <c r="N729" t="str">
        <v>Pregrado</v>
      </c>
      <c r="P729" t="str">
        <v>Actual</v>
      </c>
      <c r="Q729" t="str">
        <v>Sí</v>
      </c>
      <c r="S729" t="str">
        <v>marzo</v>
      </c>
    </row>
    <row r="730">
      <c r="C730" t="str">
        <v>Segunda lengua Extranjera IV - Francés</v>
      </c>
      <c r="D730" t="str">
        <f>IF(H730="Disciplinar","No aplica","")</f>
        <v>No aplica</v>
      </c>
      <c r="H730" t="str">
        <v>Disciplinar</v>
      </c>
      <c r="I730" t="str">
        <v>Reingeniería</v>
      </c>
      <c r="M730">
        <v>9</v>
      </c>
      <c r="N730" t="str">
        <v>Pregrado</v>
      </c>
      <c r="P730" t="str">
        <v>Actual</v>
      </c>
      <c r="Q730" t="str">
        <v>No</v>
      </c>
      <c r="S730" t="str">
        <v>marzo</v>
      </c>
    </row>
    <row r="731">
      <c r="B731" t="str">
        <v>Ingeniería en Seguridad y Salud en el Trabajo</v>
      </c>
      <c r="C731" t="str">
        <v>Competencias Comunicativas</v>
      </c>
      <c r="D731" t="str">
        <f>IF(H731="Disciplinar","No aplica","")</f>
        <v>No aplica</v>
      </c>
      <c r="H731" t="str">
        <v>Disciplinar</v>
      </c>
      <c r="I731" t="str">
        <v>NOA 2025</v>
      </c>
      <c r="M731">
        <v>1</v>
      </c>
      <c r="N731" t="str">
        <v>Pregrado</v>
      </c>
      <c r="O731" t="str">
        <v>Ingeniería</v>
      </c>
      <c r="P731" t="str">
        <v>Nueva</v>
      </c>
      <c r="Q731" t="str">
        <v>Sí</v>
      </c>
      <c r="R731" t="str">
        <v>Aprobado DI</v>
      </c>
      <c r="S731" t="str">
        <v>Septiembre</v>
      </c>
    </row>
    <row r="732">
      <c r="C732" t="str">
        <v>Competencias Matemáticas</v>
      </c>
      <c r="D732" t="str">
        <f>IF(H732="Disciplinar","No aplica","")</f>
        <v>No aplica</v>
      </c>
      <c r="H732" t="str">
        <v>Disciplinar</v>
      </c>
      <c r="I732" t="str">
        <v>NOA 2025</v>
      </c>
      <c r="M732">
        <v>1</v>
      </c>
      <c r="N732" t="str">
        <v>Pregrado</v>
      </c>
      <c r="P732" t="str">
        <v>Nueva</v>
      </c>
      <c r="Q732" t="str">
        <v>Sí</v>
      </c>
      <c r="R732" t="str">
        <v>Aprobado DI</v>
      </c>
      <c r="S732" t="str">
        <v>Septiembre</v>
      </c>
    </row>
    <row r="733">
      <c r="C733" t="str">
        <v>Constitución y Democracia</v>
      </c>
      <c r="D733" t="str">
        <f>IF(H733="Disciplinar","No aplica","")</f>
        <v>No aplica</v>
      </c>
      <c r="H733" t="str">
        <v>Disciplinar</v>
      </c>
      <c r="I733" t="str">
        <v>NOA 2025</v>
      </c>
      <c r="M733">
        <v>1</v>
      </c>
      <c r="N733" t="str">
        <v>Pregrado</v>
      </c>
      <c r="P733" t="str">
        <v>Nueva</v>
      </c>
      <c r="R733" t="str">
        <v>Aprobado DI</v>
      </c>
      <c r="S733" t="str">
        <v>septiembre</v>
      </c>
    </row>
    <row r="734">
      <c r="C734" t="str">
        <v>Informatica Básica</v>
      </c>
      <c r="D734" t="str">
        <f>IF(H734="Disciplinar","No aplica","")</f>
        <v>No aplica</v>
      </c>
      <c r="H734" t="str">
        <v>Disciplinar</v>
      </c>
      <c r="I734" t="str">
        <v>NOA 2025</v>
      </c>
      <c r="M734">
        <v>1</v>
      </c>
      <c r="N734" t="str">
        <v>Pregrado</v>
      </c>
      <c r="P734" t="str">
        <v>Nueva</v>
      </c>
      <c r="R734" t="str">
        <v>Aprobado DI</v>
      </c>
      <c r="S734" t="str">
        <v>septiembre</v>
      </c>
    </row>
    <row r="735">
      <c r="C735" t="str">
        <v>Cultura Emprendedora</v>
      </c>
      <c r="D735" t="str">
        <f>IF(H735="Disciplinar","No aplica","")</f>
        <v>No aplica</v>
      </c>
      <c r="H735" t="str">
        <v>Disciplinar</v>
      </c>
      <c r="I735" t="str">
        <v>NOA 2025</v>
      </c>
      <c r="M735">
        <v>2</v>
      </c>
      <c r="N735" t="str">
        <v>Pregrado</v>
      </c>
      <c r="P735" t="str">
        <v>Nueva</v>
      </c>
      <c r="R735" t="str">
        <v>Aprobado DI</v>
      </c>
      <c r="S735" t="str">
        <v>septiembre</v>
      </c>
    </row>
    <row r="736">
      <c r="C736" t="str">
        <v>Fundamentos de Administración</v>
      </c>
      <c r="D736" t="str">
        <f>IF(H736="Disciplinar","No aplica","")</f>
        <v>No aplica</v>
      </c>
      <c r="H736" t="str">
        <v>Disciplinar</v>
      </c>
      <c r="I736" t="str">
        <v>NOA 2025</v>
      </c>
      <c r="M736">
        <v>2</v>
      </c>
      <c r="N736" t="str">
        <v>Pregrado</v>
      </c>
      <c r="P736" t="str">
        <v>Nueva</v>
      </c>
      <c r="R736" t="str">
        <v>Aprobado DI</v>
      </c>
      <c r="S736" t="str">
        <v>septiembre</v>
      </c>
    </row>
    <row r="737">
      <c r="C737" t="str">
        <v>Metodología de la Investigación</v>
      </c>
      <c r="D737" t="str">
        <f>IF(H737="Disciplinar","No aplica","")</f>
        <v>No aplica</v>
      </c>
      <c r="H737" t="str">
        <v>Disciplinar</v>
      </c>
      <c r="I737" t="str">
        <v>NOA 2025</v>
      </c>
      <c r="M737">
        <v>2</v>
      </c>
      <c r="N737" t="str">
        <v>Pregrado</v>
      </c>
      <c r="P737" t="str">
        <v>Nueva</v>
      </c>
      <c r="R737" t="str">
        <v>Aprobado DI</v>
      </c>
      <c r="S737" t="str">
        <v>septiembre</v>
      </c>
    </row>
    <row r="738">
      <c r="C738" t="str">
        <v>Electiva humanística I</v>
      </c>
      <c r="D738" t="str">
        <v>Comunicación y cultura</v>
      </c>
      <c r="H738" t="str">
        <v>Electiva</v>
      </c>
      <c r="I738" t="str">
        <v>NOA 2025</v>
      </c>
      <c r="M738">
        <v>3</v>
      </c>
      <c r="N738" t="str">
        <v>Pregrado</v>
      </c>
      <c r="P738" t="str">
        <v>Nueva</v>
      </c>
      <c r="R738" t="str">
        <v>Aprobado DI</v>
      </c>
      <c r="S738" t="str">
        <v>septiembre</v>
      </c>
    </row>
    <row r="739">
      <c r="C739" t="str">
        <v>Comportamiento Organizacional</v>
      </c>
      <c r="D739" t="str">
        <f>IF(H739="Disciplinar","No aplica","")</f>
        <v>No aplica</v>
      </c>
      <c r="H739" t="str">
        <v>Disciplinar</v>
      </c>
      <c r="I739" t="str">
        <v>NOA 2025</v>
      </c>
      <c r="M739">
        <v>3</v>
      </c>
      <c r="N739" t="str">
        <v>Pregrado</v>
      </c>
      <c r="P739" t="str">
        <v>Nueva</v>
      </c>
      <c r="R739" t="str">
        <v>Aprobado DI</v>
      </c>
      <c r="S739" t="str">
        <v>septiembre</v>
      </c>
    </row>
    <row r="740">
      <c r="C740" t="str">
        <v>Fundamentos de Programación</v>
      </c>
      <c r="D740" t="str">
        <f>IF(H740="Disciplinar","No aplica","")</f>
        <v>No aplica</v>
      </c>
      <c r="H740" t="str">
        <v>Disciplinar</v>
      </c>
      <c r="I740" t="str">
        <v>NOA 2025</v>
      </c>
      <c r="M740">
        <v>1</v>
      </c>
      <c r="N740" t="str">
        <v>Pregrado</v>
      </c>
      <c r="P740" t="str">
        <v>Nueva</v>
      </c>
      <c r="S740" t="str">
        <v>septiembre</v>
      </c>
    </row>
    <row r="741">
      <c r="C741" t="str">
        <v>Introducción a la Seguridad e Higiene Ocupacional</v>
      </c>
      <c r="D741" t="str">
        <f>IF(H741="Disciplinar","No aplica","")</f>
        <v>No aplica</v>
      </c>
      <c r="H741" t="str">
        <v>Disciplinar</v>
      </c>
      <c r="I741" t="str">
        <v>NOA 2025</v>
      </c>
      <c r="M741">
        <v>1</v>
      </c>
      <c r="N741" t="str">
        <v>Pregrado</v>
      </c>
      <c r="P741" t="str">
        <v>Nueva</v>
      </c>
      <c r="S741" t="str">
        <v>septiembre</v>
      </c>
    </row>
    <row r="742">
      <c r="C742" t="str">
        <v>Métodos Gráficos</v>
      </c>
      <c r="D742" t="str">
        <f>IF(H742="Disciplinar","No aplica","")</f>
        <v>No aplica</v>
      </c>
      <c r="H742" t="str">
        <v>Disciplinar</v>
      </c>
      <c r="I742" t="str">
        <v>NOA 2025</v>
      </c>
      <c r="M742">
        <v>1</v>
      </c>
      <c r="N742" t="str">
        <v>Pregrado</v>
      </c>
      <c r="P742" t="str">
        <v>Nueva</v>
      </c>
      <c r="S742" t="str">
        <v>septiembre</v>
      </c>
    </row>
    <row r="743">
      <c r="C743" t="str">
        <v>Álgebra Lineal</v>
      </c>
      <c r="D743" t="str">
        <f>IF(H743="Disciplinar","No aplica","")</f>
        <v>No aplica</v>
      </c>
      <c r="H743" t="str">
        <v>Disciplinar</v>
      </c>
      <c r="I743" t="str">
        <v>NOA 2025</v>
      </c>
      <c r="M743">
        <v>2</v>
      </c>
      <c r="N743" t="str">
        <v>Pregrado</v>
      </c>
      <c r="P743" t="str">
        <v>Nueva</v>
      </c>
      <c r="S743" t="str">
        <v>septiembre</v>
      </c>
    </row>
    <row r="744">
      <c r="C744" t="str">
        <v>Cálculo Diferencial</v>
      </c>
      <c r="D744" t="str">
        <f>IF(H744="Disciplinar","No aplica","")</f>
        <v>No aplica</v>
      </c>
      <c r="H744" t="str">
        <v>Disciplinar</v>
      </c>
      <c r="I744" t="str">
        <v>NOA 2025</v>
      </c>
      <c r="M744">
        <v>2</v>
      </c>
      <c r="N744" t="str">
        <v>Pregrado</v>
      </c>
      <c r="P744" t="str">
        <v>Nueva</v>
      </c>
      <c r="S744" t="str">
        <v>septiembre</v>
      </c>
    </row>
    <row r="745">
      <c r="C745" t="str">
        <v>Física Mecánica</v>
      </c>
      <c r="D745" t="str">
        <f>IF(H745="Disciplinar","No aplica","")</f>
        <v>No aplica</v>
      </c>
      <c r="H745" t="str">
        <v>Disciplinar</v>
      </c>
      <c r="I745" t="str">
        <v>NOA 2025</v>
      </c>
      <c r="M745">
        <v>2</v>
      </c>
      <c r="N745" t="str">
        <v>Pregrado</v>
      </c>
      <c r="P745" t="str">
        <v>Nueva</v>
      </c>
      <c r="S745" t="str">
        <v>septiembre</v>
      </c>
    </row>
    <row r="746">
      <c r="C746" t="str">
        <v>Metodología de la Investigación</v>
      </c>
      <c r="D746" t="str">
        <f>IF(H746="Disciplinar","No aplica","")</f>
        <v>No aplica</v>
      </c>
      <c r="H746" t="str">
        <v>Disciplinar</v>
      </c>
      <c r="I746" t="str">
        <v>NOA 2025</v>
      </c>
      <c r="M746">
        <v>2</v>
      </c>
      <c r="N746" t="str">
        <v>Pregrado</v>
      </c>
      <c r="P746" t="str">
        <v>Nueva</v>
      </c>
      <c r="S746" t="str">
        <v>septiembre</v>
      </c>
    </row>
    <row r="747">
      <c r="C747" t="str">
        <v>Química</v>
      </c>
      <c r="D747" t="str">
        <f>IF(H747="Disciplinar","No aplica","")</f>
        <v>No aplica</v>
      </c>
      <c r="H747" t="str">
        <v>Disciplinar</v>
      </c>
      <c r="I747" t="str">
        <v>NOA 2025</v>
      </c>
      <c r="M747">
        <v>2</v>
      </c>
      <c r="N747" t="str">
        <v>Pregrado</v>
      </c>
      <c r="P747" t="str">
        <v>Nueva</v>
      </c>
      <c r="S747" t="str">
        <v>septiembre</v>
      </c>
    </row>
    <row r="748">
      <c r="C748" t="str">
        <v>Cálculo Integral</v>
      </c>
      <c r="D748" t="str">
        <f>IF(H748="Disciplinar","No aplica","")</f>
        <v>No aplica</v>
      </c>
      <c r="H748" t="str">
        <v>Disciplinar</v>
      </c>
      <c r="I748" t="str">
        <v>NOA 2025</v>
      </c>
      <c r="M748">
        <v>3</v>
      </c>
      <c r="N748" t="str">
        <v>Pregrado</v>
      </c>
      <c r="P748" t="str">
        <v>Nueva</v>
      </c>
      <c r="S748" t="str">
        <v>septiembre</v>
      </c>
    </row>
    <row r="749">
      <c r="C749" t="str">
        <v>Física, Calor, Ondas</v>
      </c>
      <c r="D749" t="str">
        <f>IF(H749="Disciplinar","No aplica","")</f>
        <v>No aplica</v>
      </c>
      <c r="H749" t="str">
        <v>Disciplinar</v>
      </c>
      <c r="I749" t="str">
        <v>NOA 2025</v>
      </c>
      <c r="M749">
        <v>3</v>
      </c>
      <c r="N749" t="str">
        <v>Pregrado</v>
      </c>
      <c r="P749" t="str">
        <v>Nueva</v>
      </c>
      <c r="S749" t="str">
        <v>septiembre</v>
      </c>
    </row>
    <row r="750">
      <c r="C750" t="str">
        <v>Identificación y Evaluación de Factores de Riesgo</v>
      </c>
      <c r="D750" t="str">
        <f>IF(H750="Disciplinar","No aplica","")</f>
        <v>No aplica</v>
      </c>
      <c r="H750" t="str">
        <v>Disciplinar</v>
      </c>
      <c r="I750" t="str">
        <v>NOA 2025</v>
      </c>
      <c r="M750">
        <v>3</v>
      </c>
      <c r="N750" t="str">
        <v>Pregrado</v>
      </c>
      <c r="P750" t="str">
        <v>Nueva</v>
      </c>
      <c r="S750" t="str">
        <v>septiembre</v>
      </c>
    </row>
    <row r="751">
      <c r="C751" t="str">
        <v>Implementación y Operación de Sistemas de Gestión</v>
      </c>
      <c r="D751" t="str">
        <f>IF(H751="Disciplinar","No aplica","")</f>
        <v>No aplica</v>
      </c>
      <c r="H751" t="str">
        <v>Disciplinar</v>
      </c>
      <c r="I751" t="str">
        <v>NOA 2025</v>
      </c>
      <c r="M751">
        <v>3</v>
      </c>
      <c r="N751" t="str">
        <v>Pregrado</v>
      </c>
      <c r="P751" t="str">
        <v>Nueva</v>
      </c>
      <c r="S751" t="str">
        <v>septiembre</v>
      </c>
    </row>
    <row r="752">
      <c r="C752" t="str">
        <v>Proyecto Integrador I</v>
      </c>
      <c r="D752" t="str">
        <f>IF(H752="Disciplinar","No aplica","")</f>
        <v>No aplica</v>
      </c>
      <c r="H752" t="str">
        <v>Disciplinar</v>
      </c>
      <c r="I752" t="str">
        <v>NOA 2025</v>
      </c>
      <c r="M752">
        <v>3</v>
      </c>
      <c r="N752" t="str">
        <v>Pregrado</v>
      </c>
      <c r="P752" t="str">
        <v>Nueva</v>
      </c>
      <c r="S752" t="str">
        <v>septiembre</v>
      </c>
    </row>
    <row r="753">
      <c r="C753" t="str">
        <v>Física, Electricidad y Magnetismo</v>
      </c>
      <c r="D753" t="str">
        <f>IF(H753="Disciplinar","No aplica","")</f>
        <v>No aplica</v>
      </c>
      <c r="H753" t="str">
        <v>Disciplinar</v>
      </c>
      <c r="I753" t="str">
        <v>NOA 2025</v>
      </c>
      <c r="M753">
        <v>4</v>
      </c>
      <c r="N753" t="str">
        <v>Pregrado</v>
      </c>
      <c r="P753" t="str">
        <v>Nueva</v>
      </c>
      <c r="S753" t="str">
        <v>septiembre</v>
      </c>
    </row>
    <row r="754">
      <c r="C754" t="str">
        <v>Higiene Ocupacional I</v>
      </c>
      <c r="D754" t="str">
        <f>IF(H754="Disciplinar","No aplica","")</f>
        <v>No aplica</v>
      </c>
      <c r="H754" t="str">
        <v>Disciplinar</v>
      </c>
      <c r="I754" t="str">
        <v>NOA 2025</v>
      </c>
      <c r="M754">
        <v>4</v>
      </c>
      <c r="N754" t="str">
        <v>Pregrado</v>
      </c>
      <c r="P754" t="str">
        <v>Nueva</v>
      </c>
      <c r="S754" t="str">
        <v>septiembre</v>
      </c>
    </row>
    <row r="755">
      <c r="C755" t="str">
        <v>Legislación Ocupacional</v>
      </c>
      <c r="D755" t="str">
        <f>IF(H755="Disciplinar","No aplica","")</f>
        <v>No aplica</v>
      </c>
      <c r="H755" t="str">
        <v>Disciplinar</v>
      </c>
      <c r="I755" t="str">
        <v>NOA 2025</v>
      </c>
      <c r="M755">
        <v>4</v>
      </c>
      <c r="N755" t="str">
        <v>Pregrado</v>
      </c>
      <c r="P755" t="str">
        <v>Nueva</v>
      </c>
      <c r="S755" t="str">
        <v>septiembre</v>
      </c>
    </row>
    <row r="756">
      <c r="C756" t="str">
        <v>Seguridad Industrial I</v>
      </c>
      <c r="D756" t="str">
        <f>IF(H756="Disciplinar","No aplica","")</f>
        <v>No aplica</v>
      </c>
      <c r="H756" t="str">
        <v>Disciplinar</v>
      </c>
      <c r="I756" t="str">
        <v>NOA 2025</v>
      </c>
      <c r="M756">
        <v>4</v>
      </c>
      <c r="N756" t="str">
        <v>Pregrado</v>
      </c>
      <c r="P756" t="str">
        <v>Nueva</v>
      </c>
      <c r="S756" t="str">
        <v>septiembre</v>
      </c>
    </row>
    <row r="757">
      <c r="C757" t="str">
        <v>Ecuaciones Diferenciales</v>
      </c>
      <c r="D757" t="str">
        <f>IF(H757="Disciplinar","No aplica","")</f>
        <v>No aplica</v>
      </c>
      <c r="H757" t="str">
        <v>Disciplinar</v>
      </c>
      <c r="I757" t="str">
        <v>NOA 2025</v>
      </c>
      <c r="M757">
        <v>5</v>
      </c>
      <c r="N757" t="str">
        <v>Pregrado</v>
      </c>
      <c r="P757" t="str">
        <v>Nueva</v>
      </c>
      <c r="S757" t="str">
        <v>septiembre</v>
      </c>
    </row>
    <row r="758">
      <c r="C758" t="str">
        <v>Ergonomía</v>
      </c>
      <c r="D758" t="str">
        <f>IF(H758="Disciplinar","No aplica","")</f>
        <v>No aplica</v>
      </c>
      <c r="H758" t="str">
        <v>Disciplinar</v>
      </c>
      <c r="I758" t="str">
        <v>NOA 2025</v>
      </c>
      <c r="M758">
        <v>5</v>
      </c>
      <c r="N758" t="str">
        <v>Pregrado</v>
      </c>
      <c r="P758" t="str">
        <v>Nueva</v>
      </c>
      <c r="S758" t="str">
        <v>septiembre</v>
      </c>
    </row>
    <row r="759">
      <c r="C759" t="str">
        <v>Estadística Descriptiva</v>
      </c>
      <c r="D759" t="str">
        <f>IF(H759="Disciplinar","No aplica","")</f>
        <v>No aplica</v>
      </c>
      <c r="H759" t="str">
        <v>Disciplinar</v>
      </c>
      <c r="I759" t="str">
        <v>NOA 2025</v>
      </c>
      <c r="M759">
        <v>5</v>
      </c>
      <c r="N759" t="str">
        <v>Pregrado</v>
      </c>
      <c r="P759" t="str">
        <v>Nueva</v>
      </c>
      <c r="S759" t="str">
        <v>septiembre</v>
      </c>
    </row>
    <row r="760">
      <c r="C760" t="str">
        <v>Higiene Ocupacional II</v>
      </c>
      <c r="D760" t="str">
        <f>IF(H760="Disciplinar","No aplica","")</f>
        <v>No aplica</v>
      </c>
      <c r="H760" t="str">
        <v>Disciplinar</v>
      </c>
      <c r="I760" t="str">
        <v>NOA 2025</v>
      </c>
      <c r="M760">
        <v>5</v>
      </c>
      <c r="N760" t="str">
        <v>Pregrado</v>
      </c>
      <c r="P760" t="str">
        <v>Nueva</v>
      </c>
      <c r="S760" t="str">
        <v>septiembre</v>
      </c>
    </row>
    <row r="761">
      <c r="C761" t="str">
        <v>Medicina del Trabajo</v>
      </c>
      <c r="D761" t="str">
        <f>IF(H761="Disciplinar","No aplica","")</f>
        <v>No aplica</v>
      </c>
      <c r="H761" t="str">
        <v>Disciplinar</v>
      </c>
      <c r="I761" t="str">
        <v>NOA 2025</v>
      </c>
      <c r="M761">
        <v>5</v>
      </c>
      <c r="N761" t="str">
        <v>Pregrado</v>
      </c>
      <c r="P761" t="str">
        <v>Nueva</v>
      </c>
      <c r="S761" t="str">
        <v>septiembre</v>
      </c>
    </row>
    <row r="762">
      <c r="C762" t="str">
        <v>Proyecto Integrador II</v>
      </c>
      <c r="D762" t="str">
        <f>IF(H762="Disciplinar","No aplica","")</f>
        <v>No aplica</v>
      </c>
      <c r="H762" t="str">
        <v>Disciplinar</v>
      </c>
      <c r="I762" t="str">
        <v>NOA 2025</v>
      </c>
      <c r="M762">
        <v>5</v>
      </c>
      <c r="N762" t="str">
        <v>Pregrado</v>
      </c>
      <c r="P762" t="str">
        <v>Nueva</v>
      </c>
      <c r="S762" t="str">
        <v>septiembre</v>
      </c>
    </row>
    <row r="763">
      <c r="C763" t="str">
        <v>Seguridad Industrial II</v>
      </c>
      <c r="D763" t="str">
        <f>IF(H763="Disciplinar","No aplica","")</f>
        <v>No aplica</v>
      </c>
      <c r="H763" t="str">
        <v>Disciplinar</v>
      </c>
      <c r="I763" t="str">
        <v>NOA 2025</v>
      </c>
      <c r="M763">
        <v>5</v>
      </c>
      <c r="N763" t="str">
        <v>Pregrado</v>
      </c>
      <c r="P763" t="str">
        <v>Nueva</v>
      </c>
      <c r="S763" t="str">
        <v>septiembre</v>
      </c>
    </row>
    <row r="764">
      <c r="C764" t="str">
        <v>Electiva Profundización I</v>
      </c>
      <c r="H764" t="str">
        <v>Electiva</v>
      </c>
      <c r="I764" t="str">
        <v>NOA 2025</v>
      </c>
      <c r="M764">
        <v>6</v>
      </c>
      <c r="N764" t="str">
        <v>Pregrado</v>
      </c>
      <c r="P764" t="str">
        <v>Nueva</v>
      </c>
      <c r="S764" t="str">
        <v>septiembre</v>
      </c>
    </row>
    <row r="765">
      <c r="C765" t="str">
        <v>Espíritu Emprendedor</v>
      </c>
      <c r="D765" t="str">
        <f>IF(H765="Disciplinar","No aplica","")</f>
        <v>No aplica</v>
      </c>
      <c r="H765" t="str">
        <v>Disciplinar</v>
      </c>
      <c r="I765" t="str">
        <v>NOA 2025</v>
      </c>
      <c r="M765">
        <v>6</v>
      </c>
      <c r="N765" t="str">
        <v>Pregrado</v>
      </c>
      <c r="P765" t="str">
        <v>Nueva</v>
      </c>
      <c r="S765" t="str">
        <v>septiembre</v>
      </c>
    </row>
    <row r="766">
      <c r="C766" t="str">
        <v>Ética y RSE</v>
      </c>
      <c r="D766" t="str">
        <f>IF(H766="Disciplinar","No aplica","")</f>
        <v>No aplica</v>
      </c>
      <c r="H766" t="str">
        <v>Disciplinar</v>
      </c>
      <c r="I766" t="str">
        <v>NOA 2025</v>
      </c>
      <c r="M766">
        <v>6</v>
      </c>
      <c r="N766" t="str">
        <v>Pregrado</v>
      </c>
      <c r="P766" t="str">
        <v>Nueva</v>
      </c>
      <c r="S766" t="str">
        <v>septiembre</v>
      </c>
    </row>
    <row r="767">
      <c r="C767" t="str">
        <v>Higiene Ocupacional III</v>
      </c>
      <c r="D767" t="str">
        <f>IF(H767="Disciplinar","No aplica","")</f>
        <v>No aplica</v>
      </c>
      <c r="H767" t="str">
        <v>Disciplinar</v>
      </c>
      <c r="I767" t="str">
        <v>NOA 2025</v>
      </c>
      <c r="M767">
        <v>6</v>
      </c>
      <c r="N767" t="str">
        <v>Pregrado</v>
      </c>
      <c r="P767" t="str">
        <v>Nueva</v>
      </c>
      <c r="S767" t="str">
        <v>septiembre</v>
      </c>
    </row>
    <row r="768">
      <c r="C768" t="str">
        <v>Práctica Empresarial</v>
      </c>
      <c r="D768" t="str">
        <f>IF(H768="Disciplinar","No aplica","")</f>
        <v>No aplica</v>
      </c>
      <c r="H768" t="str">
        <v>Disciplinar</v>
      </c>
      <c r="I768" t="str">
        <v>NOA 2025</v>
      </c>
      <c r="M768">
        <v>6</v>
      </c>
      <c r="N768" t="str">
        <v>Pregrado</v>
      </c>
      <c r="P768" t="str">
        <v>Nueva</v>
      </c>
      <c r="S768" t="str">
        <v>septiembre</v>
      </c>
    </row>
    <row r="769">
      <c r="C769" t="str">
        <v>Seguridad Industrial III</v>
      </c>
      <c r="D769" t="str">
        <f>IF(H769="Disciplinar","No aplica","")</f>
        <v>No aplica</v>
      </c>
      <c r="H769" t="str">
        <v>Disciplinar</v>
      </c>
      <c r="I769" t="str">
        <v>NOA 2025</v>
      </c>
      <c r="M769">
        <v>6</v>
      </c>
      <c r="N769" t="str">
        <v>Pregrado</v>
      </c>
      <c r="P769" t="str">
        <v>Nueva</v>
      </c>
      <c r="S769" t="str">
        <v>septiembre</v>
      </c>
    </row>
    <row r="770">
      <c r="A770" t="str">
        <v>Virtual</v>
      </c>
      <c r="B770" t="str">
        <v>Lic en Etnoeducación e Interculturalidad</v>
      </c>
      <c r="C770" t="str">
        <v>Competencias Ciudadanas</v>
      </c>
      <c r="D770" t="str">
        <f>IF(H770="Disciplinar","No aplica","")</f>
        <v>No aplica</v>
      </c>
      <c r="H770" t="str">
        <v>Disciplinar</v>
      </c>
      <c r="I770" t="str">
        <v>NOA 2025</v>
      </c>
      <c r="M770">
        <v>1</v>
      </c>
      <c r="N770" t="str">
        <v>Pregrado</v>
      </c>
      <c r="O770" t="str">
        <v xml:space="preserve">Ciencias de la Educación </v>
      </c>
      <c r="P770" t="str">
        <v>Nueva</v>
      </c>
      <c r="Q770" t="str">
        <v>Sí</v>
      </c>
      <c r="R770" t="str">
        <v>Aprobado DI</v>
      </c>
      <c r="S770" t="str">
        <v>Octubre</v>
      </c>
    </row>
    <row r="771">
      <c r="C771" t="str">
        <v>Razonamiento cuantitativo</v>
      </c>
      <c r="D771" t="str">
        <f>IF(H771="Disciplinar","No aplica","")</f>
        <v>No aplica</v>
      </c>
      <c r="H771" t="str">
        <v>Disciplinar</v>
      </c>
      <c r="I771" t="str">
        <v>NOA 2025</v>
      </c>
      <c r="M771">
        <v>1</v>
      </c>
      <c r="N771" t="str">
        <v>Pregrado</v>
      </c>
      <c r="O771" t="str">
        <v xml:space="preserve">Ciencias de la Educación </v>
      </c>
      <c r="P771" t="str">
        <v>Nueva</v>
      </c>
      <c r="S771" t="str">
        <v>Octubre</v>
      </c>
    </row>
    <row r="772">
      <c r="C772" t="str">
        <v>Procesos Pedagógicos generales</v>
      </c>
      <c r="D772" t="str">
        <f>IF(H772="Disciplinar","No aplica","")</f>
        <v>No aplica</v>
      </c>
      <c r="H772" t="str">
        <v>Disciplinar</v>
      </c>
      <c r="I772" t="str">
        <v>NOA 2025</v>
      </c>
      <c r="M772">
        <v>1</v>
      </c>
      <c r="N772" t="str">
        <v>Pregrado</v>
      </c>
      <c r="O772" t="str">
        <v xml:space="preserve">Ciencias de la Educación </v>
      </c>
      <c r="P772" t="str">
        <v>Nueva</v>
      </c>
      <c r="S772" t="str">
        <v>Octubre</v>
      </c>
    </row>
    <row r="773">
      <c r="C773" t="str">
        <v>Pensamiento Ancestral y Educación Intercultutal</v>
      </c>
      <c r="D773" t="str">
        <f>IF(H773="Disciplinar","No aplica","")</f>
        <v>No aplica</v>
      </c>
      <c r="H773" t="str">
        <v>Disciplinar</v>
      </c>
      <c r="I773" t="str">
        <v>NOA 2025</v>
      </c>
      <c r="M773">
        <v>1</v>
      </c>
      <c r="N773" t="str">
        <v>Pregrado</v>
      </c>
      <c r="O773" t="str">
        <v xml:space="preserve">Ciencias de la Educación </v>
      </c>
      <c r="P773" t="str">
        <v>Nueva</v>
      </c>
      <c r="R773" t="str">
        <v>Aprobado DI</v>
      </c>
      <c r="S773" t="str">
        <v>octubre</v>
      </c>
    </row>
    <row r="774">
      <c r="C774" t="str">
        <v>Introducción a la Etnolinguística intercultural</v>
      </c>
      <c r="D774" t="str">
        <f>IF(H774="Disciplinar","No aplica","")</f>
        <v>No aplica</v>
      </c>
      <c r="H774" t="str">
        <v>Disciplinar</v>
      </c>
      <c r="I774" t="str">
        <v>NOA 2025</v>
      </c>
      <c r="M774">
        <v>1</v>
      </c>
      <c r="N774" t="str">
        <v>Pregrado</v>
      </c>
      <c r="O774" t="str">
        <v xml:space="preserve">Ciencias de la Educación </v>
      </c>
      <c r="P774" t="str">
        <v>Nueva</v>
      </c>
      <c r="S774" t="str">
        <v>octubre</v>
      </c>
    </row>
    <row r="775">
      <c r="C775" t="str">
        <v>Fundamentos de Etnoeducación</v>
      </c>
      <c r="D775" t="str">
        <f>IF(H775="Disciplinar","No aplica","")</f>
        <v>No aplica</v>
      </c>
      <c r="H775" t="str">
        <v>Disciplinar</v>
      </c>
      <c r="I775" t="str">
        <v>NOA 2025</v>
      </c>
      <c r="M775">
        <v>1</v>
      </c>
      <c r="N775" t="str">
        <v>Pregrado</v>
      </c>
      <c r="O775" t="str">
        <v xml:space="preserve">Ciencias de la Educación </v>
      </c>
      <c r="P775" t="str">
        <v>Nueva</v>
      </c>
      <c r="S775" t="str">
        <v>octubre</v>
      </c>
    </row>
    <row r="776">
      <c r="C776" t="str">
        <v>Competencias Comunicativas</v>
      </c>
      <c r="D776" t="str">
        <f>IF(H776="Disciplinar","No aplica","")</f>
        <v>No aplica</v>
      </c>
      <c r="H776" t="str">
        <v>Disciplinar</v>
      </c>
      <c r="I776" t="str">
        <v>NOA 2025</v>
      </c>
      <c r="M776">
        <v>2</v>
      </c>
      <c r="N776" t="str">
        <v>Pregrado</v>
      </c>
      <c r="O776" t="str">
        <v xml:space="preserve">Ciencias de la Educación </v>
      </c>
      <c r="P776" t="str">
        <v>Nueva</v>
      </c>
      <c r="Q776" t="str">
        <v>Sí</v>
      </c>
      <c r="R776" t="str">
        <v>Aprobado DI</v>
      </c>
      <c r="S776" t="str">
        <v>octubre</v>
      </c>
    </row>
    <row r="777">
      <c r="C777" t="str">
        <v>Introducción a la Programación</v>
      </c>
      <c r="D777" t="str">
        <f>IF(H777="Disciplinar","No aplica","")</f>
        <v>No aplica</v>
      </c>
      <c r="H777" t="str">
        <v>Disciplinar</v>
      </c>
      <c r="I777" t="str">
        <v>NOA 2025</v>
      </c>
      <c r="M777">
        <v>2</v>
      </c>
      <c r="N777" t="str">
        <v>Pregrado</v>
      </c>
      <c r="O777" t="str">
        <v xml:space="preserve">Ciencias de la Educación </v>
      </c>
      <c r="P777" t="str">
        <v>Nueva</v>
      </c>
      <c r="S777" t="str">
        <v>octubre</v>
      </c>
    </row>
    <row r="778">
      <c r="C778" t="str">
        <v>Historia Oral y Memoria Colectiva</v>
      </c>
      <c r="D778" t="str">
        <f>IF(H778="Disciplinar","No aplica","")</f>
        <v>No aplica</v>
      </c>
      <c r="H778" t="str">
        <v>Disciplinar</v>
      </c>
      <c r="I778" t="str">
        <v>NOA 2025</v>
      </c>
      <c r="M778">
        <v>2</v>
      </c>
      <c r="N778" t="str">
        <v>Pregrado</v>
      </c>
      <c r="O778" t="str">
        <v xml:space="preserve">Ciencias de la Educación </v>
      </c>
      <c r="P778" t="str">
        <v>Nueva</v>
      </c>
      <c r="S778" t="str">
        <v>octubre</v>
      </c>
    </row>
    <row r="779">
      <c r="C779" t="str">
        <v>Didáctica de la Etnoeducación</v>
      </c>
      <c r="D779" t="str">
        <f>IF(H779="Disciplinar","No aplica","")</f>
        <v>No aplica</v>
      </c>
      <c r="H779" t="str">
        <v>Disciplinar</v>
      </c>
      <c r="I779" t="str">
        <v>NOA 2025</v>
      </c>
      <c r="M779">
        <v>2</v>
      </c>
      <c r="N779" t="str">
        <v>Pregrado</v>
      </c>
      <c r="O779" t="str">
        <v xml:space="preserve">Ciencias de la Educación </v>
      </c>
      <c r="P779" t="str">
        <v>Nueva</v>
      </c>
      <c r="S779" t="str">
        <v>octubre</v>
      </c>
    </row>
    <row r="780">
      <c r="C780" t="str">
        <v>Desarrollo humano I</v>
      </c>
      <c r="D780" t="str">
        <f>IF(H780="Disciplinar","No aplica","")</f>
        <v>No aplica</v>
      </c>
      <c r="H780" t="str">
        <v>Disciplinar</v>
      </c>
      <c r="I780" t="str">
        <v>NOA 2025</v>
      </c>
      <c r="M780">
        <v>2</v>
      </c>
      <c r="N780" t="str">
        <v>Pregrado</v>
      </c>
      <c r="O780" t="str">
        <v xml:space="preserve">Ciencias de la Educación </v>
      </c>
      <c r="P780" t="str">
        <v>Nueva</v>
      </c>
      <c r="S780" t="str">
        <v>octubre</v>
      </c>
    </row>
    <row r="781">
      <c r="C781" t="str">
        <v>Modelos y tendencias pedagógicas</v>
      </c>
      <c r="D781" t="str">
        <f>IF(H781="Disciplinar","No aplica","")</f>
        <v>No aplica</v>
      </c>
      <c r="H781" t="str">
        <v>Disciplinar</v>
      </c>
      <c r="I781" t="str">
        <v>NOA 2025</v>
      </c>
      <c r="M781">
        <v>2</v>
      </c>
      <c r="N781" t="str">
        <v>Pregrado</v>
      </c>
      <c r="O781" t="str">
        <v xml:space="preserve">Ciencias de la Educación </v>
      </c>
      <c r="P781" t="str">
        <v>Nueva</v>
      </c>
      <c r="S781" t="str">
        <v>octubre</v>
      </c>
    </row>
    <row r="782">
      <c r="C782" t="str">
        <v>Saberes y Ciencias Tradicionales</v>
      </c>
      <c r="D782" t="str">
        <f>IF(H782="Disciplinar","No aplica","")</f>
        <v>No aplica</v>
      </c>
      <c r="H782" t="str">
        <v>Disciplinar</v>
      </c>
      <c r="I782" t="str">
        <v>NOA 2025</v>
      </c>
      <c r="M782">
        <v>3</v>
      </c>
      <c r="N782" t="str">
        <v>Pregrado</v>
      </c>
      <c r="O782" t="str">
        <v xml:space="preserve">Ciencias de la Educación </v>
      </c>
      <c r="P782" t="str">
        <v>Nueva</v>
      </c>
      <c r="S782" t="str">
        <v>octubre</v>
      </c>
    </row>
    <row r="783">
      <c r="C783" t="str">
        <v>Culturas y Tecnologías Emergentes</v>
      </c>
      <c r="D783" t="str">
        <f>IF(H783="Disciplinar","No aplica","")</f>
        <v>No aplica</v>
      </c>
      <c r="H783" t="str">
        <v>Disciplinar</v>
      </c>
      <c r="I783" t="str">
        <v>NOA 2025</v>
      </c>
      <c r="M783">
        <v>3</v>
      </c>
      <c r="N783" t="str">
        <v>Pregrado</v>
      </c>
      <c r="O783" t="str">
        <v xml:space="preserve">Ciencias de la Educación </v>
      </c>
      <c r="P783" t="str">
        <v>Nueva</v>
      </c>
      <c r="S783" t="str">
        <v>octubre</v>
      </c>
    </row>
    <row r="784">
      <c r="C784" t="str">
        <v>Etnohistoria</v>
      </c>
      <c r="D784" t="str">
        <f>IF(H784="Disciplinar","No aplica","")</f>
        <v>No aplica</v>
      </c>
      <c r="H784" t="str">
        <v>Disciplinar</v>
      </c>
      <c r="I784" t="str">
        <v>NOA 2025</v>
      </c>
      <c r="M784">
        <v>3</v>
      </c>
      <c r="N784" t="str">
        <v>Pregrado</v>
      </c>
      <c r="O784" t="str">
        <v xml:space="preserve">Ciencias de la Educación </v>
      </c>
      <c r="P784" t="str">
        <v>Nueva</v>
      </c>
      <c r="S784" t="str">
        <v>octubre</v>
      </c>
    </row>
    <row r="785">
      <c r="C785" t="str">
        <v>Electiva Humanística</v>
      </c>
      <c r="H785" t="str">
        <v>Electiva</v>
      </c>
      <c r="I785" t="str">
        <v>NOA 2025</v>
      </c>
      <c r="M785">
        <v>3</v>
      </c>
      <c r="N785" t="str">
        <v>Pregrado</v>
      </c>
      <c r="O785" t="str">
        <v xml:space="preserve">Ciencias de la Educación </v>
      </c>
      <c r="P785" t="str">
        <v>Nueva</v>
      </c>
      <c r="S785" t="str">
        <v>octubre</v>
      </c>
    </row>
    <row r="786">
      <c r="C786" t="str">
        <v>Cultura Emprendedora</v>
      </c>
      <c r="D786" t="str">
        <f>IF(H786="Disciplinar","No aplica","")</f>
        <v>No aplica</v>
      </c>
      <c r="H786" t="str">
        <v>Disciplinar</v>
      </c>
      <c r="I786" t="str">
        <v>NOA 2025</v>
      </c>
      <c r="M786">
        <v>3</v>
      </c>
      <c r="N786" t="str">
        <v>Pregrado</v>
      </c>
      <c r="O786" t="str">
        <v xml:space="preserve">Ciencias de la Educación </v>
      </c>
      <c r="P786" t="str">
        <v>Nueva</v>
      </c>
      <c r="R786" t="str">
        <v>Aprobado DI</v>
      </c>
      <c r="S786" t="str">
        <v>octubre</v>
      </c>
    </row>
    <row r="787">
      <c r="C787" t="str">
        <v>Legislación Educativa</v>
      </c>
      <c r="D787" t="str">
        <f>IF(H787="Disciplinar","No aplica","")</f>
        <v>No aplica</v>
      </c>
      <c r="H787" t="str">
        <v>Disciplinar</v>
      </c>
      <c r="I787" t="str">
        <v>NOA 2025</v>
      </c>
      <c r="M787">
        <v>3</v>
      </c>
      <c r="N787" t="str">
        <v>Pregrado</v>
      </c>
      <c r="O787" t="str">
        <v xml:space="preserve">Ciencias de la Educación </v>
      </c>
      <c r="P787" t="str">
        <v>Nueva</v>
      </c>
      <c r="S787" t="str">
        <v>octubre</v>
      </c>
    </row>
    <row r="788">
      <c r="C788" t="str">
        <v>Desarrollo humano II</v>
      </c>
      <c r="D788" t="str">
        <f>IF(H788="Disciplinar","No aplica","")</f>
        <v>No aplica</v>
      </c>
      <c r="H788" t="str">
        <v>Disciplinar</v>
      </c>
      <c r="I788" t="str">
        <v>NOA 2025</v>
      </c>
      <c r="M788">
        <v>3</v>
      </c>
      <c r="N788" t="str">
        <v>Pregrado</v>
      </c>
      <c r="O788" t="str">
        <v xml:space="preserve">Ciencias de la Educación </v>
      </c>
      <c r="P788" t="str">
        <v>Nueva</v>
      </c>
      <c r="S788" t="str">
        <v>octubre</v>
      </c>
    </row>
    <row r="789">
      <c r="C789" t="str">
        <v>Derechos colectivos de los pueblos</v>
      </c>
      <c r="D789" t="str">
        <f>IF(H789="Disciplinar","No aplica","")</f>
        <v>No aplica</v>
      </c>
      <c r="H789" t="str">
        <v>Disciplinar</v>
      </c>
      <c r="I789" t="str">
        <v>NOA 2025</v>
      </c>
      <c r="M789">
        <v>4</v>
      </c>
      <c r="N789" t="str">
        <v>Pregrado</v>
      </c>
      <c r="O789" t="str">
        <v xml:space="preserve">Ciencias de la Educación </v>
      </c>
      <c r="P789" t="str">
        <v>Nueva</v>
      </c>
      <c r="S789" t="str">
        <v>octubre</v>
      </c>
    </row>
    <row r="790">
      <c r="C790" t="str">
        <v>Narrativas Digitales para la  Interculturalidad</v>
      </c>
      <c r="D790" t="str">
        <f>IF(H790="Disciplinar","No aplica","")</f>
        <v>No aplica</v>
      </c>
      <c r="H790" t="str">
        <v>Disciplinar</v>
      </c>
      <c r="I790" t="str">
        <v>NOA 2025</v>
      </c>
      <c r="M790">
        <v>4</v>
      </c>
      <c r="N790" t="str">
        <v>Pregrado</v>
      </c>
      <c r="O790" t="str">
        <v xml:space="preserve">Ciencias de la Educación </v>
      </c>
      <c r="P790" t="str">
        <v>Nueva</v>
      </c>
      <c r="S790" t="str">
        <v>octubre</v>
      </c>
    </row>
    <row r="791">
      <c r="C791" t="str">
        <v>Lingüística y oralidad de pueblos originarios</v>
      </c>
      <c r="D791" t="str">
        <f>IF(H791="Disciplinar","No aplica","")</f>
        <v>No aplica</v>
      </c>
      <c r="H791" t="str">
        <v>Disciplinar</v>
      </c>
      <c r="I791" t="str">
        <v>NOA 2025</v>
      </c>
      <c r="M791">
        <v>4</v>
      </c>
      <c r="N791" t="str">
        <v>Pregrado</v>
      </c>
      <c r="O791" t="str">
        <v xml:space="preserve">Ciencias de la Educación </v>
      </c>
      <c r="P791" t="str">
        <v>Nueva</v>
      </c>
      <c r="S791" t="str">
        <v>octubre</v>
      </c>
    </row>
    <row r="792">
      <c r="C792" t="str">
        <v>Educación inclusiva y diferenciada</v>
      </c>
      <c r="D792" t="str">
        <f>IF(H792="Disciplinar","No aplica","")</f>
        <v>No aplica</v>
      </c>
      <c r="H792" t="str">
        <v>Disciplinar</v>
      </c>
      <c r="I792" t="str">
        <v>NOA 2025</v>
      </c>
      <c r="M792">
        <v>4</v>
      </c>
      <c r="N792" t="str">
        <v>Pregrado</v>
      </c>
      <c r="O792" t="str">
        <v xml:space="preserve">Ciencias de la Educación </v>
      </c>
      <c r="P792" t="str">
        <v>Nueva</v>
      </c>
      <c r="S792" t="str">
        <v>octubre</v>
      </c>
    </row>
    <row r="793">
      <c r="C793" t="str">
        <v>Práctica Pedagógica I</v>
      </c>
      <c r="D793" t="str">
        <f>IF(H793="Disciplinar","No aplica","")</f>
        <v>No aplica</v>
      </c>
      <c r="H793" t="str">
        <v>Disciplinar</v>
      </c>
      <c r="I793" t="str">
        <v>NOA 2025</v>
      </c>
      <c r="M793">
        <v>4</v>
      </c>
      <c r="N793" t="str">
        <v>Pregrado</v>
      </c>
      <c r="O793" t="str">
        <v xml:space="preserve">Ciencias de la Educación </v>
      </c>
      <c r="P793" t="str">
        <v>Nueva</v>
      </c>
      <c r="S793" t="str">
        <v>octubre</v>
      </c>
    </row>
    <row r="794">
      <c r="C794" t="str">
        <v>Electiva de Profundización</v>
      </c>
      <c r="H794" t="str">
        <v>Electiva</v>
      </c>
      <c r="I794" t="str">
        <v>NOA 2025</v>
      </c>
      <c r="M794">
        <v>5</v>
      </c>
      <c r="N794" t="str">
        <v>Pregrado</v>
      </c>
      <c r="O794" t="str">
        <v xml:space="preserve">Ciencias de la Educación </v>
      </c>
      <c r="P794" t="str">
        <v>Nueva</v>
      </c>
      <c r="S794" t="str">
        <v>octubre</v>
      </c>
    </row>
    <row r="795">
      <c r="C795" t="str">
        <v>Bilingüismo e Interculturalidad</v>
      </c>
      <c r="D795" t="str">
        <f>IF(H795="Disciplinar","No aplica","")</f>
        <v>No aplica</v>
      </c>
      <c r="H795" t="str">
        <v>Disciplinar</v>
      </c>
      <c r="I795" t="str">
        <v>NOA 2025</v>
      </c>
      <c r="M795">
        <v>5</v>
      </c>
      <c r="N795" t="str">
        <v>Pregrado</v>
      </c>
      <c r="O795" t="str">
        <v xml:space="preserve">Ciencias de la Educación </v>
      </c>
      <c r="P795" t="str">
        <v>Nueva</v>
      </c>
      <c r="S795" t="str">
        <v>octubre</v>
      </c>
    </row>
    <row r="796">
      <c r="C796" t="str">
        <v>New Venture Creation</v>
      </c>
      <c r="D796" t="str">
        <f>IF(H796="Disciplinar","No aplica","")</f>
        <v>No aplica</v>
      </c>
      <c r="H796" t="str">
        <v>Disciplinar</v>
      </c>
      <c r="I796" t="str">
        <v>NOA 2025</v>
      </c>
      <c r="M796">
        <v>5</v>
      </c>
      <c r="N796" t="str">
        <v>Pregrado</v>
      </c>
      <c r="O796" t="str">
        <v xml:space="preserve">Ciencias de la Educación </v>
      </c>
      <c r="P796" t="str">
        <v>Nueva</v>
      </c>
      <c r="S796" t="str">
        <v>octubre</v>
      </c>
    </row>
    <row r="797">
      <c r="C797" t="str">
        <v>Didáctica de los saberes locales y tradición oral</v>
      </c>
      <c r="D797" t="str">
        <f>IF(H797="Disciplinar","No aplica","")</f>
        <v>No aplica</v>
      </c>
      <c r="H797" t="str">
        <v>Disciplinar</v>
      </c>
      <c r="I797" t="str">
        <v>NOA 2025</v>
      </c>
      <c r="M797">
        <v>5</v>
      </c>
      <c r="N797" t="str">
        <v>Pregrado</v>
      </c>
      <c r="O797" t="str">
        <v xml:space="preserve">Ciencias de la Educación </v>
      </c>
      <c r="P797" t="str">
        <v>Nueva</v>
      </c>
      <c r="S797" t="str">
        <v>octubre</v>
      </c>
    </row>
    <row r="798">
      <c r="C798" t="str">
        <v>Práctica Pedagógica II</v>
      </c>
      <c r="D798" t="str">
        <f>IF(H798="Disciplinar","No aplica","")</f>
        <v>No aplica</v>
      </c>
      <c r="H798" t="str">
        <v>Disciplinar</v>
      </c>
      <c r="I798" t="str">
        <v>NOA 2025</v>
      </c>
      <c r="M798">
        <v>5</v>
      </c>
      <c r="N798" t="str">
        <v>Pregrado</v>
      </c>
      <c r="O798" t="str">
        <v xml:space="preserve">Ciencias de la Educación </v>
      </c>
      <c r="P798" t="str">
        <v>Nueva</v>
      </c>
      <c r="S798" t="str">
        <v>octubre</v>
      </c>
    </row>
    <row r="799">
      <c r="C799" t="str">
        <v>Procesos de Investigación I</v>
      </c>
      <c r="D799" t="str">
        <f>IF(H799="Disciplinar","No aplica","")</f>
        <v>No aplica</v>
      </c>
      <c r="H799" t="str">
        <v>Disciplinar</v>
      </c>
      <c r="I799" t="str">
        <v>NOA 2025</v>
      </c>
      <c r="M799">
        <v>6</v>
      </c>
      <c r="N799" t="str">
        <v>Pregrado</v>
      </c>
      <c r="O799" t="str">
        <v xml:space="preserve">Ciencias de la Educación </v>
      </c>
      <c r="P799" t="str">
        <v>Nueva</v>
      </c>
      <c r="S799" t="str">
        <v>octubre</v>
      </c>
    </row>
    <row r="800">
      <c r="C800" t="str">
        <v>Proyecto Emprendedor</v>
      </c>
      <c r="D800" t="str">
        <f>IF(H800="Disciplinar","No aplica","")</f>
        <v>No aplica</v>
      </c>
      <c r="H800" t="str">
        <v>Disciplinar</v>
      </c>
      <c r="I800" t="str">
        <v>NOA 2025</v>
      </c>
      <c r="M800">
        <v>6</v>
      </c>
      <c r="N800" t="str">
        <v>Pregrado</v>
      </c>
      <c r="O800" t="str">
        <v xml:space="preserve">Ciencias de la Educación </v>
      </c>
      <c r="P800" t="str">
        <v>Nueva</v>
      </c>
      <c r="S800" t="str">
        <v>octubre</v>
      </c>
    </row>
    <row r="801">
      <c r="C801" t="str">
        <v>Didáctica de las lenguas originarias</v>
      </c>
      <c r="D801" t="str">
        <f>IF(H801="Disciplinar","No aplica","")</f>
        <v>No aplica</v>
      </c>
      <c r="H801" t="str">
        <v>Disciplinar</v>
      </c>
      <c r="I801" t="str">
        <v>NOA 2025</v>
      </c>
      <c r="M801">
        <v>6</v>
      </c>
      <c r="N801" t="str">
        <v>Pregrado</v>
      </c>
      <c r="O801" t="str">
        <v xml:space="preserve">Ciencias de la Educación </v>
      </c>
      <c r="P801" t="str">
        <v>Nueva</v>
      </c>
      <c r="S801" t="str">
        <v>octubre</v>
      </c>
    </row>
    <row r="802">
      <c r="C802" t="str">
        <v>Práctica Pedagógica III</v>
      </c>
      <c r="D802" t="str">
        <f>IF(H802="Disciplinar","No aplica","")</f>
        <v>No aplica</v>
      </c>
      <c r="H802" t="str">
        <v>Disciplinar</v>
      </c>
      <c r="I802" t="str">
        <v>NOA 2025</v>
      </c>
      <c r="M802">
        <v>6</v>
      </c>
      <c r="N802" t="str">
        <v>Pregrado</v>
      </c>
      <c r="O802" t="str">
        <v xml:space="preserve">Ciencias de la Educación </v>
      </c>
      <c r="P802" t="str">
        <v>Nueva</v>
      </c>
      <c r="S802" t="str">
        <v>octubre</v>
      </c>
    </row>
    <row r="803">
      <c r="C803" t="str">
        <v>Procesos de Investigación II</v>
      </c>
      <c r="D803" t="str">
        <f>IF(H803="Disciplinar","No aplica","")</f>
        <v>No aplica</v>
      </c>
      <c r="H803" t="str">
        <v>Disciplinar</v>
      </c>
      <c r="I803" t="str">
        <v>NOA 2025</v>
      </c>
      <c r="M803">
        <v>7</v>
      </c>
      <c r="N803" t="str">
        <v>Pregrado</v>
      </c>
      <c r="O803" t="str">
        <v xml:space="preserve">Ciencias de la Educación </v>
      </c>
      <c r="P803" t="str">
        <v>Nueva</v>
      </c>
      <c r="S803" t="str">
        <v>octubre</v>
      </c>
    </row>
    <row r="804">
      <c r="C804" t="str">
        <v>Interculturalidad y TIC</v>
      </c>
      <c r="D804" t="str">
        <f>IF(H804="Disciplinar","No aplica","")</f>
        <v>No aplica</v>
      </c>
      <c r="H804" t="str">
        <v>Disciplinar</v>
      </c>
      <c r="I804" t="str">
        <v>NOA 2025</v>
      </c>
      <c r="M804">
        <v>7</v>
      </c>
      <c r="N804" t="str">
        <v>Pregrado</v>
      </c>
      <c r="O804" t="str">
        <v xml:space="preserve">Ciencias de la Educación </v>
      </c>
      <c r="P804" t="str">
        <v>Nueva</v>
      </c>
      <c r="S804" t="str">
        <v>octubre</v>
      </c>
    </row>
    <row r="805">
      <c r="C805" t="str">
        <v>Desarrollo etnografico</v>
      </c>
      <c r="D805" t="str">
        <f>IF(H805="Disciplinar","No aplica","")</f>
        <v>No aplica</v>
      </c>
      <c r="H805" t="str">
        <v>Disciplinar</v>
      </c>
      <c r="I805" t="str">
        <v>NOA 2025</v>
      </c>
      <c r="M805">
        <v>7</v>
      </c>
      <c r="N805" t="str">
        <v>Pregrado</v>
      </c>
      <c r="O805" t="str">
        <v xml:space="preserve">Ciencias de la Educación </v>
      </c>
      <c r="P805" t="str">
        <v>Nueva</v>
      </c>
      <c r="S805" t="str">
        <v>octubre</v>
      </c>
    </row>
    <row r="806">
      <c r="C806" t="str">
        <v>Fundamentos Axiologicos del Docente</v>
      </c>
      <c r="D806" t="str">
        <f>IF(H806="Disciplinar","No aplica","")</f>
        <v>No aplica</v>
      </c>
      <c r="H806" t="str">
        <v>Disciplinar</v>
      </c>
      <c r="I806" t="str">
        <v>NOA 2025</v>
      </c>
      <c r="M806">
        <v>7</v>
      </c>
      <c r="N806" t="str">
        <v>Pregrado</v>
      </c>
      <c r="O806" t="str">
        <v xml:space="preserve">Ciencias de la Educación </v>
      </c>
      <c r="P806" t="str">
        <v>Nueva</v>
      </c>
      <c r="S806" t="str">
        <v>octubre</v>
      </c>
    </row>
    <row r="807">
      <c r="C807" t="str">
        <v>Curriculo y evaluación en Étnoeducación</v>
      </c>
      <c r="D807" t="str">
        <f>IF(H807="Disciplinar","No aplica","")</f>
        <v>No aplica</v>
      </c>
      <c r="H807" t="str">
        <v>Disciplinar</v>
      </c>
      <c r="I807" t="str">
        <v>NOA 2025</v>
      </c>
      <c r="M807">
        <v>7</v>
      </c>
      <c r="N807" t="str">
        <v>Pregrado</v>
      </c>
      <c r="O807" t="str">
        <v xml:space="preserve">Ciencias de la Educación </v>
      </c>
      <c r="P807" t="str">
        <v>Nueva</v>
      </c>
      <c r="S807" t="str">
        <v>octubre</v>
      </c>
    </row>
    <row r="808">
      <c r="C808" t="str">
        <v>Práctica Pedagogíca IV</v>
      </c>
      <c r="D808" t="str">
        <f>IF(H808="Disciplinar","No aplica","")</f>
        <v>No aplica</v>
      </c>
      <c r="H808" t="str">
        <v>Disciplinar</v>
      </c>
      <c r="I808" t="str">
        <v>NOA 2025</v>
      </c>
      <c r="M808">
        <v>7</v>
      </c>
      <c r="N808" t="str">
        <v>Pregrado</v>
      </c>
      <c r="O808" t="str">
        <v xml:space="preserve">Ciencias de la Educación </v>
      </c>
      <c r="P808" t="str">
        <v>Nueva</v>
      </c>
      <c r="S808" t="str">
        <v>octubre</v>
      </c>
    </row>
    <row r="809">
      <c r="C809" t="str">
        <v>Procesos de Investigación III</v>
      </c>
      <c r="D809" t="str">
        <f>IF(H809="Disciplinar","No aplica","")</f>
        <v>No aplica</v>
      </c>
      <c r="H809" t="str">
        <v>Disciplinar</v>
      </c>
      <c r="I809" t="str">
        <v>NOA 2025</v>
      </c>
      <c r="M809">
        <v>8</v>
      </c>
      <c r="N809" t="str">
        <v>Pregrado</v>
      </c>
      <c r="O809" t="str">
        <v xml:space="preserve">Ciencias de la Educación </v>
      </c>
      <c r="P809" t="str">
        <v>Nueva</v>
      </c>
      <c r="S809" t="str">
        <v>octubre</v>
      </c>
    </row>
    <row r="810">
      <c r="C810" t="str">
        <v>Proyectos etnoeducativos e interculturales</v>
      </c>
      <c r="D810" t="str">
        <f>IF(H810="Disciplinar","No aplica","")</f>
        <v>No aplica</v>
      </c>
      <c r="H810" t="str">
        <v>Disciplinar</v>
      </c>
      <c r="I810" t="str">
        <v>NOA 2025</v>
      </c>
      <c r="M810">
        <v>8</v>
      </c>
      <c r="N810" t="str">
        <v>Pregrado</v>
      </c>
      <c r="O810" t="str">
        <v xml:space="preserve">Ciencias de la Educación </v>
      </c>
      <c r="P810" t="str">
        <v>Nueva</v>
      </c>
      <c r="S810" t="str">
        <v>octubre</v>
      </c>
    </row>
    <row r="811">
      <c r="C811" t="str">
        <v>Procesos Creativos de los pueblos originarios</v>
      </c>
      <c r="D811" t="str">
        <f>IF(H811="Disciplinar","No aplica","")</f>
        <v>No aplica</v>
      </c>
      <c r="H811" t="str">
        <v>Disciplinar</v>
      </c>
      <c r="I811" t="str">
        <v>NOA 2025</v>
      </c>
      <c r="M811">
        <v>8</v>
      </c>
      <c r="N811" t="str">
        <v>Pregrado</v>
      </c>
      <c r="O811" t="str">
        <v xml:space="preserve">Ciencias de la Educación </v>
      </c>
      <c r="P811" t="str">
        <v>Nueva</v>
      </c>
      <c r="S811" t="str">
        <v>octubre</v>
      </c>
    </row>
    <row r="812">
      <c r="C812" t="str">
        <v>Educación intercultural bilingüe y Politicas Públicas</v>
      </c>
      <c r="D812" t="str">
        <f>IF(H812="Disciplinar","No aplica","")</f>
        <v>No aplica</v>
      </c>
      <c r="H812" t="str">
        <v>Disciplinar</v>
      </c>
      <c r="I812" t="str">
        <v>NOA 2025</v>
      </c>
      <c r="M812">
        <v>8</v>
      </c>
      <c r="N812" t="str">
        <v>Pregrado</v>
      </c>
      <c r="O812" t="str">
        <v xml:space="preserve">Ciencias de la Educación </v>
      </c>
      <c r="P812" t="str">
        <v>Nueva</v>
      </c>
      <c r="S812" t="str">
        <v>octubre</v>
      </c>
    </row>
    <row r="813">
      <c r="C813" t="str">
        <v>Práctica Profesional en Etnoeducación</v>
      </c>
      <c r="D813" t="str">
        <f>IF(H813="Disciplinar","No aplica","")</f>
        <v>No aplica</v>
      </c>
      <c r="H813" t="str">
        <v>Disciplinar</v>
      </c>
      <c r="I813" t="str">
        <v>NOA 2025</v>
      </c>
      <c r="M813">
        <v>8</v>
      </c>
      <c r="N813" t="str">
        <v>Pregrado</v>
      </c>
      <c r="O813" t="str">
        <v xml:space="preserve">Ciencias de la Educación </v>
      </c>
      <c r="P813" t="str">
        <v>Nueva</v>
      </c>
      <c r="S813" t="str">
        <v>octubre</v>
      </c>
    </row>
    <row r="814">
      <c r="A814" t="str">
        <v>Ambas</v>
      </c>
      <c r="B814" t="str">
        <v>Inteligencia de Negocios</v>
      </c>
      <c r="C814" t="str">
        <v>Competencias Ciudadanas</v>
      </c>
      <c r="D814" t="str">
        <f>IF(H814="Disciplinar","No aplica","")</f>
        <v>No aplica</v>
      </c>
      <c r="H814" t="str">
        <v>Disciplinar</v>
      </c>
      <c r="I814" t="str">
        <v>NOA 2024</v>
      </c>
      <c r="M814">
        <v>1</v>
      </c>
      <c r="N814" t="str">
        <v>Pregrado</v>
      </c>
      <c r="O814" t="str">
        <v>Escuela de Negocios</v>
      </c>
      <c r="P814" t="str">
        <v>Nueva</v>
      </c>
      <c r="Q814" t="str">
        <v>Sí</v>
      </c>
      <c r="R814" t="str">
        <v>Cargado</v>
      </c>
      <c r="S814" t="str">
        <v xml:space="preserve">Abril </v>
      </c>
      <c r="T814" s="1">
        <v>46119</v>
      </c>
      <c r="U814" s="1">
        <v>46069</v>
      </c>
      <c r="V814" s="1">
        <v>46084</v>
      </c>
      <c r="AL814" t="str">
        <v>Calculada</v>
      </c>
      <c r="AM814" t="str">
        <v>Realizado</v>
      </c>
    </row>
    <row r="815">
      <c r="C815" t="str">
        <v>Competencias Digitales</v>
      </c>
      <c r="D815" t="str">
        <f>IF(H815="Disciplinar","No aplica","")</f>
        <v>No aplica</v>
      </c>
      <c r="H815" t="str">
        <v>Disciplinar</v>
      </c>
      <c r="I815" t="str">
        <v>NOA 2024</v>
      </c>
      <c r="M815">
        <v>1</v>
      </c>
      <c r="N815" t="str">
        <v>Pregrado</v>
      </c>
      <c r="O815" t="str">
        <v>Escuela de Negocios</v>
      </c>
      <c r="P815" t="str">
        <v>Nueva</v>
      </c>
      <c r="Q815" t="str">
        <v>Sí</v>
      </c>
      <c r="R815" t="str">
        <v>Cargado</v>
      </c>
      <c r="S815" t="str">
        <v>Abril</v>
      </c>
      <c r="T815" s="1">
        <v>46119</v>
      </c>
      <c r="U815" s="1">
        <v>46070</v>
      </c>
      <c r="V815" s="1">
        <v>46085</v>
      </c>
      <c r="AL815" t="str">
        <v>Calculada</v>
      </c>
      <c r="AM815" t="str">
        <v>Realizado</v>
      </c>
    </row>
    <row r="816">
      <c r="C816" t="str">
        <v>Fundamentos de Business Intelligence</v>
      </c>
      <c r="D816" t="str">
        <f>IF(H816="Disciplinar","No aplica","")</f>
        <v>No aplica</v>
      </c>
      <c r="H816" t="str">
        <v>Disciplinar</v>
      </c>
      <c r="I816" t="str">
        <v>NOA 2024</v>
      </c>
      <c r="M816">
        <v>1</v>
      </c>
      <c r="N816" t="str">
        <v>Pregrado</v>
      </c>
      <c r="O816" t="str">
        <v>Escuela de Negocios</v>
      </c>
      <c r="P816" t="str">
        <v>Nueva</v>
      </c>
      <c r="Q816" t="str">
        <v>No</v>
      </c>
      <c r="R816" t="str">
        <v>Cargado</v>
      </c>
      <c r="S816" t="str">
        <v>Abril</v>
      </c>
      <c r="T816" s="1">
        <v>46119</v>
      </c>
      <c r="U816" s="1">
        <v>46071</v>
      </c>
      <c r="V816" s="1">
        <v>46086</v>
      </c>
      <c r="AL816" t="str">
        <v>Calculada</v>
      </c>
      <c r="AM816" t="str">
        <v>Realizado</v>
      </c>
    </row>
    <row r="817">
      <c r="C817" t="str">
        <v>Documento y Manejo de la Información</v>
      </c>
      <c r="D817" t="str">
        <f>IF(H817="Disciplinar","No aplica","")</f>
        <v>No aplica</v>
      </c>
      <c r="H817" t="str">
        <v>Disciplinar</v>
      </c>
      <c r="I817" t="str">
        <v>NOA 2024</v>
      </c>
      <c r="M817">
        <v>1</v>
      </c>
      <c r="N817" t="str">
        <v>Pregrado</v>
      </c>
      <c r="O817" t="str">
        <v>Escuela de Negocios</v>
      </c>
      <c r="P817" t="str">
        <v>Nueva</v>
      </c>
      <c r="Q817" t="str">
        <v>Sí</v>
      </c>
      <c r="R817" t="str">
        <v>Cargado</v>
      </c>
      <c r="S817" t="str">
        <v>abril</v>
      </c>
      <c r="T817" s="1">
        <v>46119</v>
      </c>
      <c r="U817" s="1">
        <v>46072</v>
      </c>
      <c r="V817" s="1">
        <v>46087</v>
      </c>
      <c r="AL817" t="str">
        <v>Calculada</v>
      </c>
      <c r="AM817" t="str">
        <v>Realizado</v>
      </c>
    </row>
    <row r="818">
      <c r="C818" t="str">
        <v>Fundamentos de Marketing</v>
      </c>
      <c r="D818" t="str">
        <f>IF(H818="Disciplinar","No aplica","")</f>
        <v>No aplica</v>
      </c>
      <c r="H818" t="str">
        <v>Disciplinar</v>
      </c>
      <c r="I818" t="str">
        <v>NOA 2024</v>
      </c>
      <c r="M818">
        <v>1</v>
      </c>
      <c r="N818" t="str">
        <v>Pregrado</v>
      </c>
      <c r="O818" t="str">
        <v>Escuela de Negocios</v>
      </c>
      <c r="P818" t="str">
        <v>Nueva</v>
      </c>
      <c r="Q818" t="str">
        <v>Sí</v>
      </c>
      <c r="R818" t="str">
        <v>Cargado</v>
      </c>
      <c r="S818" t="str">
        <v>abril</v>
      </c>
      <c r="T818" s="1">
        <v>46119</v>
      </c>
      <c r="U818" s="1">
        <v>46073</v>
      </c>
      <c r="V818" s="1">
        <v>46090</v>
      </c>
      <c r="AL818" t="str">
        <v>Calculada</v>
      </c>
      <c r="AM818" t="str">
        <v>Realizado</v>
      </c>
    </row>
    <row r="819">
      <c r="C819" t="str">
        <v>Fundamentos de Administración</v>
      </c>
      <c r="D819" t="str">
        <f>IF(H819="Disciplinar","No aplica","")</f>
        <v>No aplica</v>
      </c>
      <c r="H819" t="str">
        <v>Disciplinar</v>
      </c>
      <c r="I819" t="str">
        <v>NOA 2024</v>
      </c>
      <c r="M819">
        <v>1</v>
      </c>
      <c r="N819" t="str">
        <v>Pregrado</v>
      </c>
      <c r="O819" t="str">
        <v>Escuela de Negocios</v>
      </c>
      <c r="P819" t="str">
        <v>Nueva</v>
      </c>
      <c r="Q819" t="str">
        <v>Sí</v>
      </c>
      <c r="R819" t="str">
        <v>Cargado</v>
      </c>
      <c r="S819" t="str">
        <v>abril</v>
      </c>
      <c r="T819" s="1">
        <v>46119</v>
      </c>
      <c r="U819" s="1">
        <v>46076</v>
      </c>
      <c r="V819" s="1">
        <v>46091</v>
      </c>
      <c r="AL819" t="str">
        <v>Calculada</v>
      </c>
      <c r="AM819" t="str">
        <v>Realizado</v>
      </c>
    </row>
    <row r="820">
      <c r="C820" t="str">
        <v>Competencias Matemáticas</v>
      </c>
      <c r="D820" t="str">
        <f>IF(H820="Disciplinar","No aplica","")</f>
        <v>No aplica</v>
      </c>
      <c r="H820" t="str">
        <v>Disciplinar</v>
      </c>
      <c r="I820" t="str">
        <v>NOA 2024</v>
      </c>
      <c r="M820">
        <v>2</v>
      </c>
      <c r="N820" t="str">
        <v>Pregrado</v>
      </c>
      <c r="O820" t="str">
        <v>Escuela de Negocios</v>
      </c>
      <c r="P820" t="str">
        <v>Nueva</v>
      </c>
      <c r="Q820" t="str">
        <v>Sí</v>
      </c>
      <c r="R820" t="str">
        <v>Cargado</v>
      </c>
      <c r="S820" t="str">
        <v>abril</v>
      </c>
      <c r="T820" s="1">
        <v>46119</v>
      </c>
      <c r="U820" s="1">
        <v>46077</v>
      </c>
      <c r="V820" s="1">
        <v>46092</v>
      </c>
      <c r="AL820" t="str">
        <v>Calculada</v>
      </c>
      <c r="AM820" t="str">
        <v>Realizado</v>
      </c>
    </row>
    <row r="821">
      <c r="C821" t="str">
        <v>Competencias Comunicativas</v>
      </c>
      <c r="D821" t="str">
        <f>IF(H821="Disciplinar","No aplica","")</f>
        <v>No aplica</v>
      </c>
      <c r="H821" t="str">
        <v>Disciplinar</v>
      </c>
      <c r="I821" t="str">
        <v>NOA 2024</v>
      </c>
      <c r="M821">
        <v>2</v>
      </c>
      <c r="N821" t="str">
        <v>Pregrado</v>
      </c>
      <c r="O821" t="str">
        <v>Escuela de Negocios</v>
      </c>
      <c r="P821" t="str">
        <v>Nueva</v>
      </c>
      <c r="Q821" t="str">
        <v>Sí</v>
      </c>
      <c r="R821" t="str">
        <v>Cargado</v>
      </c>
      <c r="S821" t="str">
        <v>abril</v>
      </c>
      <c r="T821" s="1">
        <v>46119</v>
      </c>
      <c r="U821" s="1">
        <v>46078</v>
      </c>
      <c r="V821" s="1">
        <v>46093</v>
      </c>
      <c r="AL821" t="str">
        <v>Calculada</v>
      </c>
      <c r="AM821" t="str">
        <v>Realizado</v>
      </c>
    </row>
    <row r="822">
      <c r="C822" t="str">
        <v>Análisis de Datos y Transformación Digital</v>
      </c>
      <c r="D822" t="str">
        <f>IF(H822="Disciplinar","No aplica","")</f>
        <v>No aplica</v>
      </c>
      <c r="H822" t="str">
        <v>Disciplinar</v>
      </c>
      <c r="I822" t="str">
        <v>NOA 2024</v>
      </c>
      <c r="M822">
        <v>2</v>
      </c>
      <c r="N822" t="str">
        <v>Pregrado</v>
      </c>
      <c r="O822" t="str">
        <v>Escuela de Negocios</v>
      </c>
      <c r="P822" t="str">
        <v>Nueva</v>
      </c>
      <c r="Q822" t="str">
        <v>No</v>
      </c>
      <c r="R822" t="str">
        <v>Aprobado DI</v>
      </c>
      <c r="S822" t="str">
        <v>abril</v>
      </c>
      <c r="T822" s="1">
        <v>46119</v>
      </c>
      <c r="U822" s="1">
        <v>46138</v>
      </c>
      <c r="V822" s="1">
        <v>46154</v>
      </c>
      <c r="AL822" t="str">
        <v>Calculada</v>
      </c>
      <c r="AM822" t="str">
        <v>Realizado</v>
      </c>
    </row>
    <row r="823">
      <c r="C823" t="str">
        <v>Contabilidad General</v>
      </c>
      <c r="D823" t="str">
        <f>IF(H823="Disciplinar","No aplica","")</f>
        <v>No aplica</v>
      </c>
      <c r="H823" t="str">
        <v>Disciplinar</v>
      </c>
      <c r="I823" t="str">
        <v>NOA 2024</v>
      </c>
      <c r="M823">
        <v>2</v>
      </c>
      <c r="N823" t="str">
        <v>Pregrado</v>
      </c>
      <c r="O823" t="str">
        <v>Escuela de Negocios</v>
      </c>
      <c r="P823" t="str">
        <v>Nueva</v>
      </c>
      <c r="Q823" t="str">
        <v>Sí</v>
      </c>
      <c r="R823" t="str">
        <v>Cargado</v>
      </c>
      <c r="S823" t="str">
        <v>abril</v>
      </c>
      <c r="T823" s="1">
        <v>46119</v>
      </c>
      <c r="U823" s="1">
        <v>46083</v>
      </c>
      <c r="V823" s="1">
        <v>46098</v>
      </c>
      <c r="AL823" t="str">
        <v>Calculada</v>
      </c>
      <c r="AM823" t="str">
        <v>Realizado</v>
      </c>
    </row>
    <row r="824">
      <c r="C824" t="str">
        <v>Microeconomía</v>
      </c>
      <c r="D824" t="str">
        <f>IF(H824="Disciplinar","No aplica","")</f>
        <v>No aplica</v>
      </c>
      <c r="H824" t="str">
        <v>Disciplinar</v>
      </c>
      <c r="I824" t="str">
        <v>NOA 2024</v>
      </c>
      <c r="M824">
        <v>2</v>
      </c>
      <c r="N824" t="str">
        <v>Pregrado</v>
      </c>
      <c r="O824" t="str">
        <v>Escuela de Negocios</v>
      </c>
      <c r="P824" t="str">
        <v>Nueva</v>
      </c>
      <c r="Q824" t="str">
        <v>Sí</v>
      </c>
      <c r="R824" t="str">
        <v>Cargado</v>
      </c>
      <c r="S824" t="str">
        <v>abril</v>
      </c>
      <c r="T824" s="1">
        <v>46119</v>
      </c>
      <c r="U824" s="1">
        <v>46084</v>
      </c>
      <c r="V824" s="1">
        <v>46099</v>
      </c>
      <c r="AL824" t="str">
        <v>Calculada</v>
      </c>
      <c r="AM824" t="str">
        <v>Realizado</v>
      </c>
    </row>
    <row r="825">
      <c r="C825" t="str">
        <v>Procesos de Investigación I</v>
      </c>
      <c r="D825" t="str">
        <f>IF(H825="Disciplinar","No aplica","")</f>
        <v>No aplica</v>
      </c>
      <c r="H825" t="str">
        <v>Disciplinar</v>
      </c>
      <c r="I825" t="str">
        <v>NOA 2024</v>
      </c>
      <c r="M825">
        <v>2</v>
      </c>
      <c r="N825" t="str">
        <v>Pregrado</v>
      </c>
      <c r="O825" t="str">
        <v>Escuela de Negocios</v>
      </c>
      <c r="P825" t="str">
        <v>Nueva</v>
      </c>
      <c r="Q825" t="str">
        <v>Sí</v>
      </c>
      <c r="R825" t="str">
        <v>Cargado</v>
      </c>
      <c r="S825" t="str">
        <v>abril</v>
      </c>
      <c r="T825" s="1">
        <v>46119</v>
      </c>
      <c r="U825" s="1">
        <v>46085</v>
      </c>
      <c r="V825" s="1">
        <v>46100</v>
      </c>
      <c r="AL825" t="str">
        <v>Calculada</v>
      </c>
      <c r="AM825" t="str">
        <v>Realizado</v>
      </c>
    </row>
    <row r="826">
      <c r="C826" t="str">
        <v>Estadística Aplicada</v>
      </c>
      <c r="D826" t="str">
        <f>IF(H826="Disciplinar","No aplica","")</f>
        <v>No aplica</v>
      </c>
      <c r="H826" t="str">
        <v>Disciplinar</v>
      </c>
      <c r="I826" t="str">
        <v>NOA 2024</v>
      </c>
      <c r="M826">
        <v>3</v>
      </c>
      <c r="N826" t="str">
        <v>Pregrado</v>
      </c>
      <c r="O826" t="str">
        <v>Escuela de Negocios</v>
      </c>
      <c r="P826" t="str">
        <v>Nueva</v>
      </c>
      <c r="Q826" t="str">
        <v>Sí</v>
      </c>
      <c r="R826" t="str">
        <v>Cargado</v>
      </c>
      <c r="S826" t="str">
        <v>abril</v>
      </c>
      <c r="T826" s="1">
        <v>46119</v>
      </c>
      <c r="U826" s="1">
        <v>46086</v>
      </c>
      <c r="V826" s="1">
        <v>46101</v>
      </c>
      <c r="AL826" t="str">
        <v>Calculada</v>
      </c>
      <c r="AM826" t="str">
        <v>Realizado</v>
      </c>
    </row>
    <row r="827">
      <c r="C827" t="str">
        <v>Gestión de Base de Datos</v>
      </c>
      <c r="D827" t="str">
        <f>IF(H827="Disciplinar","No aplica","")</f>
        <v>No aplica</v>
      </c>
      <c r="H827" t="str">
        <v>Disciplinar</v>
      </c>
      <c r="I827" t="str">
        <v>NOA 2024</v>
      </c>
      <c r="M827">
        <v>3</v>
      </c>
      <c r="N827" t="str">
        <v>Pregrado</v>
      </c>
      <c r="O827" t="str">
        <v>Escuela de Negocios</v>
      </c>
      <c r="P827" t="str">
        <v>Nueva</v>
      </c>
      <c r="Q827" t="str">
        <v>No</v>
      </c>
      <c r="R827" t="str">
        <v>Aprobado DI</v>
      </c>
      <c r="S827" t="str">
        <v>abril</v>
      </c>
      <c r="T827" s="1">
        <v>46119</v>
      </c>
      <c r="U827" s="1">
        <v>46132</v>
      </c>
      <c r="V827" s="1">
        <v>46148</v>
      </c>
      <c r="AL827" t="str">
        <v>Calculada</v>
      </c>
      <c r="AM827" t="str">
        <v>Realizado</v>
      </c>
    </row>
    <row r="828">
      <c r="C828" t="str">
        <v>Costos</v>
      </c>
      <c r="D828" t="str">
        <f>IF(H828="Disciplinar","No aplica","")</f>
        <v>No aplica</v>
      </c>
      <c r="H828" t="str">
        <v>Disciplinar</v>
      </c>
      <c r="I828" t="str">
        <v>NOA 2024</v>
      </c>
      <c r="M828">
        <v>3</v>
      </c>
      <c r="N828" t="str">
        <v>Pregrado</v>
      </c>
      <c r="O828" t="str">
        <v>Escuela de Negocios</v>
      </c>
      <c r="P828" t="str">
        <v>Nueva</v>
      </c>
      <c r="Q828" t="str">
        <v>Sí</v>
      </c>
      <c r="R828" t="str">
        <v>Cargado</v>
      </c>
      <c r="S828" t="str">
        <v>abril</v>
      </c>
      <c r="T828" s="1">
        <v>46119</v>
      </c>
      <c r="U828" s="1">
        <v>46087</v>
      </c>
      <c r="V828" s="1">
        <v>46105</v>
      </c>
      <c r="AL828" t="str">
        <v>Calculada</v>
      </c>
      <c r="AM828" t="str">
        <v>Realizado</v>
      </c>
    </row>
    <row r="829">
      <c r="C829" t="str">
        <v>Electiva Humanística I</v>
      </c>
      <c r="H829" t="str">
        <v>Electiva</v>
      </c>
      <c r="I829" t="str">
        <v>NOA 2024</v>
      </c>
      <c r="M829">
        <v>3</v>
      </c>
      <c r="N829" t="str">
        <v>Pregrado</v>
      </c>
      <c r="O829" t="str">
        <v>Escuela de Negocios</v>
      </c>
      <c r="P829" t="str">
        <v>Nueva</v>
      </c>
      <c r="Q829" t="str">
        <v>Sí</v>
      </c>
      <c r="R829" t="str">
        <v>Cargado</v>
      </c>
      <c r="S829" t="str">
        <v>abril</v>
      </c>
      <c r="T829" s="1">
        <v>46119</v>
      </c>
      <c r="U829" s="1">
        <v>46090</v>
      </c>
      <c r="V829" s="1">
        <v>46106</v>
      </c>
      <c r="AL829" t="str">
        <v>Calculada</v>
      </c>
      <c r="AM829" t="str">
        <v>Realizado</v>
      </c>
    </row>
    <row r="830">
      <c r="C830" t="str">
        <v>Macroeconomía</v>
      </c>
      <c r="D830" t="str">
        <f>IF(H830="Disciplinar","No aplica","")</f>
        <v>No aplica</v>
      </c>
      <c r="H830" t="str">
        <v>Disciplinar</v>
      </c>
      <c r="I830" t="str">
        <v>NOA 2024</v>
      </c>
      <c r="M830">
        <v>3</v>
      </c>
      <c r="N830" t="str">
        <v>Pregrado</v>
      </c>
      <c r="O830" t="str">
        <v>Escuela de Negocios</v>
      </c>
      <c r="P830" t="str">
        <v>Nueva</v>
      </c>
      <c r="Q830" t="str">
        <v>Sí</v>
      </c>
      <c r="R830" t="str">
        <v>Cargado</v>
      </c>
      <c r="S830" t="str">
        <v>abril</v>
      </c>
      <c r="T830" s="1">
        <v>46119</v>
      </c>
      <c r="U830" s="1">
        <v>46091</v>
      </c>
      <c r="V830" s="1">
        <v>46107</v>
      </c>
      <c r="AL830" t="str">
        <v>Calculada</v>
      </c>
      <c r="AM830" t="str">
        <v>Realizado</v>
      </c>
    </row>
    <row r="831">
      <c r="C831" t="str">
        <v>Procesos de Investigación II</v>
      </c>
      <c r="D831" t="str">
        <f>IF(H831="Disciplinar","No aplica","")</f>
        <v>No aplica</v>
      </c>
      <c r="H831" t="str">
        <v>Disciplinar</v>
      </c>
      <c r="I831" t="str">
        <v>NOA 2024</v>
      </c>
      <c r="M831">
        <v>3</v>
      </c>
      <c r="N831" t="str">
        <v>Pregrado</v>
      </c>
      <c r="O831" t="str">
        <v>Escuela de Negocios</v>
      </c>
      <c r="P831" t="str">
        <v>Nueva</v>
      </c>
      <c r="Q831" t="str">
        <v>Sí</v>
      </c>
      <c r="R831" t="str">
        <v>Cargado</v>
      </c>
      <c r="S831" t="str">
        <v>abril</v>
      </c>
      <c r="T831" s="1">
        <v>46119</v>
      </c>
      <c r="U831" s="1">
        <v>46092</v>
      </c>
      <c r="V831" s="1">
        <v>46108</v>
      </c>
      <c r="AL831" t="str">
        <v>Calculada</v>
      </c>
      <c r="AM831" t="str">
        <v>Realizado</v>
      </c>
    </row>
    <row r="832">
      <c r="C832" t="str">
        <v>E- Commerce</v>
      </c>
      <c r="D832" t="str">
        <f>IF(H832="Disciplinar","No aplica","")</f>
        <v>No aplica</v>
      </c>
      <c r="H832" t="str">
        <v>Disciplinar</v>
      </c>
      <c r="I832" t="str">
        <v>NOA 2024</v>
      </c>
      <c r="M832">
        <v>4</v>
      </c>
      <c r="N832" t="str">
        <v>Pregrado</v>
      </c>
      <c r="O832" t="str">
        <v>Escuela de Negocios</v>
      </c>
      <c r="P832" t="str">
        <v>Nueva</v>
      </c>
      <c r="Q832" t="str">
        <v>No</v>
      </c>
      <c r="R832" t="str">
        <v>Aprobado DI</v>
      </c>
      <c r="S832" t="str">
        <v>abril</v>
      </c>
      <c r="T832" s="1">
        <v>46119</v>
      </c>
      <c r="U832" s="1">
        <v>46134</v>
      </c>
      <c r="V832" s="1">
        <v>46150</v>
      </c>
      <c r="AL832" t="str">
        <v>Calculada</v>
      </c>
      <c r="AM832" t="str">
        <v>Realizado</v>
      </c>
    </row>
    <row r="833">
      <c r="C833" t="str">
        <v>Análisis Financiero</v>
      </c>
      <c r="D833" t="str">
        <f>IF(H833="Disciplinar","No aplica","")</f>
        <v>No aplica</v>
      </c>
      <c r="H833" t="str">
        <v>Disciplinar</v>
      </c>
      <c r="I833" t="str">
        <v>NOA 2024</v>
      </c>
      <c r="M833">
        <v>4</v>
      </c>
      <c r="N833" t="str">
        <v>Pregrado</v>
      </c>
      <c r="O833" t="str">
        <v>Escuela de Negocios</v>
      </c>
      <c r="P833" t="str">
        <v>Nueva</v>
      </c>
      <c r="Q833" t="str">
        <v>Sí</v>
      </c>
      <c r="R833" t="str">
        <v>Producido</v>
      </c>
      <c r="S833" t="str">
        <v>abril</v>
      </c>
      <c r="T833" s="1">
        <v>46119</v>
      </c>
      <c r="U833" s="1">
        <v>46135</v>
      </c>
      <c r="V833" s="1">
        <v>46153</v>
      </c>
      <c r="AL833" t="str">
        <v>Calculada</v>
      </c>
      <c r="AM833" t="str">
        <v>Realizado</v>
      </c>
    </row>
    <row r="834">
      <c r="C834" t="str">
        <v>Cultura Emprendedora</v>
      </c>
      <c r="D834" t="str">
        <f>IF(H834="Disciplinar","No aplica","")</f>
        <v>No aplica</v>
      </c>
      <c r="H834" t="str">
        <v>Disciplinar</v>
      </c>
      <c r="I834" t="str">
        <v>NOA 2024</v>
      </c>
      <c r="M834">
        <v>4</v>
      </c>
      <c r="N834" t="str">
        <v>Pregrado</v>
      </c>
      <c r="O834" t="str">
        <v>Escuela de Negocios</v>
      </c>
      <c r="P834" t="str">
        <v>Nueva</v>
      </c>
      <c r="Q834" t="str">
        <v>Sí</v>
      </c>
      <c r="R834" t="str">
        <v>Producido</v>
      </c>
      <c r="S834" t="str">
        <v>abril</v>
      </c>
      <c r="T834" s="1">
        <v>46119</v>
      </c>
      <c r="U834" s="1">
        <v>46136</v>
      </c>
      <c r="V834" s="1">
        <v>46154</v>
      </c>
      <c r="AL834" t="str">
        <v>Calculada</v>
      </c>
      <c r="AM834" t="str">
        <v>Realizado</v>
      </c>
    </row>
    <row r="835">
      <c r="C835" t="str">
        <v>Electiva Humanística II</v>
      </c>
      <c r="H835" t="str">
        <v>Electiva</v>
      </c>
      <c r="I835" t="str">
        <v>NOA 2024</v>
      </c>
      <c r="M835">
        <v>4</v>
      </c>
      <c r="N835" t="str">
        <v>Pregrado</v>
      </c>
      <c r="O835" t="str">
        <v>Escuela de Negocios</v>
      </c>
      <c r="P835" t="str">
        <v>Nueva</v>
      </c>
      <c r="Q835" t="str">
        <v>Sí</v>
      </c>
      <c r="R835" t="str">
        <v>Producido</v>
      </c>
      <c r="S835" t="str">
        <v>abril</v>
      </c>
      <c r="T835" s="1">
        <v>46119</v>
      </c>
      <c r="U835" s="1">
        <v>46139</v>
      </c>
      <c r="V835" s="1">
        <v>46155</v>
      </c>
      <c r="AL835" t="str">
        <v>Calculada</v>
      </c>
      <c r="AM835" t="str">
        <v>Realizado</v>
      </c>
    </row>
    <row r="836">
      <c r="C836" t="str">
        <v>Electiva de Profundización  I - Analítica financiera para nuevos negocios</v>
      </c>
      <c r="D836" t="str">
        <v>Innovación basada en datos y Design Thinking</v>
      </c>
      <c r="H836" t="str">
        <v>Electiva</v>
      </c>
      <c r="I836" t="str">
        <v>NOA 2024</v>
      </c>
      <c r="M836">
        <v>4</v>
      </c>
      <c r="N836" t="str">
        <v>Pregrado</v>
      </c>
      <c r="O836" t="str">
        <v>Escuela de Negocios</v>
      </c>
      <c r="P836" t="str">
        <v>Nueva</v>
      </c>
      <c r="Q836" t="str">
        <v>No</v>
      </c>
      <c r="R836" t="str">
        <v>En revisión</v>
      </c>
      <c r="S836" t="str">
        <v>abril</v>
      </c>
      <c r="T836" s="1">
        <v>46119</v>
      </c>
      <c r="U836" s="1">
        <v>46140</v>
      </c>
      <c r="V836" s="1">
        <v>46156</v>
      </c>
      <c r="AB836" t="str">
        <v>Adela Del Rosario Riveros Flores</v>
      </c>
      <c r="AL836" t="str">
        <v>Calculada</v>
      </c>
      <c r="AM836" t="str">
        <v>Realizado</v>
      </c>
    </row>
    <row r="837">
      <c r="C837" t="str">
        <v>Big Data Aplicada a los Negocios</v>
      </c>
      <c r="D837" t="str">
        <f>IF(H837="Disciplinar","No aplica","")</f>
        <v>No aplica</v>
      </c>
      <c r="H837" t="str">
        <v>Disciplinar</v>
      </c>
      <c r="I837" t="str">
        <v>NOA 2024</v>
      </c>
      <c r="M837">
        <v>4</v>
      </c>
      <c r="N837" t="str">
        <v>Pregrado</v>
      </c>
      <c r="O837" t="str">
        <v>Escuela de Negocios</v>
      </c>
      <c r="P837" t="str">
        <v>Nueva</v>
      </c>
      <c r="Q837" t="str">
        <v>No</v>
      </c>
      <c r="R837" t="str">
        <v>Aprobado DI</v>
      </c>
      <c r="S837" t="str">
        <v>abril</v>
      </c>
      <c r="T837" s="1">
        <v>46119</v>
      </c>
      <c r="U837" s="1">
        <v>46141</v>
      </c>
      <c r="V837" s="1">
        <v>46157</v>
      </c>
      <c r="AL837" t="str">
        <v>Calculada</v>
      </c>
      <c r="AM837" t="str">
        <v>Realizado</v>
      </c>
    </row>
    <row r="838">
      <c r="C838" t="str">
        <v xml:space="preserve">Infraestructura Tecnológica para la Gestión de la Información  </v>
      </c>
      <c r="D838" t="str">
        <f>IF(H838="Disciplinar","No aplica","")</f>
        <v>No aplica</v>
      </c>
      <c r="H838" t="str">
        <v>Disciplinar</v>
      </c>
      <c r="I838" t="str">
        <v>NOA 2024</v>
      </c>
      <c r="M838">
        <v>5</v>
      </c>
      <c r="N838" t="str">
        <v>Pregrado</v>
      </c>
      <c r="O838" t="str">
        <v>Escuela de Negocios</v>
      </c>
      <c r="P838" t="str">
        <v>Nueva</v>
      </c>
      <c r="Q838" t="str">
        <v>No</v>
      </c>
      <c r="R838" t="str">
        <v>No empezado</v>
      </c>
      <c r="S838" t="str">
        <v>abril</v>
      </c>
      <c r="T838" s="1">
        <v>46119</v>
      </c>
      <c r="U838" s="1">
        <v>46142</v>
      </c>
      <c r="V838" s="1">
        <v>46161</v>
      </c>
      <c r="AL838" t="str">
        <v>Calculada</v>
      </c>
      <c r="AM838" t="str">
        <v>Realizado</v>
      </c>
    </row>
    <row r="839">
      <c r="C839" t="str">
        <v>Matemáticas Financieras</v>
      </c>
      <c r="D839" t="str">
        <f>IF(H839="Disciplinar","No aplica","")</f>
        <v>No aplica</v>
      </c>
      <c r="H839" t="str">
        <v>Disciplinar</v>
      </c>
      <c r="I839" t="str">
        <v>NOA 2024</v>
      </c>
      <c r="M839">
        <v>5</v>
      </c>
      <c r="N839" t="str">
        <v>Pregrado</v>
      </c>
      <c r="O839" t="str">
        <v>Escuela de Negocios</v>
      </c>
      <c r="P839" t="str">
        <v>Nueva</v>
      </c>
      <c r="Q839" t="str">
        <v>Sí</v>
      </c>
      <c r="R839" t="str">
        <v>Producido</v>
      </c>
      <c r="S839" t="str">
        <v>abril</v>
      </c>
      <c r="T839" s="1">
        <v>46119</v>
      </c>
      <c r="U839" s="1">
        <v>46146</v>
      </c>
      <c r="V839" s="1">
        <v>46162</v>
      </c>
      <c r="AL839" t="str">
        <v>Calculada</v>
      </c>
      <c r="AM839" t="str">
        <v>Realizado</v>
      </c>
    </row>
    <row r="840">
      <c r="C840" t="str">
        <v>New Venture Creation</v>
      </c>
      <c r="D840" t="str">
        <f>IF(H840="Disciplinar","No aplica","")</f>
        <v>No aplica</v>
      </c>
      <c r="H840" t="str">
        <v>Disciplinar</v>
      </c>
      <c r="I840" t="str">
        <v>NOA 2024</v>
      </c>
      <c r="M840">
        <v>5</v>
      </c>
      <c r="N840" t="str">
        <v>Pregrado</v>
      </c>
      <c r="O840" t="str">
        <v>Escuela de Negocios</v>
      </c>
      <c r="P840" t="str">
        <v>Nueva</v>
      </c>
      <c r="Q840" t="str">
        <v>Sí</v>
      </c>
      <c r="R840" t="str">
        <v>Producido</v>
      </c>
      <c r="S840" t="str">
        <v>abril</v>
      </c>
      <c r="T840" s="1">
        <v>46119</v>
      </c>
      <c r="U840" s="1">
        <v>46147</v>
      </c>
      <c r="V840" s="1">
        <v>46163</v>
      </c>
      <c r="AL840" t="str">
        <v>Calculada</v>
      </c>
      <c r="AM840" t="str">
        <v>Realizado</v>
      </c>
    </row>
    <row r="841">
      <c r="C841" t="str">
        <v>Marketing Digital</v>
      </c>
      <c r="D841" t="str">
        <f>IF(H841="Disciplinar","No aplica","")</f>
        <v>No aplica</v>
      </c>
      <c r="H841" t="str">
        <v>Disciplinar</v>
      </c>
      <c r="I841" t="str">
        <v>NOA 2024</v>
      </c>
      <c r="M841">
        <v>5</v>
      </c>
      <c r="N841" t="str">
        <v>Pregrado</v>
      </c>
      <c r="O841" t="str">
        <v>Escuela de Negocios</v>
      </c>
      <c r="P841" t="str">
        <v>Nueva</v>
      </c>
      <c r="Q841" t="str">
        <v>Sí</v>
      </c>
      <c r="R841" t="str">
        <v>Producido</v>
      </c>
      <c r="S841" t="str">
        <v>abril</v>
      </c>
      <c r="T841" s="1">
        <v>46119</v>
      </c>
      <c r="U841" s="1">
        <v>46148</v>
      </c>
      <c r="V841" s="1">
        <v>46164</v>
      </c>
      <c r="AL841" t="str">
        <v>Calculada</v>
      </c>
      <c r="AM841" t="str">
        <v>Realizado</v>
      </c>
    </row>
    <row r="842">
      <c r="C842" t="str">
        <v>Estadística Inferencial</v>
      </c>
      <c r="D842" t="str">
        <f>IF(H842="Disciplinar","No aplica","")</f>
        <v>No aplica</v>
      </c>
      <c r="H842" t="str">
        <v>Disciplinar</v>
      </c>
      <c r="I842" t="str">
        <v>NOA 2024</v>
      </c>
      <c r="M842">
        <v>5</v>
      </c>
      <c r="N842" t="str">
        <v>Pregrado</v>
      </c>
      <c r="O842" t="str">
        <v>Escuela de Negocios</v>
      </c>
      <c r="P842" t="str">
        <v>Nueva</v>
      </c>
      <c r="Q842" t="str">
        <v>Sí</v>
      </c>
      <c r="R842" t="str">
        <v>Producido</v>
      </c>
      <c r="S842" t="str">
        <v>abril</v>
      </c>
      <c r="T842" s="1">
        <v>46119</v>
      </c>
      <c r="U842" s="1">
        <v>46149</v>
      </c>
      <c r="V842" s="1">
        <v>46168</v>
      </c>
      <c r="AL842" t="str">
        <v>Calculada</v>
      </c>
      <c r="AM842" t="str">
        <v>Realizado</v>
      </c>
    </row>
    <row r="843">
      <c r="C843" t="str">
        <v>Legislación Comercial</v>
      </c>
      <c r="D843" t="str">
        <f>IF(H843="Disciplinar","No aplica","")</f>
        <v>No aplica</v>
      </c>
      <c r="H843" t="str">
        <v>Disciplinar</v>
      </c>
      <c r="I843" t="str">
        <v>NOA 2024</v>
      </c>
      <c r="M843">
        <v>5</v>
      </c>
      <c r="N843" t="str">
        <v>Pregrado</v>
      </c>
      <c r="O843" t="str">
        <v>Escuela de Negocios</v>
      </c>
      <c r="P843" t="str">
        <v>Nueva</v>
      </c>
      <c r="Q843" t="str">
        <v>Sí</v>
      </c>
      <c r="R843" t="str">
        <v>Producido</v>
      </c>
      <c r="S843" t="str">
        <v>abril</v>
      </c>
      <c r="T843" s="1">
        <v>46119</v>
      </c>
      <c r="U843" s="1">
        <v>46150</v>
      </c>
      <c r="V843" s="1">
        <v>46169</v>
      </c>
      <c r="AL843" t="str">
        <v>Calculada</v>
      </c>
      <c r="AM843" t="str">
        <v>Realizado</v>
      </c>
    </row>
    <row r="844">
      <c r="C844" t="str">
        <v>Procesos de Investigación III</v>
      </c>
      <c r="D844" t="str">
        <f>IF(H844="Disciplinar","No aplica","")</f>
        <v>No aplica</v>
      </c>
      <c r="H844" t="str">
        <v>Disciplinar</v>
      </c>
      <c r="I844" t="str">
        <v>NOA 2024</v>
      </c>
      <c r="M844">
        <v>5</v>
      </c>
      <c r="N844" t="str">
        <v>Pregrado</v>
      </c>
      <c r="O844" t="str">
        <v>Escuela de Negocios</v>
      </c>
      <c r="P844" t="str">
        <v>Nueva</v>
      </c>
      <c r="Q844" t="str">
        <v>Sí</v>
      </c>
      <c r="R844" t="str">
        <v>Producido</v>
      </c>
      <c r="S844" t="str">
        <v>abril</v>
      </c>
      <c r="T844" s="1">
        <v>46119</v>
      </c>
      <c r="U844" s="1">
        <v>46153</v>
      </c>
      <c r="V844" s="1">
        <v>46170</v>
      </c>
      <c r="AL844" t="str">
        <v>Calculada</v>
      </c>
      <c r="AM844" t="str">
        <v>Realizado</v>
      </c>
    </row>
    <row r="845">
      <c r="C845" t="str">
        <v>Gerencia Financiera para Mercadeo</v>
      </c>
      <c r="D845" t="str">
        <f>IF(H845="Disciplinar","No aplica","")</f>
        <v>No aplica</v>
      </c>
      <c r="H845" t="str">
        <v>Disciplinar</v>
      </c>
      <c r="I845" t="str">
        <v>NOA 2024</v>
      </c>
      <c r="M845">
        <v>6</v>
      </c>
      <c r="N845" t="str">
        <v>Pregrado</v>
      </c>
      <c r="O845" t="str">
        <v>Escuela de Negocios</v>
      </c>
      <c r="P845" t="str">
        <v>Nueva</v>
      </c>
      <c r="Q845" t="str">
        <v>No</v>
      </c>
      <c r="R845" t="str">
        <v>Aprobado DI</v>
      </c>
      <c r="S845" t="str">
        <v>abril</v>
      </c>
      <c r="T845" s="1">
        <v>46119</v>
      </c>
      <c r="U845" s="1">
        <v>46154</v>
      </c>
      <c r="V845" s="1">
        <v>46171</v>
      </c>
      <c r="AL845" t="str">
        <v>Calculada</v>
      </c>
      <c r="AM845" t="str">
        <v>Realizado</v>
      </c>
    </row>
    <row r="846">
      <c r="C846" t="str">
        <v>Gestión del Conocimiento</v>
      </c>
      <c r="D846" t="str">
        <f>IF(H846="Disciplinar","No aplica","")</f>
        <v>No aplica</v>
      </c>
      <c r="H846" t="str">
        <v>Disciplinar</v>
      </c>
      <c r="I846" t="str">
        <v>NOA 2024</v>
      </c>
      <c r="M846">
        <v>6</v>
      </c>
      <c r="N846" t="str">
        <v>Pregrado</v>
      </c>
      <c r="O846" t="str">
        <v>Escuela de Negocios</v>
      </c>
      <c r="P846" t="str">
        <v>Nueva</v>
      </c>
      <c r="Q846" t="str">
        <v>No</v>
      </c>
      <c r="R846" t="str">
        <v>Aprobado DI</v>
      </c>
      <c r="S846" t="str">
        <v>abril</v>
      </c>
      <c r="T846" s="1">
        <v>46119</v>
      </c>
      <c r="U846" s="1">
        <v>46155</v>
      </c>
      <c r="V846" s="1">
        <v>46175</v>
      </c>
      <c r="AL846" t="str">
        <v>Calculada</v>
      </c>
      <c r="AM846" t="str">
        <v>Realizado</v>
      </c>
    </row>
    <row r="847">
      <c r="C847" t="str">
        <v>Electiva de Profundización  II - Innovación en Marketing digital y customers analytics</v>
      </c>
      <c r="D847" t="str">
        <v>Innovación en Marketing digital y customers analytics</v>
      </c>
      <c r="H847" t="str">
        <v>Electiva</v>
      </c>
      <c r="I847" t="str">
        <v>NOA 2024</v>
      </c>
      <c r="M847">
        <v>6</v>
      </c>
      <c r="N847" t="str">
        <v>Pregrado</v>
      </c>
      <c r="O847" t="str">
        <v>Escuela de Negocios</v>
      </c>
      <c r="P847" t="str">
        <v>Nueva</v>
      </c>
      <c r="Q847" t="str">
        <v>No</v>
      </c>
      <c r="R847" t="str">
        <v>No empezado</v>
      </c>
      <c r="S847" t="str">
        <v>abril</v>
      </c>
      <c r="T847" s="1">
        <v>46119</v>
      </c>
      <c r="U847" s="1">
        <v>46156</v>
      </c>
      <c r="V847" s="1">
        <v>46176</v>
      </c>
      <c r="AL847" t="str">
        <v>Calculada</v>
      </c>
      <c r="AM847" t="str">
        <v>Realizado</v>
      </c>
    </row>
    <row r="848">
      <c r="C848" t="str">
        <v>Inteligencia de Negocios</v>
      </c>
      <c r="D848" t="str">
        <f>IF(H848="Disciplinar","No aplica","")</f>
        <v>No aplica</v>
      </c>
      <c r="H848" t="str">
        <v>Disciplinar</v>
      </c>
      <c r="I848" t="str">
        <v>NOA 2024</v>
      </c>
      <c r="M848">
        <v>6</v>
      </c>
      <c r="N848" t="str">
        <v>Pregrado</v>
      </c>
      <c r="O848" t="str">
        <v>Escuela de Negocios</v>
      </c>
      <c r="P848" t="str">
        <v>Nueva</v>
      </c>
      <c r="Q848" t="str">
        <v>No</v>
      </c>
      <c r="R848" t="str">
        <v>Aprobado DI</v>
      </c>
      <c r="S848" t="str">
        <v>abril</v>
      </c>
      <c r="T848" s="1">
        <v>46119</v>
      </c>
      <c r="U848" s="1">
        <v>46157</v>
      </c>
      <c r="V848" s="1">
        <v>46177</v>
      </c>
      <c r="AL848" t="str">
        <v>Calculada</v>
      </c>
      <c r="AM848" t="str">
        <v>Realizado</v>
      </c>
    </row>
    <row r="849">
      <c r="C849" t="str">
        <v>Desing Thinking</v>
      </c>
      <c r="D849" t="str">
        <f>IF(H849="Disciplinar","No aplica","")</f>
        <v>No aplica</v>
      </c>
      <c r="H849" t="str">
        <v>Disciplinar</v>
      </c>
      <c r="I849" t="str">
        <v>NOA 2024</v>
      </c>
      <c r="M849">
        <v>6</v>
      </c>
      <c r="N849" t="str">
        <v>Pregrado</v>
      </c>
      <c r="O849" t="str">
        <v>Escuela de Negocios</v>
      </c>
      <c r="P849" t="str">
        <v>Nueva</v>
      </c>
      <c r="Q849" t="str">
        <v>No</v>
      </c>
      <c r="R849" t="str">
        <v>No empezado</v>
      </c>
      <c r="S849" t="str">
        <v>abril</v>
      </c>
      <c r="T849" s="1">
        <v>46119</v>
      </c>
      <c r="U849" s="1">
        <v>46160</v>
      </c>
      <c r="V849" s="1">
        <v>46177</v>
      </c>
      <c r="AL849" t="str">
        <v>Calculada</v>
      </c>
      <c r="AM849" t="str">
        <v>Realizado</v>
      </c>
    </row>
    <row r="850">
      <c r="C850" t="str">
        <v>Legislación Laboral</v>
      </c>
      <c r="D850" t="str">
        <f>IF(H850="Disciplinar","No aplica","")</f>
        <v>No aplica</v>
      </c>
      <c r="H850" t="str">
        <v>Disciplinar</v>
      </c>
      <c r="I850" t="str">
        <v>NOA 2024</v>
      </c>
      <c r="M850">
        <v>6</v>
      </c>
      <c r="N850" t="str">
        <v>Pregrado</v>
      </c>
      <c r="O850" t="str">
        <v>Escuela de Negocios</v>
      </c>
      <c r="P850" t="str">
        <v>Nueva</v>
      </c>
      <c r="Q850" t="str">
        <v>Sí</v>
      </c>
      <c r="R850" t="str">
        <v>Producido</v>
      </c>
      <c r="S850" t="str">
        <v>abril</v>
      </c>
      <c r="T850" s="1">
        <v>46119</v>
      </c>
      <c r="U850" s="1">
        <v>46161</v>
      </c>
      <c r="V850" s="1">
        <v>46178</v>
      </c>
      <c r="AL850" t="str">
        <v>Calculada</v>
      </c>
      <c r="AM850" t="str">
        <v>Realizado</v>
      </c>
    </row>
    <row r="851">
      <c r="C851" t="str">
        <v>Sistema de Información Gerencial</v>
      </c>
      <c r="D851" t="str">
        <f>IF(H851="Disciplinar","No aplica","")</f>
        <v>No aplica</v>
      </c>
      <c r="H851" t="str">
        <v>Disciplinar</v>
      </c>
      <c r="I851" t="str">
        <v>NOA 2024</v>
      </c>
      <c r="M851">
        <v>7</v>
      </c>
      <c r="N851" t="str">
        <v>Pregrado</v>
      </c>
      <c r="O851" t="str">
        <v>Escuela de Negocios</v>
      </c>
      <c r="P851" t="str">
        <v>Nueva</v>
      </c>
      <c r="Q851" t="str">
        <v>No</v>
      </c>
      <c r="R851" t="str">
        <v>Aprobado DI</v>
      </c>
      <c r="S851" t="str">
        <v>abril</v>
      </c>
      <c r="T851" s="1">
        <v>46119</v>
      </c>
      <c r="U851" s="1">
        <v>46162</v>
      </c>
      <c r="V851" s="1">
        <v>46181</v>
      </c>
      <c r="AL851" t="str">
        <v>Calculada</v>
      </c>
      <c r="AM851" t="str">
        <v>Realizado</v>
      </c>
    </row>
    <row r="852">
      <c r="C852" t="str">
        <v>Marketing Estratégico</v>
      </c>
      <c r="D852" t="str">
        <f>IF(H852="Disciplinar","No aplica","")</f>
        <v>No aplica</v>
      </c>
      <c r="H852" t="str">
        <v>Disciplinar</v>
      </c>
      <c r="I852" t="str">
        <v>NOA 2024</v>
      </c>
      <c r="M852">
        <v>7</v>
      </c>
      <c r="N852" t="str">
        <v>Pregrado</v>
      </c>
      <c r="O852" t="str">
        <v>Escuela de Negocios</v>
      </c>
      <c r="P852" t="str">
        <v>Nueva</v>
      </c>
      <c r="Q852" t="str">
        <v>No</v>
      </c>
      <c r="R852" t="str">
        <v>Aprobado DI</v>
      </c>
      <c r="S852" t="str">
        <v>abril</v>
      </c>
      <c r="T852" s="1">
        <v>46119</v>
      </c>
      <c r="U852" s="1">
        <v>46163</v>
      </c>
      <c r="V852" s="1">
        <v>46182</v>
      </c>
      <c r="AL852" t="str">
        <v>Calculada</v>
      </c>
      <c r="AM852" t="str">
        <v>Realizado</v>
      </c>
    </row>
    <row r="853">
      <c r="C853" t="str">
        <v>Investigación de Mercados</v>
      </c>
      <c r="D853" t="str">
        <f>IF(H853="Disciplinar","No aplica","")</f>
        <v>No aplica</v>
      </c>
      <c r="H853" t="str">
        <v>Disciplinar</v>
      </c>
      <c r="I853" t="str">
        <v>NOA 2024</v>
      </c>
      <c r="M853">
        <v>7</v>
      </c>
      <c r="N853" t="str">
        <v>Pregrado</v>
      </c>
      <c r="O853" t="str">
        <v>Escuela de Negocios</v>
      </c>
      <c r="P853" t="str">
        <v>Nueva</v>
      </c>
      <c r="Q853" t="str">
        <v>Sí</v>
      </c>
      <c r="R853" t="str">
        <v>Producido</v>
      </c>
      <c r="S853" t="str">
        <v>abril</v>
      </c>
      <c r="T853" s="1">
        <v>46119</v>
      </c>
      <c r="U853" s="1">
        <v>46164</v>
      </c>
      <c r="V853" s="1">
        <v>46183</v>
      </c>
      <c r="AL853" t="str">
        <v>Calculada</v>
      </c>
      <c r="AM853" t="str">
        <v>Realizado</v>
      </c>
    </row>
    <row r="854">
      <c r="C854" t="str">
        <v>Visualización de Datos y Reporte</v>
      </c>
      <c r="D854" t="str">
        <f>IF(H854="Disciplinar","No aplica","")</f>
        <v>No aplica</v>
      </c>
      <c r="H854" t="str">
        <v>Disciplinar</v>
      </c>
      <c r="I854" t="str">
        <v>NOA 2024</v>
      </c>
      <c r="M854">
        <v>7</v>
      </c>
      <c r="N854" t="str">
        <v>Pregrado</v>
      </c>
      <c r="O854" t="str">
        <v>Escuela de Negocios</v>
      </c>
      <c r="P854" t="str">
        <v>Nueva</v>
      </c>
      <c r="Q854" t="str">
        <v>No</v>
      </c>
      <c r="R854" t="str">
        <v>Aprobado DI</v>
      </c>
      <c r="S854" t="str">
        <v>abril</v>
      </c>
      <c r="T854" s="1">
        <v>46119</v>
      </c>
      <c r="U854" s="1">
        <v>46168</v>
      </c>
      <c r="V854" s="1">
        <v>46184</v>
      </c>
      <c r="AL854" t="str">
        <v>Calculada</v>
      </c>
      <c r="AM854" t="str">
        <v>Realizado</v>
      </c>
    </row>
    <row r="855">
      <c r="C855" t="str">
        <v>Social Media</v>
      </c>
      <c r="D855" t="str">
        <f>IF(H855="Disciplinar","No aplica","")</f>
        <v>No aplica</v>
      </c>
      <c r="H855" t="str">
        <v>Disciplinar</v>
      </c>
      <c r="I855" t="str">
        <v>NOA 2024</v>
      </c>
      <c r="M855">
        <v>7</v>
      </c>
      <c r="N855" t="str">
        <v>Pregrado</v>
      </c>
      <c r="O855" t="str">
        <v>Escuela de Negocios</v>
      </c>
      <c r="P855" t="str">
        <v>Nueva</v>
      </c>
      <c r="Q855" t="str">
        <v>No</v>
      </c>
      <c r="R855" t="str">
        <v>No empezado</v>
      </c>
      <c r="S855" t="str">
        <v>abril</v>
      </c>
      <c r="T855" s="1">
        <v>46119</v>
      </c>
      <c r="U855" s="1">
        <v>46169</v>
      </c>
      <c r="V855" s="1">
        <v>46185</v>
      </c>
      <c r="AL855" t="str">
        <v>Calculada</v>
      </c>
      <c r="AM855" t="str">
        <v>Realizado</v>
      </c>
    </row>
    <row r="856">
      <c r="C856" t="str">
        <v>Procesos de Investigación IV</v>
      </c>
      <c r="D856" t="str">
        <f>IF(H856="Disciplinar","No aplica","")</f>
        <v>No aplica</v>
      </c>
      <c r="H856" t="str">
        <v>Disciplinar</v>
      </c>
      <c r="I856" t="str">
        <v>NOA 2024</v>
      </c>
      <c r="M856">
        <v>7</v>
      </c>
      <c r="N856" t="str">
        <v>Pregrado</v>
      </c>
      <c r="O856" t="str">
        <v>Escuela de Negocios</v>
      </c>
      <c r="P856" t="str">
        <v>Nueva</v>
      </c>
      <c r="Q856" t="str">
        <v>Sí</v>
      </c>
      <c r="R856" t="str">
        <v>Producido</v>
      </c>
      <c r="S856" t="str">
        <v>abril</v>
      </c>
      <c r="T856" s="1">
        <v>46119</v>
      </c>
      <c r="U856" s="1">
        <v>46170</v>
      </c>
      <c r="V856" s="1">
        <v>46189</v>
      </c>
      <c r="AL856" t="str">
        <v>Calculada</v>
      </c>
      <c r="AM856" t="str">
        <v>Realizado</v>
      </c>
    </row>
    <row r="857">
      <c r="C857" t="str">
        <v>Prácticas Empresariales</v>
      </c>
      <c r="D857" t="str">
        <f>IF(H857="Disciplinar","No aplica","")</f>
        <v>No aplica</v>
      </c>
      <c r="H857" t="str">
        <v>Disciplinar</v>
      </c>
      <c r="I857" t="str">
        <v>NOA 2024</v>
      </c>
      <c r="M857">
        <v>8</v>
      </c>
      <c r="N857" t="str">
        <v>Pregrado</v>
      </c>
      <c r="O857" t="str">
        <v>Escuela de Negocios</v>
      </c>
      <c r="P857" t="str">
        <v>Nueva</v>
      </c>
      <c r="Q857" t="str">
        <v>Sí</v>
      </c>
      <c r="R857" t="str">
        <v>Producido</v>
      </c>
      <c r="S857" t="str">
        <v>abril</v>
      </c>
      <c r="T857" s="1">
        <v>46119</v>
      </c>
      <c r="U857" s="1">
        <v>46171</v>
      </c>
      <c r="V857" s="1">
        <v>46190</v>
      </c>
      <c r="AL857" t="str">
        <v>Calculada</v>
      </c>
      <c r="AM857" t="str">
        <v>Realizado</v>
      </c>
    </row>
    <row r="858">
      <c r="C858" t="str">
        <v>Proyecto Emprendedor</v>
      </c>
      <c r="D858" t="str">
        <f>IF(H858="Disciplinar","No aplica","")</f>
        <v>No aplica</v>
      </c>
      <c r="H858" t="str">
        <v>Disciplinar</v>
      </c>
      <c r="I858" t="str">
        <v>NOA 2024</v>
      </c>
      <c r="M858">
        <v>8</v>
      </c>
      <c r="N858" t="str">
        <v>Pregrado</v>
      </c>
      <c r="O858" t="str">
        <v>Escuela de Negocios</v>
      </c>
      <c r="P858" t="str">
        <v>Nueva</v>
      </c>
      <c r="Q858" t="str">
        <v>Sí</v>
      </c>
      <c r="R858" t="str">
        <v>Producido</v>
      </c>
      <c r="S858" t="str">
        <v>abril</v>
      </c>
      <c r="T858" s="1">
        <v>46119</v>
      </c>
      <c r="U858" s="1">
        <v>46174</v>
      </c>
      <c r="V858" s="1">
        <v>46190</v>
      </c>
      <c r="AL858" t="str">
        <v>Calculada</v>
      </c>
      <c r="AM858" t="str">
        <v>Realizado</v>
      </c>
    </row>
    <row r="859">
      <c r="C859" t="str">
        <v>Ética y Responsabilidad Social</v>
      </c>
      <c r="D859" t="str">
        <f>IF(H859="Disciplinar","No aplica","")</f>
        <v>No aplica</v>
      </c>
      <c r="H859" t="str">
        <v>Disciplinar</v>
      </c>
      <c r="I859" t="str">
        <v>NOA 2024</v>
      </c>
      <c r="M859">
        <v>8</v>
      </c>
      <c r="N859" t="str">
        <v>Pregrado</v>
      </c>
      <c r="O859" t="str">
        <v>Escuela de Negocios</v>
      </c>
      <c r="P859" t="str">
        <v>Nueva</v>
      </c>
      <c r="Q859" t="str">
        <v>Sí</v>
      </c>
      <c r="R859" t="str">
        <v>Producido</v>
      </c>
      <c r="S859" t="str">
        <v>abril</v>
      </c>
      <c r="T859" s="1">
        <v>46119</v>
      </c>
      <c r="U859" s="1">
        <v>46175</v>
      </c>
      <c r="V859" s="1">
        <v>46191</v>
      </c>
      <c r="AL859" t="str">
        <v>Calculada</v>
      </c>
      <c r="AM859" t="str">
        <v>Realizado</v>
      </c>
    </row>
    <row r="860">
      <c r="C860" t="str">
        <v xml:space="preserve">Electiva de Profundización  III - Transformación digital y gestión del cambio </v>
      </c>
      <c r="D860" t="str">
        <v>Transformación digital y gestión del cambio</v>
      </c>
      <c r="H860" t="str">
        <v>Electiva</v>
      </c>
      <c r="I860" t="str">
        <v>NOA 2024</v>
      </c>
      <c r="M860">
        <v>8</v>
      </c>
      <c r="N860" t="str">
        <v>Pregrado</v>
      </c>
      <c r="O860" t="str">
        <v>Escuela de Negocios</v>
      </c>
      <c r="P860" t="str">
        <v>Nueva</v>
      </c>
      <c r="Q860" t="str">
        <v>No</v>
      </c>
      <c r="R860" t="str">
        <v>En revisión</v>
      </c>
      <c r="S860" t="str">
        <v>abril</v>
      </c>
      <c r="T860" s="1">
        <v>46119</v>
      </c>
      <c r="U860" s="1">
        <v>46176</v>
      </c>
      <c r="V860" s="1">
        <v>46192</v>
      </c>
      <c r="AL860" t="str">
        <v>Calculada</v>
      </c>
      <c r="AM860" t="str">
        <v>Realizado</v>
      </c>
    </row>
    <row r="861">
      <c r="C861" t="str">
        <v>Procesos de Investigación V</v>
      </c>
      <c r="D861" t="str">
        <f>IF(H861="Disciplinar","No aplica","")</f>
        <v>No aplica</v>
      </c>
      <c r="H861" t="str">
        <v>Disciplinar</v>
      </c>
      <c r="I861" t="str">
        <v>NOA 2024</v>
      </c>
      <c r="M861">
        <v>8</v>
      </c>
      <c r="N861" t="str">
        <v>Pregrado</v>
      </c>
      <c r="O861" t="str">
        <v>Escuela de Negocios</v>
      </c>
      <c r="P861" t="str">
        <v>Nueva</v>
      </c>
      <c r="Q861" t="str">
        <v>Sí</v>
      </c>
      <c r="R861" t="str">
        <v>Producido</v>
      </c>
      <c r="S861" t="str">
        <v>abril</v>
      </c>
      <c r="T861" s="1">
        <v>46119</v>
      </c>
      <c r="U861" s="1">
        <v>46177</v>
      </c>
      <c r="V861" s="1">
        <v>46195</v>
      </c>
      <c r="AL861" t="str">
        <v>Calculada</v>
      </c>
      <c r="AM861" t="str">
        <v>Realizado</v>
      </c>
    </row>
    <row r="862">
      <c r="A862" t="str">
        <v>Ambas</v>
      </c>
      <c r="B862" t="str">
        <v>Licenciatura en Educación con Énfasis en Inteligencia Artificial y Robótica</v>
      </c>
      <c r="I862" t="str">
        <v>NOA 2026</v>
      </c>
    </row>
    <row r="863">
      <c r="A863" t="str">
        <v>Ambas</v>
      </c>
      <c r="B863" t="str">
        <v>Diseño Gráfico</v>
      </c>
      <c r="I863" t="str">
        <v>NOA 2026</v>
      </c>
    </row>
    <row r="864">
      <c r="A864" t="str">
        <v>Ambas</v>
      </c>
      <c r="B864" t="str">
        <v>Ingeniería Mecatrónica</v>
      </c>
      <c r="C864" t="str">
        <v>Competencias Matemáticas</v>
      </c>
      <c r="I864" t="str">
        <v>NOA 2025</v>
      </c>
      <c r="M864">
        <v>1</v>
      </c>
      <c r="N864" t="str">
        <v>Pregrado</v>
      </c>
      <c r="O864" t="str">
        <v>Ingeniería</v>
      </c>
      <c r="P864" t="str">
        <v>Nueva</v>
      </c>
      <c r="Q864" t="str">
        <v>Sí</v>
      </c>
      <c r="R864" t="str">
        <v>Producido</v>
      </c>
      <c r="S864" t="str">
        <v>Mayo</v>
      </c>
      <c r="T864" s="1">
        <v>46143</v>
      </c>
      <c r="U864" s="1">
        <v>46146</v>
      </c>
      <c r="V864" s="1">
        <v>46163</v>
      </c>
      <c r="X864" t="str">
        <v xml:space="preserve">Claudia Navarro </v>
      </c>
      <c r="AL864" t="str">
        <v>Calculada</v>
      </c>
      <c r="AM864" t="str">
        <v>Realizado</v>
      </c>
    </row>
    <row r="865">
      <c r="A865" t="str">
        <v>Ambas</v>
      </c>
      <c r="C865" t="str">
        <v>Competencias comunicativas</v>
      </c>
      <c r="I865" t="str">
        <v>NOA 2025</v>
      </c>
      <c r="M865">
        <v>1</v>
      </c>
      <c r="N865" t="str">
        <v>Pregrado</v>
      </c>
      <c r="O865" t="str">
        <v>Ingeniería</v>
      </c>
      <c r="P865" t="str">
        <v>Nueva</v>
      </c>
      <c r="Q865" t="str">
        <v>Sí</v>
      </c>
      <c r="R865" t="str">
        <v>Producido</v>
      </c>
      <c r="S865" t="str">
        <v>Mayo</v>
      </c>
      <c r="T865" s="1">
        <v>46143</v>
      </c>
      <c r="U865" s="1">
        <v>46147</v>
      </c>
      <c r="V865" s="1">
        <v>46164</v>
      </c>
      <c r="X865" t="str">
        <v xml:space="preserve">Claudia Navarro </v>
      </c>
      <c r="AL865" t="str">
        <v>Calculada</v>
      </c>
      <c r="AM865" t="str">
        <v>Realizado</v>
      </c>
    </row>
    <row r="866">
      <c r="A866" t="str">
        <v>Ambas</v>
      </c>
      <c r="C866" t="str">
        <v>Competencias ciudadanas</v>
      </c>
      <c r="I866" t="str">
        <v>NOA 2025</v>
      </c>
      <c r="M866">
        <v>1</v>
      </c>
      <c r="N866" t="str">
        <v>Pregrado</v>
      </c>
      <c r="O866" t="str">
        <v>Ingeniería</v>
      </c>
      <c r="P866" t="str">
        <v>Nueva</v>
      </c>
      <c r="Q866" t="str">
        <v>Sí</v>
      </c>
      <c r="R866" t="str">
        <v>Producido</v>
      </c>
      <c r="S866" t="str">
        <v>Mayo</v>
      </c>
      <c r="T866" s="1">
        <v>46143</v>
      </c>
      <c r="U866" s="1">
        <v>46148</v>
      </c>
      <c r="V866" s="1">
        <v>46168</v>
      </c>
      <c r="X866" t="str">
        <v xml:space="preserve">Claudia Navarro </v>
      </c>
      <c r="AL866" t="str">
        <v>Calculada</v>
      </c>
      <c r="AM866" t="str">
        <v>Realizado</v>
      </c>
    </row>
    <row r="867">
      <c r="A867" t="str">
        <v>Ambas</v>
      </c>
      <c r="C867" t="str">
        <v>Métodos Gráficos</v>
      </c>
      <c r="I867" t="str">
        <v>NOA 2025</v>
      </c>
      <c r="M867">
        <v>1</v>
      </c>
      <c r="N867" t="str">
        <v>Pregrado</v>
      </c>
      <c r="O867" t="str">
        <v>Ingeniería</v>
      </c>
      <c r="P867" t="str">
        <v>Nueva</v>
      </c>
      <c r="Q867" t="str">
        <v>Duplicado</v>
      </c>
      <c r="R867" t="str">
        <v>Producido</v>
      </c>
      <c r="S867" t="str">
        <v>Mayo</v>
      </c>
      <c r="T867" s="1">
        <v>46143</v>
      </c>
      <c r="U867" s="1">
        <v>46149</v>
      </c>
      <c r="V867" s="1">
        <v>46169</v>
      </c>
      <c r="X867" t="str">
        <v xml:space="preserve">Claudia Navarro </v>
      </c>
      <c r="AL867" t="str">
        <v>Calculada</v>
      </c>
      <c r="AM867" t="str">
        <v>Realizado</v>
      </c>
    </row>
    <row r="868">
      <c r="A868" t="str">
        <v>Ambas</v>
      </c>
      <c r="C868" t="str">
        <v>Introducción a la Ingeniería Mecatrónica</v>
      </c>
      <c r="I868" t="str">
        <v>NOA 2025</v>
      </c>
      <c r="M868">
        <v>1</v>
      </c>
      <c r="N868" t="str">
        <v>Pregrado</v>
      </c>
      <c r="O868" t="str">
        <v>Ingeniería</v>
      </c>
      <c r="P868" t="str">
        <v>Nueva</v>
      </c>
      <c r="Q868" t="str">
        <v>No</v>
      </c>
      <c r="R868" t="str">
        <v>Aprobado DI</v>
      </c>
      <c r="S868" t="str">
        <v>Mayo</v>
      </c>
      <c r="T868" s="1">
        <v>46143</v>
      </c>
      <c r="U868" s="1">
        <v>46150</v>
      </c>
      <c r="V868" s="1">
        <v>46170</v>
      </c>
      <c r="X868" t="str">
        <v xml:space="preserve">Claudia Navarro </v>
      </c>
      <c r="AL868" t="str">
        <v>Calculada</v>
      </c>
      <c r="AM868" t="str">
        <v>Realizado</v>
      </c>
    </row>
    <row r="869">
      <c r="A869" t="str">
        <v>Ambas</v>
      </c>
      <c r="C869" t="str">
        <v>Electrónica Básica</v>
      </c>
      <c r="I869" t="str">
        <v>NOA 2025</v>
      </c>
      <c r="M869">
        <v>1</v>
      </c>
      <c r="N869" t="str">
        <v>Pregrado</v>
      </c>
      <c r="O869" t="str">
        <v>Ingeniería</v>
      </c>
      <c r="P869" t="str">
        <v>Nueva</v>
      </c>
      <c r="Q869" t="str">
        <v>No</v>
      </c>
      <c r="R869" t="str">
        <v>Aprobado DI</v>
      </c>
      <c r="S869" t="str">
        <v>Mayo</v>
      </c>
      <c r="T869" s="1">
        <v>46143</v>
      </c>
      <c r="U869" s="1">
        <v>46153</v>
      </c>
      <c r="V869" s="1">
        <v>46171</v>
      </c>
      <c r="X869" t="str">
        <v xml:space="preserve">Claudia Navarro </v>
      </c>
      <c r="AL869" t="str">
        <v>Calculada</v>
      </c>
      <c r="AM869" t="str">
        <v>Realizado</v>
      </c>
    </row>
    <row r="870">
      <c r="A870" t="str">
        <v>Ambas</v>
      </c>
      <c r="C870" t="str">
        <v>Cálculo diferencial de una y varias variables</v>
      </c>
      <c r="I870" t="str">
        <v>NOA 2025</v>
      </c>
      <c r="M870">
        <v>2</v>
      </c>
      <c r="N870" t="str">
        <v>Pregrado</v>
      </c>
      <c r="O870" t="str">
        <v>Ingeniería</v>
      </c>
      <c r="P870" t="str">
        <v>Nueva</v>
      </c>
      <c r="Q870" t="str">
        <v>Duplicado</v>
      </c>
      <c r="R870" t="str">
        <v>Producido</v>
      </c>
      <c r="S870" t="str">
        <v>Mayo</v>
      </c>
      <c r="T870" s="1">
        <v>46143</v>
      </c>
      <c r="U870" s="1">
        <v>46154</v>
      </c>
      <c r="V870" s="1">
        <v>46175</v>
      </c>
      <c r="X870" t="str">
        <v xml:space="preserve">Claudia Navarro </v>
      </c>
      <c r="AL870" t="str">
        <v>Calculada</v>
      </c>
      <c r="AM870" t="str">
        <v>Realizado</v>
      </c>
    </row>
    <row r="871">
      <c r="A871" t="str">
        <v>Ambas</v>
      </c>
      <c r="C871" t="str">
        <v>Álgebra lineal</v>
      </c>
      <c r="I871" t="str">
        <v>NOA 2025</v>
      </c>
      <c r="M871">
        <v>2</v>
      </c>
      <c r="N871" t="str">
        <v>Pregrado</v>
      </c>
      <c r="O871" t="str">
        <v>Ingeniería</v>
      </c>
      <c r="P871" t="str">
        <v>Nueva</v>
      </c>
      <c r="Q871" t="str">
        <v>Duplicado</v>
      </c>
      <c r="R871" t="str">
        <v>Producido</v>
      </c>
      <c r="S871" t="str">
        <v>Mayo</v>
      </c>
      <c r="T871" s="1">
        <v>46143</v>
      </c>
      <c r="U871" s="1">
        <v>46155</v>
      </c>
      <c r="V871" s="1">
        <v>46176</v>
      </c>
      <c r="X871" t="str">
        <v xml:space="preserve">Claudia Navarro </v>
      </c>
      <c r="AL871" t="str">
        <v>Calculada</v>
      </c>
      <c r="AM871" t="str">
        <v>Realizado</v>
      </c>
    </row>
    <row r="872">
      <c r="A872" t="str">
        <v>Ambas</v>
      </c>
      <c r="C872" t="str">
        <v>Física mecánica</v>
      </c>
      <c r="I872" t="str">
        <v>NOA 2025</v>
      </c>
      <c r="M872">
        <v>2</v>
      </c>
      <c r="N872" t="str">
        <v>Pregrado</v>
      </c>
      <c r="O872" t="str">
        <v>Ingeniería</v>
      </c>
      <c r="P872" t="str">
        <v>Nueva</v>
      </c>
      <c r="Q872" t="str">
        <v>Duplicado</v>
      </c>
      <c r="R872" t="str">
        <v>Producido</v>
      </c>
      <c r="S872" t="str">
        <v>Mayo</v>
      </c>
      <c r="T872" s="1">
        <v>46143</v>
      </c>
      <c r="U872" s="1">
        <v>46156</v>
      </c>
      <c r="V872" s="1">
        <v>46177</v>
      </c>
      <c r="X872" t="str">
        <v xml:space="preserve">Claudia Navarro </v>
      </c>
      <c r="AL872" t="str">
        <v>Calculada</v>
      </c>
      <c r="AM872" t="str">
        <v>Realizado</v>
      </c>
    </row>
    <row r="873">
      <c r="A873" t="str">
        <v>Ambas</v>
      </c>
      <c r="C873" t="str">
        <v>Fundamentos de  Mecatrónica</v>
      </c>
      <c r="I873" t="str">
        <v>NOA 2025</v>
      </c>
      <c r="M873">
        <v>2</v>
      </c>
      <c r="N873" t="str">
        <v>Pregrado</v>
      </c>
      <c r="O873" t="str">
        <v>Ingeniería</v>
      </c>
      <c r="P873" t="str">
        <v>Nueva</v>
      </c>
      <c r="Q873" t="str">
        <v>No</v>
      </c>
      <c r="R873" t="str">
        <v>Aprobado DI</v>
      </c>
      <c r="S873" t="str">
        <v>Mayo</v>
      </c>
      <c r="T873" s="1">
        <v>46143</v>
      </c>
      <c r="U873" s="1">
        <v>46157</v>
      </c>
      <c r="V873" s="1">
        <v>46178</v>
      </c>
      <c r="X873" t="str">
        <v xml:space="preserve">Claudia Navarro </v>
      </c>
      <c r="AL873" t="str">
        <v>Calculada</v>
      </c>
      <c r="AM873" t="str">
        <v>Realizado</v>
      </c>
    </row>
    <row r="874">
      <c r="A874" t="str">
        <v>Ambas</v>
      </c>
      <c r="C874" t="str">
        <v>Introducción a la programación</v>
      </c>
      <c r="I874" t="str">
        <v>NOA 2025</v>
      </c>
      <c r="M874">
        <v>2</v>
      </c>
      <c r="N874" t="str">
        <v>Pregrado</v>
      </c>
      <c r="O874" t="str">
        <v>Ingeniería</v>
      </c>
      <c r="P874" t="str">
        <v>Nueva</v>
      </c>
      <c r="Q874" t="str">
        <v>Sí</v>
      </c>
      <c r="R874" t="str">
        <v>Producido</v>
      </c>
      <c r="S874" t="str">
        <v>Mayo</v>
      </c>
      <c r="T874" s="1">
        <v>46143</v>
      </c>
      <c r="U874" s="1">
        <v>44700</v>
      </c>
      <c r="V874" s="1">
        <v>44718</v>
      </c>
      <c r="X874" t="str">
        <v xml:space="preserve">Claudia Navarro </v>
      </c>
      <c r="AL874" t="str">
        <v>Calculada</v>
      </c>
      <c r="AM874" t="str">
        <v>Realizado</v>
      </c>
    </row>
    <row r="875">
      <c r="A875" t="str">
        <v>Ambas</v>
      </c>
      <c r="C875" t="str">
        <v>Razonamiento cuantitativo</v>
      </c>
      <c r="I875" t="str">
        <v>NOA 2025</v>
      </c>
      <c r="M875">
        <v>2</v>
      </c>
      <c r="N875" t="str">
        <v>Pregrado</v>
      </c>
      <c r="O875" t="str">
        <v>Ingeniería</v>
      </c>
      <c r="P875" t="str">
        <v>Nueva</v>
      </c>
      <c r="Q875" t="str">
        <v>No</v>
      </c>
      <c r="R875" t="str">
        <v>En revisión</v>
      </c>
      <c r="S875" t="str">
        <v>Mayo</v>
      </c>
      <c r="T875" s="1">
        <v>46143</v>
      </c>
      <c r="U875" s="1">
        <v>44701</v>
      </c>
      <c r="V875" s="1">
        <v>44719</v>
      </c>
      <c r="X875" t="str">
        <v xml:space="preserve">Claudia Navarro </v>
      </c>
      <c r="AL875" t="str">
        <v>Calculada</v>
      </c>
      <c r="AM875" t="str">
        <v>Realizado</v>
      </c>
    </row>
    <row r="876">
      <c r="A876" t="str">
        <v>Ambas</v>
      </c>
      <c r="C876" t="str">
        <v>Cálculo integral de una y varias variables</v>
      </c>
      <c r="I876" t="str">
        <v>NOA 2025</v>
      </c>
      <c r="M876">
        <v>3</v>
      </c>
      <c r="N876" t="str">
        <v>Pregrado</v>
      </c>
      <c r="O876" t="str">
        <v>Ingeniería</v>
      </c>
      <c r="P876" t="str">
        <v>Nueva</v>
      </c>
      <c r="Q876" t="str">
        <v>Duplicado</v>
      </c>
      <c r="R876" t="str">
        <v>Producido</v>
      </c>
      <c r="S876" t="str">
        <v>Mayo</v>
      </c>
      <c r="T876" s="1">
        <v>46143</v>
      </c>
      <c r="U876" s="1">
        <v>44702</v>
      </c>
      <c r="V876" s="1">
        <v>44719</v>
      </c>
      <c r="X876" t="str">
        <v xml:space="preserve">Claudia Navarro </v>
      </c>
      <c r="AL876" t="str">
        <v>Calculada</v>
      </c>
      <c r="AM876" t="str">
        <v>Realizado</v>
      </c>
    </row>
    <row r="877">
      <c r="A877" t="str">
        <v>Ambas</v>
      </c>
      <c r="C877" t="str">
        <v>Cultura emprendedora</v>
      </c>
      <c r="I877" t="str">
        <v>NOA 2025</v>
      </c>
      <c r="M877">
        <v>3</v>
      </c>
      <c r="N877" t="str">
        <v>Pregrado</v>
      </c>
      <c r="O877" t="str">
        <v>Ingeniería</v>
      </c>
      <c r="P877" t="str">
        <v>Nueva</v>
      </c>
      <c r="Q877" t="str">
        <v>Sí</v>
      </c>
      <c r="R877" t="str">
        <v>Producido</v>
      </c>
      <c r="S877" t="str">
        <v>Mayo</v>
      </c>
      <c r="T877" s="1">
        <v>46143</v>
      </c>
      <c r="U877" s="1">
        <v>44703</v>
      </c>
      <c r="V877" s="1">
        <v>44719</v>
      </c>
      <c r="X877" t="str">
        <v xml:space="preserve">Claudia Navarro </v>
      </c>
      <c r="AL877" t="str">
        <v>Calculada</v>
      </c>
      <c r="AM877" t="str">
        <v>Realizado</v>
      </c>
    </row>
    <row r="878">
      <c r="A878" t="str">
        <v>Ambas</v>
      </c>
      <c r="C878" t="str">
        <v>Estática</v>
      </c>
      <c r="I878" t="str">
        <v>NOA 2025</v>
      </c>
      <c r="M878">
        <v>3</v>
      </c>
      <c r="N878" t="str">
        <v>Pregrado</v>
      </c>
      <c r="O878" t="str">
        <v>Ingeniería</v>
      </c>
      <c r="P878" t="str">
        <v>Nueva</v>
      </c>
      <c r="Q878" t="str">
        <v>Duplicado</v>
      </c>
      <c r="R878" t="str">
        <v>Aprobado DI</v>
      </c>
      <c r="S878" t="str">
        <v>Mayo</v>
      </c>
      <c r="T878" s="1">
        <v>46143</v>
      </c>
      <c r="U878" s="1">
        <v>46167</v>
      </c>
      <c r="V878" s="1">
        <v>46184</v>
      </c>
      <c r="X878" t="str">
        <v xml:space="preserve">Claudia Navarro </v>
      </c>
      <c r="AL878" t="str">
        <v>Calculada</v>
      </c>
      <c r="AM878" t="str">
        <v>Realizado</v>
      </c>
    </row>
    <row r="879">
      <c r="A879" t="str">
        <v>Ambas</v>
      </c>
      <c r="C879" t="str">
        <v>Fisica calor y ondas</v>
      </c>
      <c r="I879" t="str">
        <v>NOA 2025</v>
      </c>
      <c r="M879">
        <v>3</v>
      </c>
      <c r="N879" t="str">
        <v>Pregrado</v>
      </c>
      <c r="O879" t="str">
        <v>Ingeniería</v>
      </c>
      <c r="P879" t="str">
        <v>Nueva</v>
      </c>
      <c r="Q879" t="str">
        <v>Duplicado</v>
      </c>
      <c r="R879" t="str">
        <v>Producido</v>
      </c>
      <c r="S879" t="str">
        <v>Mayo</v>
      </c>
      <c r="T879" s="1">
        <v>46143</v>
      </c>
      <c r="U879" s="1">
        <v>46168</v>
      </c>
      <c r="V879" s="1">
        <v>46185</v>
      </c>
      <c r="X879" t="str">
        <v xml:space="preserve">Claudia Navarro </v>
      </c>
      <c r="AL879" t="str">
        <v>Calculada</v>
      </c>
      <c r="AM879" t="str">
        <v>Realizado</v>
      </c>
    </row>
    <row r="880">
      <c r="A880" t="str">
        <v>Ambas</v>
      </c>
      <c r="C880" t="str">
        <v>Procesos de investigación I</v>
      </c>
      <c r="I880" t="str">
        <v>NOA 2025</v>
      </c>
      <c r="M880">
        <v>3</v>
      </c>
      <c r="N880" t="str">
        <v>Pregrado</v>
      </c>
      <c r="O880" t="str">
        <v>Ingeniería</v>
      </c>
      <c r="P880" t="str">
        <v>Nueva</v>
      </c>
      <c r="Q880" t="str">
        <v>Sí</v>
      </c>
      <c r="R880" t="str">
        <v>Producido</v>
      </c>
      <c r="S880" t="str">
        <v>Junio</v>
      </c>
      <c r="T880" s="1">
        <v>46143</v>
      </c>
      <c r="U880" s="1">
        <v>46174</v>
      </c>
      <c r="V880" s="1">
        <v>46191</v>
      </c>
      <c r="X880" t="str">
        <v xml:space="preserve">Claudia Navarro </v>
      </c>
      <c r="AL880" t="str">
        <v>Calculada</v>
      </c>
      <c r="AM880" t="str">
        <v>Realizado</v>
      </c>
    </row>
    <row r="881">
      <c r="A881" t="str">
        <v>Ambas</v>
      </c>
      <c r="C881" t="str">
        <v>Electiva humanística</v>
      </c>
      <c r="I881" t="str">
        <v>NOA 2025</v>
      </c>
      <c r="M881">
        <v>3</v>
      </c>
      <c r="N881" t="str">
        <v>Pregrado</v>
      </c>
      <c r="O881" t="str">
        <v>Ingeniería</v>
      </c>
      <c r="P881" t="str">
        <v>Nueva</v>
      </c>
      <c r="Q881" t="str">
        <v>Sí</v>
      </c>
      <c r="R881" t="str">
        <v>Producido</v>
      </c>
      <c r="S881" t="str">
        <v>Junio</v>
      </c>
      <c r="T881" s="1">
        <v>46143</v>
      </c>
      <c r="U881" s="1">
        <v>46175</v>
      </c>
      <c r="V881" s="1">
        <v>46192</v>
      </c>
      <c r="X881" t="str">
        <v xml:space="preserve">Claudia Navarro </v>
      </c>
      <c r="AL881" t="str">
        <v>Calculada</v>
      </c>
      <c r="AM881" t="str">
        <v>Realizado</v>
      </c>
    </row>
    <row r="882">
      <c r="A882" t="str">
        <v>Ambas</v>
      </c>
      <c r="C882" t="str">
        <v>Ecuaciones diferenciales</v>
      </c>
      <c r="I882" t="str">
        <v>NOA 2025</v>
      </c>
      <c r="M882">
        <v>4</v>
      </c>
      <c r="N882" t="str">
        <v>Pregrado</v>
      </c>
      <c r="O882" t="str">
        <v>Ingeniería</v>
      </c>
      <c r="P882" t="str">
        <v>Nueva</v>
      </c>
      <c r="Q882" t="str">
        <v>Duplicado</v>
      </c>
      <c r="R882" t="str">
        <v>Producido</v>
      </c>
      <c r="S882" t="str">
        <v>Junio</v>
      </c>
      <c r="T882" s="1">
        <v>46143</v>
      </c>
      <c r="U882" s="1">
        <v>46176</v>
      </c>
      <c r="V882" s="1">
        <v>46195</v>
      </c>
      <c r="X882" t="str">
        <v xml:space="preserve">Claudia Navarro </v>
      </c>
      <c r="AL882" t="str">
        <v>Calculada</v>
      </c>
      <c r="AM882" t="str">
        <v>Realizado</v>
      </c>
    </row>
    <row r="883">
      <c r="A883" t="str">
        <v>Ambas</v>
      </c>
      <c r="C883" t="str">
        <v>Dinámica</v>
      </c>
      <c r="I883" t="str">
        <v>NOA 2025</v>
      </c>
      <c r="M883">
        <v>4</v>
      </c>
      <c r="N883" t="str">
        <v>Pregrado</v>
      </c>
      <c r="O883" t="str">
        <v>Ingeniería</v>
      </c>
      <c r="P883" t="str">
        <v>Nueva</v>
      </c>
      <c r="Q883" t="str">
        <v>Duplicado</v>
      </c>
      <c r="R883" t="str">
        <v>No empezado</v>
      </c>
      <c r="S883" t="str">
        <v>Junio</v>
      </c>
      <c r="T883" s="1">
        <v>46143</v>
      </c>
      <c r="U883" s="1">
        <v>46177</v>
      </c>
      <c r="V883" s="1">
        <v>46196</v>
      </c>
      <c r="X883" t="str">
        <v xml:space="preserve">Claudia Navarro </v>
      </c>
      <c r="AL883" t="str">
        <v>Calculada</v>
      </c>
      <c r="AM883" t="str">
        <v>Realizado</v>
      </c>
    </row>
    <row r="884">
      <c r="A884" t="str">
        <v>Ambas</v>
      </c>
      <c r="C884" t="str">
        <v>Materiales de Ingeniería</v>
      </c>
      <c r="I884" t="str">
        <v>NOA 2025</v>
      </c>
      <c r="M884">
        <v>4</v>
      </c>
      <c r="N884" t="str">
        <v>Pregrado</v>
      </c>
      <c r="O884" t="str">
        <v>Ingeniería</v>
      </c>
      <c r="P884" t="str">
        <v>Nueva</v>
      </c>
      <c r="Q884" t="str">
        <v>Duplicado</v>
      </c>
      <c r="R884" t="str">
        <v>Producido</v>
      </c>
      <c r="S884" t="str">
        <v>Junio</v>
      </c>
      <c r="T884" s="1">
        <v>46143</v>
      </c>
      <c r="U884" s="1">
        <v>46178</v>
      </c>
      <c r="V884" s="1">
        <v>46197</v>
      </c>
      <c r="X884" t="str">
        <v xml:space="preserve">Claudia Navarro </v>
      </c>
      <c r="AL884" t="str">
        <v>Calculada</v>
      </c>
      <c r="AM884" t="str">
        <v>Realizado</v>
      </c>
    </row>
    <row r="885">
      <c r="A885" t="str">
        <v>Ambas</v>
      </c>
      <c r="C885" t="str">
        <v>Electrónica Digital</v>
      </c>
      <c r="I885" t="str">
        <v>NOA 2025</v>
      </c>
      <c r="M885">
        <v>4</v>
      </c>
      <c r="N885" t="str">
        <v>Pregrado</v>
      </c>
      <c r="O885" t="str">
        <v>Ingeniería</v>
      </c>
      <c r="P885" t="str">
        <v>Nueva</v>
      </c>
      <c r="Q885" t="str">
        <v>No</v>
      </c>
      <c r="R885" t="str">
        <v>Aprobado DI</v>
      </c>
      <c r="S885" t="str">
        <v>Junio</v>
      </c>
      <c r="T885" s="1">
        <v>46143</v>
      </c>
      <c r="U885" s="1">
        <v>46182</v>
      </c>
      <c r="V885" s="1">
        <v>46199</v>
      </c>
      <c r="X885" t="str">
        <v xml:space="preserve">Claudia Navarro </v>
      </c>
      <c r="AL885" t="str">
        <v>Calculada</v>
      </c>
      <c r="AM885" t="str">
        <v>Realizado</v>
      </c>
    </row>
    <row r="886">
      <c r="A886" t="str">
        <v>Ambas</v>
      </c>
      <c r="C886" t="str">
        <v>Laboratorio de Electrónica digital</v>
      </c>
      <c r="I886" t="str">
        <v>NOA 2025</v>
      </c>
      <c r="M886">
        <v>4</v>
      </c>
      <c r="N886" t="str">
        <v>Pregrado</v>
      </c>
      <c r="O886" t="str">
        <v>Ingeniería</v>
      </c>
      <c r="P886" t="str">
        <v>Nueva</v>
      </c>
      <c r="Q886" t="str">
        <v>No</v>
      </c>
      <c r="R886" t="str">
        <v>Aprobado DI</v>
      </c>
      <c r="S886" t="str">
        <v>Junio</v>
      </c>
      <c r="T886" s="1">
        <v>46143</v>
      </c>
      <c r="U886" s="1">
        <v>46183</v>
      </c>
      <c r="V886" s="1">
        <v>46202</v>
      </c>
      <c r="X886" t="str">
        <v xml:space="preserve">Claudia Navarro </v>
      </c>
      <c r="AL886" t="str">
        <v>Calculada</v>
      </c>
      <c r="AM886" t="str">
        <v>Realizado</v>
      </c>
    </row>
    <row r="887">
      <c r="A887" t="str">
        <v>Ambas</v>
      </c>
      <c r="C887" t="str">
        <v>Procesos de investigación II</v>
      </c>
      <c r="I887" t="str">
        <v>NOA 2025</v>
      </c>
      <c r="M887">
        <v>4</v>
      </c>
      <c r="N887" t="str">
        <v>Pregrado</v>
      </c>
      <c r="O887" t="str">
        <v>Ingeniería</v>
      </c>
      <c r="P887" t="str">
        <v>Nueva</v>
      </c>
      <c r="Q887" t="str">
        <v>Sí</v>
      </c>
      <c r="R887" t="str">
        <v>Producido</v>
      </c>
      <c r="S887" t="str">
        <v>Junio</v>
      </c>
      <c r="T887" s="1">
        <v>46143</v>
      </c>
      <c r="U887" s="1">
        <v>46184</v>
      </c>
      <c r="V887" s="1">
        <v>46203</v>
      </c>
      <c r="X887" t="str">
        <v xml:space="preserve">Claudia Navarro </v>
      </c>
      <c r="AL887" t="str">
        <v>Calculada</v>
      </c>
      <c r="AM887" t="str">
        <v>Realizado</v>
      </c>
    </row>
    <row r="888">
      <c r="A888" t="str">
        <v>Ambas</v>
      </c>
      <c r="C888" t="str">
        <v>Mecánica de materiales</v>
      </c>
      <c r="I888" t="str">
        <v>NOA 2025</v>
      </c>
      <c r="M888">
        <v>5</v>
      </c>
      <c r="N888" t="str">
        <v>Pregrado</v>
      </c>
      <c r="O888" t="str">
        <v>Ingeniería</v>
      </c>
      <c r="P888" t="str">
        <v>Nueva</v>
      </c>
      <c r="Q888" t="str">
        <v>Duplicado</v>
      </c>
      <c r="R888" t="str">
        <v>Producido</v>
      </c>
      <c r="S888" t="str">
        <v>Junio</v>
      </c>
      <c r="T888" s="1">
        <v>46143</v>
      </c>
      <c r="U888" s="1">
        <v>46185</v>
      </c>
      <c r="V888" s="1">
        <v>46204</v>
      </c>
      <c r="X888" t="str">
        <v xml:space="preserve">Claudia Navarro </v>
      </c>
      <c r="AL888" t="str">
        <v>Calculada</v>
      </c>
      <c r="AM888" t="str">
        <v>Realizado</v>
      </c>
    </row>
    <row r="889">
      <c r="A889" t="str">
        <v>Ambas</v>
      </c>
      <c r="C889" t="str">
        <v>Máquinas y mecanismos</v>
      </c>
      <c r="I889" t="str">
        <v>NOA 2025</v>
      </c>
      <c r="M889">
        <v>5</v>
      </c>
      <c r="N889" t="str">
        <v>Pregrado</v>
      </c>
      <c r="O889" t="str">
        <v>Ingeniería</v>
      </c>
      <c r="P889" t="str">
        <v>Nueva</v>
      </c>
      <c r="Q889" t="str">
        <v>No</v>
      </c>
      <c r="R889" t="str">
        <v>Aprobado DI</v>
      </c>
      <c r="S889" t="str">
        <v>Junio</v>
      </c>
      <c r="T889" s="1">
        <v>46143</v>
      </c>
      <c r="U889" s="1">
        <v>46189</v>
      </c>
      <c r="V889" s="1">
        <v>46205</v>
      </c>
      <c r="X889" t="str">
        <v xml:space="preserve">Claudia Navarro </v>
      </c>
      <c r="AL889" t="str">
        <v>Calculada</v>
      </c>
      <c r="AM889" t="str">
        <v>Realizado</v>
      </c>
    </row>
    <row r="890">
      <c r="A890" t="str">
        <v>Ambas</v>
      </c>
      <c r="C890" t="str">
        <v>Sistemas embebidos</v>
      </c>
      <c r="I890" t="str">
        <v>NOA 2025</v>
      </c>
      <c r="M890">
        <v>5</v>
      </c>
      <c r="N890" t="str">
        <v>Pregrado</v>
      </c>
      <c r="O890" t="str">
        <v>Ingeniería</v>
      </c>
      <c r="P890" t="str">
        <v>Nueva</v>
      </c>
      <c r="Q890" t="str">
        <v>No</v>
      </c>
      <c r="R890" t="str">
        <v>Aprobado DI</v>
      </c>
      <c r="S890" t="str">
        <v>Junio</v>
      </c>
      <c r="T890" s="1">
        <v>46143</v>
      </c>
      <c r="U890" s="1">
        <v>46190</v>
      </c>
      <c r="V890" s="1">
        <v>46206</v>
      </c>
      <c r="X890" t="str">
        <v xml:space="preserve">Claudia Navarro </v>
      </c>
      <c r="AL890" t="str">
        <v>Calculada</v>
      </c>
      <c r="AM890" t="str">
        <v>Realizado</v>
      </c>
    </row>
    <row r="891">
      <c r="A891" t="str">
        <v>Ambas</v>
      </c>
      <c r="C891" t="str">
        <v>New venture creation</v>
      </c>
      <c r="I891" t="str">
        <v>NOA 2025</v>
      </c>
      <c r="M891">
        <v>5</v>
      </c>
      <c r="N891" t="str">
        <v>Pregrado</v>
      </c>
      <c r="O891" t="str">
        <v>Ingeniería</v>
      </c>
      <c r="P891" t="str">
        <v>Nueva</v>
      </c>
      <c r="Q891" t="str">
        <v>Sí</v>
      </c>
      <c r="R891" t="str">
        <v>Producido</v>
      </c>
      <c r="S891" t="str">
        <v>Junio</v>
      </c>
      <c r="T891" s="1">
        <v>46143</v>
      </c>
      <c r="U891" s="1">
        <v>46191</v>
      </c>
      <c r="V891" s="1">
        <v>46209</v>
      </c>
      <c r="X891" t="str">
        <v xml:space="preserve">Claudia Navarro </v>
      </c>
      <c r="AL891" t="str">
        <v>Calculada</v>
      </c>
      <c r="AM891" t="str">
        <v>Realizado</v>
      </c>
    </row>
    <row r="892">
      <c r="A892" t="str">
        <v>Ambas</v>
      </c>
      <c r="C892" t="str">
        <v>Instrumentación electrónica</v>
      </c>
      <c r="I892" t="str">
        <v>NOA 2025</v>
      </c>
      <c r="M892">
        <v>5</v>
      </c>
      <c r="N892" t="str">
        <v>Pregrado</v>
      </c>
      <c r="O892" t="str">
        <v>Ingeniería</v>
      </c>
      <c r="P892" t="str">
        <v>Nueva</v>
      </c>
      <c r="Q892" t="str">
        <v>No</v>
      </c>
      <c r="R892" t="str">
        <v>No empezado</v>
      </c>
      <c r="S892" t="str">
        <v>Junio</v>
      </c>
      <c r="T892" s="1">
        <v>46143</v>
      </c>
      <c r="U892" s="1">
        <v>46192</v>
      </c>
      <c r="V892" s="1">
        <v>46210</v>
      </c>
      <c r="X892" t="str">
        <v xml:space="preserve">Claudia Navarro </v>
      </c>
      <c r="AL892" t="str">
        <v>Calculada</v>
      </c>
      <c r="AM892" t="str">
        <v>Realizado</v>
      </c>
    </row>
    <row r="893">
      <c r="A893" t="str">
        <v>Ambas</v>
      </c>
      <c r="C893" t="str">
        <v>Estadística descriptiva</v>
      </c>
      <c r="I893" t="str">
        <v>NOA 2025</v>
      </c>
      <c r="M893">
        <v>5</v>
      </c>
      <c r="N893" t="str">
        <v>Pregrado</v>
      </c>
      <c r="O893" t="str">
        <v>Ingeniería</v>
      </c>
      <c r="P893" t="str">
        <v>Nueva</v>
      </c>
      <c r="Q893" t="str">
        <v>Sí</v>
      </c>
      <c r="R893" t="str">
        <v>Producido</v>
      </c>
      <c r="S893" t="str">
        <v>Junio</v>
      </c>
      <c r="T893" s="1">
        <v>46143</v>
      </c>
      <c r="U893" s="1">
        <v>46195</v>
      </c>
      <c r="V893" s="1">
        <v>46211</v>
      </c>
      <c r="X893" t="str">
        <v xml:space="preserve">Claudia Navarro </v>
      </c>
      <c r="AL893" t="str">
        <v>Calculada</v>
      </c>
      <c r="AM893" t="str">
        <v>Realizado</v>
      </c>
    </row>
    <row r="894">
      <c r="A894" t="str">
        <v>Ambas</v>
      </c>
      <c r="C894" t="str">
        <v>Analítica de datos</v>
      </c>
      <c r="I894" t="str">
        <v>NOA 2025</v>
      </c>
      <c r="M894">
        <v>6</v>
      </c>
      <c r="N894" t="str">
        <v>Pregrado</v>
      </c>
      <c r="O894" t="str">
        <v>Ingeniería</v>
      </c>
      <c r="P894" t="str">
        <v>Nueva</v>
      </c>
      <c r="Q894" t="str">
        <v>No</v>
      </c>
      <c r="R894" t="str">
        <v>No empezado</v>
      </c>
      <c r="S894" t="str">
        <v>Junio</v>
      </c>
      <c r="T894" s="1">
        <v>46143</v>
      </c>
      <c r="U894" s="1">
        <v>46196</v>
      </c>
      <c r="V894" s="1">
        <v>46212</v>
      </c>
      <c r="X894" t="str">
        <v xml:space="preserve">Claudia Navarro </v>
      </c>
      <c r="AL894" t="str">
        <v>Calculada</v>
      </c>
      <c r="AM894" t="str">
        <v>Realizado</v>
      </c>
    </row>
    <row r="895">
      <c r="A895" t="str">
        <v>Ambas</v>
      </c>
      <c r="C895" t="str">
        <v>Procesos avanzados de fabricación</v>
      </c>
      <c r="I895" t="str">
        <v>NOA 2025</v>
      </c>
      <c r="M895">
        <v>6</v>
      </c>
      <c r="N895" t="str">
        <v>Pregrado</v>
      </c>
      <c r="O895" t="str">
        <v>Ingeniería</v>
      </c>
      <c r="P895" t="str">
        <v>Nueva</v>
      </c>
      <c r="Q895" t="str">
        <v>Duplicado</v>
      </c>
      <c r="R895" t="str">
        <v>Producido</v>
      </c>
      <c r="S895" t="str">
        <v>Junio</v>
      </c>
      <c r="T895" s="1">
        <v>46143</v>
      </c>
      <c r="U895" s="1">
        <v>46197</v>
      </c>
      <c r="V895" s="1">
        <v>46213</v>
      </c>
      <c r="X895" t="str">
        <v xml:space="preserve">Claudia Navarro </v>
      </c>
      <c r="AL895" t="str">
        <v>Calculada</v>
      </c>
      <c r="AM895" t="str">
        <v>Realizado</v>
      </c>
    </row>
    <row r="896">
      <c r="A896" t="str">
        <v>Ambas</v>
      </c>
      <c r="C896" t="str">
        <v>Electiva de profundización I</v>
      </c>
      <c r="I896" t="str">
        <v>NOA 2025</v>
      </c>
      <c r="M896">
        <v>6</v>
      </c>
      <c r="N896" t="str">
        <v>Pregrado</v>
      </c>
      <c r="O896" t="str">
        <v>Ingeniería</v>
      </c>
      <c r="P896" t="str">
        <v>Nueva</v>
      </c>
      <c r="Q896" t="str">
        <v>No</v>
      </c>
      <c r="R896" t="str">
        <v>No empezado</v>
      </c>
      <c r="S896" t="str">
        <v>Junio</v>
      </c>
      <c r="T896" s="1">
        <v>46143</v>
      </c>
      <c r="U896" s="1">
        <v>46198</v>
      </c>
      <c r="V896" s="1">
        <v>46216</v>
      </c>
      <c r="X896" t="str">
        <v xml:space="preserve">Claudia Navarro </v>
      </c>
      <c r="AL896" t="str">
        <v>Calculada</v>
      </c>
      <c r="AM896" t="str">
        <v>Realizado</v>
      </c>
    </row>
    <row r="897">
      <c r="A897" t="str">
        <v>Ambas</v>
      </c>
      <c r="C897" t="str">
        <v>Etica profesional y RSE</v>
      </c>
      <c r="I897" t="str">
        <v>NOA 2025</v>
      </c>
      <c r="M897">
        <v>6</v>
      </c>
      <c r="N897" t="str">
        <v>Pregrado</v>
      </c>
      <c r="O897" t="str">
        <v>Ingeniería</v>
      </c>
      <c r="P897" t="str">
        <v>Nueva</v>
      </c>
      <c r="Q897" t="str">
        <v>Duplicado</v>
      </c>
      <c r="R897" t="str">
        <v>Producido</v>
      </c>
      <c r="S897" t="str">
        <v>Junio</v>
      </c>
      <c r="T897" s="1">
        <v>46143</v>
      </c>
      <c r="U897" s="1">
        <v>46199</v>
      </c>
      <c r="V897" s="1">
        <v>46217</v>
      </c>
      <c r="X897" t="str">
        <v xml:space="preserve">Claudia Navarro </v>
      </c>
      <c r="AL897" t="str">
        <v>Calculada</v>
      </c>
      <c r="AM897" t="str">
        <v>Realizado</v>
      </c>
    </row>
    <row r="898">
      <c r="A898" t="str">
        <v>Ambas</v>
      </c>
      <c r="C898" t="str">
        <v>Diseño mecatrónico</v>
      </c>
      <c r="I898" t="str">
        <v>NOA 2025</v>
      </c>
      <c r="M898">
        <v>6</v>
      </c>
      <c r="N898" t="str">
        <v>Pregrado</v>
      </c>
      <c r="O898" t="str">
        <v>Ingeniería</v>
      </c>
      <c r="P898" t="str">
        <v>Nueva</v>
      </c>
      <c r="Q898" t="str">
        <v>No</v>
      </c>
      <c r="R898" t="str">
        <v>No empezado</v>
      </c>
      <c r="S898" t="str">
        <v>Julio</v>
      </c>
      <c r="T898" s="1">
        <v>46143</v>
      </c>
      <c r="U898" s="1">
        <v>46209</v>
      </c>
      <c r="V898" s="1">
        <v>46226</v>
      </c>
      <c r="X898" t="str">
        <v xml:space="preserve">Claudia Navarro </v>
      </c>
      <c r="AL898" t="str">
        <v>Calculada</v>
      </c>
      <c r="AM898" t="str">
        <v>Realizado</v>
      </c>
    </row>
    <row r="899">
      <c r="A899" t="str">
        <v>Ambas</v>
      </c>
      <c r="C899" t="str">
        <v>Procesos de investigación III</v>
      </c>
      <c r="I899" t="str">
        <v>NOA 2025</v>
      </c>
      <c r="M899">
        <v>6</v>
      </c>
      <c r="N899" t="str">
        <v>Pregrado</v>
      </c>
      <c r="O899" t="str">
        <v>Ingeniería</v>
      </c>
      <c r="P899" t="str">
        <v>Nueva</v>
      </c>
      <c r="Q899" t="str">
        <v>Sí</v>
      </c>
      <c r="R899" t="str">
        <v>Producido</v>
      </c>
      <c r="S899" t="str">
        <v>Julio</v>
      </c>
      <c r="T899" s="1">
        <v>46143</v>
      </c>
      <c r="U899" s="1">
        <v>46210</v>
      </c>
      <c r="V899" s="1">
        <v>46227</v>
      </c>
      <c r="X899" t="str">
        <v xml:space="preserve">Claudia Navarro </v>
      </c>
      <c r="AL899" t="str">
        <v>Calculada</v>
      </c>
      <c r="AM899" t="str">
        <v>Realizado</v>
      </c>
    </row>
    <row r="900">
      <c r="A900" t="str">
        <v>Ambas</v>
      </c>
      <c r="C900" t="str">
        <v>Control automático</v>
      </c>
      <c r="I900" t="str">
        <v>NOA 2025</v>
      </c>
      <c r="M900">
        <v>7</v>
      </c>
      <c r="N900" t="str">
        <v>Pregrado</v>
      </c>
      <c r="O900" t="str">
        <v>Ingeniería</v>
      </c>
      <c r="P900" t="str">
        <v>Nueva</v>
      </c>
      <c r="Q900" t="str">
        <v>No</v>
      </c>
      <c r="R900" t="str">
        <v>No empezado</v>
      </c>
      <c r="S900" t="str">
        <v>Julio</v>
      </c>
      <c r="T900" s="1">
        <v>46143</v>
      </c>
      <c r="U900" s="1">
        <v>46211</v>
      </c>
      <c r="V900" s="1">
        <v>46230</v>
      </c>
      <c r="X900" t="str">
        <v xml:space="preserve">Claudia Navarro </v>
      </c>
      <c r="AL900" t="str">
        <v>Calculada</v>
      </c>
      <c r="AM900" t="str">
        <v>Realizado</v>
      </c>
    </row>
    <row r="901">
      <c r="A901" t="str">
        <v>Ambas</v>
      </c>
      <c r="C901" t="str">
        <v>Proyecto emprendedor</v>
      </c>
      <c r="I901" t="str">
        <v>NOA 2025</v>
      </c>
      <c r="M901">
        <v>7</v>
      </c>
      <c r="N901" t="str">
        <v>Pregrado</v>
      </c>
      <c r="O901" t="str">
        <v>Ingeniería</v>
      </c>
      <c r="P901" t="str">
        <v>Nueva</v>
      </c>
      <c r="Q901" t="str">
        <v>Sí</v>
      </c>
      <c r="R901" t="str">
        <v>Producido</v>
      </c>
      <c r="S901" t="str">
        <v>Julio</v>
      </c>
      <c r="T901" s="1">
        <v>46143</v>
      </c>
      <c r="U901" s="1">
        <v>46212</v>
      </c>
      <c r="V901" s="1">
        <v>46231</v>
      </c>
      <c r="X901" t="str">
        <v xml:space="preserve">Claudia Navarro </v>
      </c>
      <c r="AL901" t="str">
        <v>Calculada</v>
      </c>
      <c r="AM901" t="str">
        <v>Realizado</v>
      </c>
    </row>
    <row r="902">
      <c r="A902" t="str">
        <v>Ambas</v>
      </c>
      <c r="C902" t="str">
        <v>Protocolos para sistemas embebidos</v>
      </c>
      <c r="I902" t="str">
        <v>NOA 2025</v>
      </c>
      <c r="M902">
        <v>7</v>
      </c>
      <c r="N902" t="str">
        <v>Pregrado</v>
      </c>
      <c r="O902" t="str">
        <v>Ingeniería</v>
      </c>
      <c r="P902" t="str">
        <v>Nueva</v>
      </c>
      <c r="Q902" t="str">
        <v>No</v>
      </c>
      <c r="R902" t="str">
        <v>No empezado</v>
      </c>
      <c r="S902" t="str">
        <v>Julio</v>
      </c>
      <c r="T902" s="1">
        <v>46143</v>
      </c>
      <c r="U902" s="1">
        <v>46213</v>
      </c>
      <c r="V902" s="1">
        <v>46232</v>
      </c>
      <c r="X902" t="str">
        <v xml:space="preserve">Claudia Navarro </v>
      </c>
      <c r="AL902" t="str">
        <v>Calculada</v>
      </c>
      <c r="AM902" t="str">
        <v>Realizado</v>
      </c>
    </row>
    <row r="903">
      <c r="A903" t="str">
        <v>Ambas</v>
      </c>
      <c r="C903" t="str">
        <v>Electiva de profundización II</v>
      </c>
      <c r="I903" t="str">
        <v>NOA 2025</v>
      </c>
      <c r="M903">
        <v>7</v>
      </c>
      <c r="N903" t="str">
        <v>Pregrado</v>
      </c>
      <c r="O903" t="str">
        <v>Ingeniería</v>
      </c>
      <c r="P903" t="str">
        <v>Nueva</v>
      </c>
      <c r="Q903" t="str">
        <v>No</v>
      </c>
      <c r="R903" t="str">
        <v>No empezado</v>
      </c>
      <c r="S903" t="str">
        <v>Julio</v>
      </c>
      <c r="T903" s="1">
        <v>46143</v>
      </c>
      <c r="U903" s="1">
        <v>46216</v>
      </c>
      <c r="V903" s="1">
        <v>46233</v>
      </c>
      <c r="X903" t="str">
        <v xml:space="preserve">Claudia Navarro </v>
      </c>
      <c r="AL903" t="str">
        <v>Calculada</v>
      </c>
      <c r="AM903" t="str">
        <v>Realizado</v>
      </c>
    </row>
    <row r="904">
      <c r="A904" t="str">
        <v>Ambas</v>
      </c>
      <c r="C904" t="str">
        <v>Robótica</v>
      </c>
      <c r="I904" t="str">
        <v>NOA 2025</v>
      </c>
      <c r="M904">
        <v>7</v>
      </c>
      <c r="N904" t="str">
        <v>Pregrado</v>
      </c>
      <c r="O904" t="str">
        <v>Ingeniería</v>
      </c>
      <c r="P904" t="str">
        <v>Nueva</v>
      </c>
      <c r="Q904" t="str">
        <v>No</v>
      </c>
      <c r="R904" t="str">
        <v>No empezado</v>
      </c>
      <c r="S904" t="str">
        <v>Agosto</v>
      </c>
      <c r="T904" s="1">
        <v>46143</v>
      </c>
      <c r="U904" s="1">
        <v>46244</v>
      </c>
      <c r="V904" s="1">
        <v>46260</v>
      </c>
      <c r="X904" t="str">
        <v xml:space="preserve">Claudia Navarro </v>
      </c>
      <c r="AL904" t="str">
        <v>Calculada</v>
      </c>
      <c r="AM904" t="str">
        <v>Realizado</v>
      </c>
    </row>
    <row r="905">
      <c r="A905" t="str">
        <v>Ambas</v>
      </c>
      <c r="C905" t="str">
        <v>Automatización Industrial</v>
      </c>
      <c r="I905" t="str">
        <v>NOA 2025</v>
      </c>
      <c r="M905">
        <v>7</v>
      </c>
      <c r="N905" t="str">
        <v>Pregrado</v>
      </c>
      <c r="O905" t="str">
        <v>Ingeniería</v>
      </c>
      <c r="P905" t="str">
        <v>Nueva</v>
      </c>
      <c r="Q905" t="str">
        <v>No</v>
      </c>
      <c r="R905" t="str">
        <v>No empezado</v>
      </c>
      <c r="S905" t="str">
        <v>Agosto</v>
      </c>
      <c r="T905" s="1">
        <v>46143</v>
      </c>
      <c r="U905" s="1">
        <v>46245</v>
      </c>
      <c r="V905" s="1">
        <v>46261</v>
      </c>
      <c r="X905" t="str">
        <v xml:space="preserve">Claudia Navarro </v>
      </c>
      <c r="AL905" t="str">
        <v>Calculada</v>
      </c>
      <c r="AM905" t="str">
        <v>Realizado</v>
      </c>
    </row>
    <row r="906">
      <c r="A906" t="str">
        <v>Ambas</v>
      </c>
      <c r="C906" t="str">
        <v>Laboratorio de Mecatrónica</v>
      </c>
      <c r="I906" t="str">
        <v>NOA 2025</v>
      </c>
      <c r="M906">
        <v>7</v>
      </c>
      <c r="N906" t="str">
        <v>Pregrado</v>
      </c>
      <c r="O906" t="str">
        <v>Ingeniería</v>
      </c>
      <c r="P906" t="str">
        <v>Nueva</v>
      </c>
      <c r="Q906" t="str">
        <v>No</v>
      </c>
      <c r="R906" t="str">
        <v>No empezado</v>
      </c>
      <c r="S906" t="str">
        <v>Agosto</v>
      </c>
      <c r="T906" s="1">
        <v>46143</v>
      </c>
      <c r="U906" s="1">
        <v>46246</v>
      </c>
      <c r="V906" s="1">
        <v>46262</v>
      </c>
      <c r="X906" t="str">
        <v xml:space="preserve">Claudia Navarro </v>
      </c>
      <c r="AL906" t="str">
        <v>Calculada</v>
      </c>
      <c r="AM906" t="str">
        <v>Realizado</v>
      </c>
    </row>
    <row r="907">
      <c r="A907" t="str">
        <v>Ambas</v>
      </c>
      <c r="C907" t="str">
        <v>Electiva de profundización III</v>
      </c>
      <c r="I907" t="str">
        <v>NOA 2025</v>
      </c>
      <c r="M907">
        <v>8</v>
      </c>
      <c r="N907" t="str">
        <v>Pregrado</v>
      </c>
      <c r="O907" t="str">
        <v>Ingeniería</v>
      </c>
      <c r="P907" t="str">
        <v>Nueva</v>
      </c>
      <c r="Q907" t="str">
        <v>No</v>
      </c>
      <c r="R907" t="str">
        <v>No empezado</v>
      </c>
      <c r="S907" t="str">
        <v>Agosto</v>
      </c>
      <c r="T907" s="1">
        <v>46143</v>
      </c>
      <c r="U907" s="1">
        <v>46247</v>
      </c>
      <c r="V907" s="1">
        <v>46265</v>
      </c>
      <c r="X907" t="str">
        <v xml:space="preserve">Claudia Navarro </v>
      </c>
      <c r="AL907" t="str">
        <v>Calculada</v>
      </c>
      <c r="AM907" t="str">
        <v>Realizado</v>
      </c>
    </row>
    <row r="908">
      <c r="A908" t="str">
        <v>Ambas</v>
      </c>
      <c r="C908" t="str">
        <v>Inteligencia artificial aplicada</v>
      </c>
      <c r="I908" t="str">
        <v>NOA 2025</v>
      </c>
      <c r="M908">
        <v>8</v>
      </c>
      <c r="N908" t="str">
        <v>Pregrado</v>
      </c>
      <c r="O908" t="str">
        <v>Ingeniería</v>
      </c>
      <c r="P908" t="str">
        <v>Nueva</v>
      </c>
      <c r="Q908" t="str">
        <v>No</v>
      </c>
      <c r="R908" t="str">
        <v>No empezado</v>
      </c>
      <c r="S908" t="str">
        <v>Agosto</v>
      </c>
      <c r="T908" s="1">
        <v>46143</v>
      </c>
      <c r="U908" s="1">
        <v>46248</v>
      </c>
      <c r="V908" s="1">
        <v>46266</v>
      </c>
      <c r="X908" t="str">
        <v xml:space="preserve">Claudia Navarro </v>
      </c>
      <c r="AL908" t="str">
        <v>Calculada</v>
      </c>
      <c r="AM908" t="str">
        <v>Realizado</v>
      </c>
    </row>
    <row r="909">
      <c r="A909" t="str">
        <v>Ambas</v>
      </c>
      <c r="C909" t="str">
        <v>Prácticas profesionales</v>
      </c>
      <c r="I909" t="str">
        <v>NOA 2025</v>
      </c>
      <c r="M909">
        <v>8</v>
      </c>
      <c r="N909" t="str">
        <v>Pregrado</v>
      </c>
      <c r="O909" t="str">
        <v>Ingeniería</v>
      </c>
      <c r="P909" t="str">
        <v>Nueva</v>
      </c>
      <c r="Q909" t="str">
        <v>Sí</v>
      </c>
      <c r="R909" t="str">
        <v>Producido</v>
      </c>
      <c r="S909" t="str">
        <v>Agosto</v>
      </c>
      <c r="T909" s="1">
        <v>46143</v>
      </c>
      <c r="U909" s="1">
        <v>46252</v>
      </c>
      <c r="V909" s="1">
        <v>46268</v>
      </c>
      <c r="X909" t="str">
        <v xml:space="preserve">Claudia Navarro </v>
      </c>
      <c r="AL909" t="str">
        <v>Calculada</v>
      </c>
      <c r="AM909" t="str">
        <v>Realizado</v>
      </c>
    </row>
    <row r="910">
      <c r="A910" t="str">
        <v>Ambas</v>
      </c>
      <c r="C910" t="str">
        <v>Proyecto de grado</v>
      </c>
      <c r="I910" t="str">
        <v>NOA 2025</v>
      </c>
      <c r="M910">
        <v>8</v>
      </c>
      <c r="N910" t="str">
        <v>Pregrado</v>
      </c>
      <c r="O910" t="str">
        <v>Ingeniería</v>
      </c>
      <c r="P910" t="str">
        <v>Nueva</v>
      </c>
      <c r="Q910" t="str">
        <v>Sí</v>
      </c>
      <c r="R910" t="str">
        <v>Producido</v>
      </c>
      <c r="S910" t="str">
        <v>Agosto</v>
      </c>
      <c r="T910" s="1">
        <v>46143</v>
      </c>
      <c r="U910" s="1">
        <v>46253</v>
      </c>
      <c r="V910" s="1">
        <v>46269</v>
      </c>
      <c r="X910" t="str">
        <v xml:space="preserve">Claudia Navarro </v>
      </c>
      <c r="AL910" t="str">
        <v>Calculada</v>
      </c>
      <c r="AM910" t="str">
        <v>Realizado</v>
      </c>
    </row>
    <row r="911">
      <c r="I911" t="str">
        <v>NOA 2025</v>
      </c>
    </row>
  </sheetData>
  <autoFilter ref="$A$1:$AD$911"/>
  <mergeCells count="29">
    <mergeCell ref="A2:A76"/>
    <mergeCell ref="B2:B76"/>
    <mergeCell ref="A77:A137"/>
    <mergeCell ref="B77:B137"/>
    <mergeCell ref="A138:A216"/>
    <mergeCell ref="B138:B216"/>
    <mergeCell ref="B217:B305"/>
    <mergeCell ref="A665:A730"/>
    <mergeCell ref="A731:A769"/>
    <mergeCell ref="A770:A813"/>
    <mergeCell ref="A814:A861"/>
    <mergeCell ref="A217:A305"/>
    <mergeCell ref="A306:A365"/>
    <mergeCell ref="A366:A426"/>
    <mergeCell ref="A427:A487"/>
    <mergeCell ref="A488:A546"/>
    <mergeCell ref="A547:A602"/>
    <mergeCell ref="A603:A664"/>
    <mergeCell ref="B731:B769"/>
    <mergeCell ref="B770:B813"/>
    <mergeCell ref="B814:B861"/>
    <mergeCell ref="B864:B910"/>
    <mergeCell ref="B306:B365"/>
    <mergeCell ref="B366:B426"/>
    <mergeCell ref="B427:B487"/>
    <mergeCell ref="B488:B546"/>
    <mergeCell ref="B547:B602"/>
    <mergeCell ref="B603:B664"/>
    <mergeCell ref="B665:B730"/>
  </mergeCells>
  <ignoredErrors>
    <ignoredError numberStoredAsText="1" sqref="A1:AM16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1423"/>
  <sheetViews>
    <sheetView workbookViewId="0" rightToLeft="0"/>
  </sheetViews>
  <sheetData>
    <row r="1">
      <c r="A1" t="str">
        <v>Modalidad</v>
      </c>
      <c r="B1" t="str">
        <v>Programa</v>
      </c>
      <c r="C1" t="str">
        <v>Asignatura</v>
      </c>
      <c r="D1" t="str">
        <v>Nombre electiva</v>
      </c>
      <c r="E1" t="str">
        <v>Tipo de asignatura</v>
      </c>
      <c r="F1" t="str">
        <v>Proyecto</v>
      </c>
      <c r="G1" t="str">
        <v>Código de Pensum</v>
      </c>
      <c r="H1" t="str">
        <v>Código de programa</v>
      </c>
      <c r="I1" t="str">
        <v>Código de asignatura</v>
      </c>
      <c r="J1" t="str">
        <v>Semestre</v>
      </c>
      <c r="K1" t="str">
        <v>Nivel</v>
      </c>
      <c r="L1" t="str">
        <v>Facultad</v>
      </c>
      <c r="M1" t="str">
        <v>PRIORIDAD</v>
      </c>
      <c r="N1" t="str">
        <v>Malla curricular</v>
      </c>
      <c r="O1" t="str">
        <v>¿Tronco común?</v>
      </c>
      <c r="P1" t="str">
        <v>Estado</v>
      </c>
      <c r="Q1" t="str">
        <v>Programa 2</v>
      </c>
      <c r="R1" t="str">
        <v>Modalidad 2</v>
      </c>
      <c r="S1" t="str">
        <v>Estado semestre</v>
      </c>
      <c r="T1" t="str">
        <v>Fecha programada de producción</v>
      </c>
      <c r="U1" t="str">
        <v>Fecha de solicitud PA</v>
      </c>
      <c r="V1" t="str">
        <v>Fecha de Asignación</v>
      </c>
      <c r="W1" t="str">
        <v>Fecha programada de entrega</v>
      </c>
      <c r="X1" t="str">
        <v xml:space="preserve">Gestor responsable </v>
      </c>
      <c r="Y1" t="str">
        <v>Inicio Gestor</v>
      </c>
      <c r="Z1" t="str">
        <v>Fin Gestor</v>
      </c>
      <c r="AA1" t="str">
        <v>DI responsable</v>
      </c>
      <c r="AB1" t="str">
        <v>Estado de la asignación</v>
      </c>
      <c r="AC1" t="str">
        <v xml:space="preserve">Fecha de asignación </v>
      </c>
      <c r="AD1" t="str">
        <v>Fecha inicio revisión DI</v>
      </c>
      <c r="AE1" t="str">
        <v>Fecha fin revisión DI</v>
      </c>
      <c r="AF1" t="str">
        <v>Estado curso</v>
      </c>
      <c r="AG1" t="str">
        <v>Fecha fin corrección gestor</v>
      </c>
      <c r="AH1" t="str">
        <v>Estado de la revalidación DI</v>
      </c>
      <c r="AI1" t="str">
        <v>Fecha revalidación de DI</v>
      </c>
      <c r="AJ1" t="str">
        <v>Fecha de aprobación (CDI)</v>
      </c>
      <c r="AK1" t="str">
        <v>FECHA CALCULADA</v>
      </c>
      <c r="AL1" t="str">
        <v>DIAGRAMA GANT</v>
      </c>
    </row>
    <row r="2" xml:space="preserve">
      <c r="A2" t="str">
        <v>Presencial</v>
      </c>
      <c r="B2" t="str">
        <v>Especialización en Revisoría Fiscal y Auditoría Internacional</v>
      </c>
      <c r="C2" t="str">
        <v>Normas Internacionales de Auditoría</v>
      </c>
      <c r="D2" t="str">
        <f>IF(E2="Disciplinar","No aplica","")</f>
        <v>No aplica</v>
      </c>
      <c r="E2" t="str">
        <v>Disciplinar</v>
      </c>
      <c r="F2" t="str">
        <v>NOA 2025</v>
      </c>
      <c r="J2">
        <v>1</v>
      </c>
      <c r="K2" t="str">
        <v>Especialización</v>
      </c>
      <c r="N2" t="str">
        <v>Actual</v>
      </c>
      <c r="O2" t="str">
        <v>No</v>
      </c>
      <c r="Q2" t="str">
        <f>PROPER(IF(B2="",#REF!,B2))</f>
        <v>Especialización En Revisoría Fiscal Y Auditoría Internacional</v>
      </c>
      <c r="R2" t="str">
        <f>PROPER(IF(A2="",#REF!,A2))</f>
        <v>Presencial</v>
      </c>
      <c r="S2" t="str" xml:space="preserve">
        <f xml:space="preserve">IF(
   COUNTIFS($J:$J,$J2,$Q:$Q,$Q2,$R:$R,$R2)=COUNTIFS($J:$J,$J2,$Q:$Q,$Q2,$R:$R,$R2,$P:$P,"Cargado"),
   "Cargado",
   IF(
      COUNTIFS($J:$J,$J2,$Q:$Q,$Q2,$R:$R,$R2)=COUNTIFS($J:$J,$J2,$Q:$Q,$Q2,$R:$R,$R2,$P:$P,"No empezado"),
      "No empezado",
      IF(
         COUNTIFS($J:$J,$J2,$Q:$Q,$Q2,$R:$R,$R2)=COUNTIFS($J:$J,$J2,$Q:$Q,$Q2,$R:$R,$R2,$P:$P,"Virtualizado"),
         "Virtualizado",
         "En proceso"
      )
   )
)</f>
        <v>En proceso</v>
      </c>
      <c r="T2" t="str">
        <v>Abril</v>
      </c>
    </row>
    <row r="3" xml:space="preserve">
      <c r="C3" t="str">
        <v>Control Interno y Gestión del Riesgo</v>
      </c>
      <c r="D3" t="str">
        <f>IF(E3="Disciplinar","No aplica","")</f>
        <v>No aplica</v>
      </c>
      <c r="E3" t="str">
        <v>Disciplinar</v>
      </c>
      <c r="F3" t="str">
        <v>NOA 2025</v>
      </c>
      <c r="J3">
        <v>1</v>
      </c>
      <c r="K3" t="str">
        <v>Especialización</v>
      </c>
      <c r="N3" t="str">
        <v>Actual</v>
      </c>
      <c r="O3" t="str">
        <v>No</v>
      </c>
      <c r="Q3" t="str">
        <f>PROPER(IF(B3="",Q2,B3))</f>
        <v>Especialización En Revisoría Fiscal Y Auditoría Internacional</v>
      </c>
      <c r="R3" t="str">
        <f>PROPER(IF(A3="",R2,A3))</f>
        <v>Presencial</v>
      </c>
      <c r="S3" t="str" xml:space="preserve">
        <f xml:space="preserve">IF(
   COUNTIFS($J:$J,$J3,$Q:$Q,$Q3,$R:$R,$R3)=COUNTIFS($J:$J,$J3,$Q:$Q,$Q3,$R:$R,$R3,$P:$P,"Cargado"),
   "Cargado",
   IF(
      COUNTIFS($J:$J,$J3,$Q:$Q,$Q3,$R:$R,$R3)=COUNTIFS($J:$J,$J3,$Q:$Q,$Q3,$R:$R,$R3,$P:$P,"No empezado"),
      "No empezado",
      IF(
         COUNTIFS($J:$J,$J3,$Q:$Q,$Q3,$R:$R,$R3)=COUNTIFS($J:$J,$J3,$Q:$Q,$Q3,$R:$R,$R3,$P:$P,"Virtualizado"),
         "Virtualizado",
         "En proceso"
      )
   )
)</f>
        <v>En proceso</v>
      </c>
      <c r="T3" t="str">
        <v>Marzo</v>
      </c>
    </row>
    <row r="4" xml:space="preserve">
      <c r="C4" t="str">
        <v>Auditoría Financiera y Evaluación de Riesgos</v>
      </c>
      <c r="D4" t="str">
        <f>IF(E4="Disciplinar","No aplica","")</f>
        <v>No aplica</v>
      </c>
      <c r="E4" t="str">
        <v>Disciplinar</v>
      </c>
      <c r="F4" t="str">
        <v>NOA 2025</v>
      </c>
      <c r="J4">
        <v>1</v>
      </c>
      <c r="K4" t="str">
        <v>Especialización</v>
      </c>
      <c r="N4" t="str">
        <v>Actual</v>
      </c>
      <c r="O4" t="str">
        <v>No</v>
      </c>
      <c r="Q4" t="str">
        <f>PROPER(IF(B4="",Q3,B4))</f>
        <v>Especialización En Revisoría Fiscal Y Auditoría Internacional</v>
      </c>
      <c r="R4" t="str">
        <f>PROPER(IF(A4="",R3,A4))</f>
        <v>Presencial</v>
      </c>
      <c r="S4" t="str" xml:space="preserve">
        <f xml:space="preserve">IF(
   COUNTIFS($J:$J,$J4,$Q:$Q,$Q4,$R:$R,$R4)=COUNTIFS($J:$J,$J4,$Q:$Q,$Q4,$R:$R,$R4,$P:$P,"Cargado"),
   "Cargado",
   IF(
      COUNTIFS($J:$J,$J4,$Q:$Q,$Q4,$R:$R,$R4)=COUNTIFS($J:$J,$J4,$Q:$Q,$Q4,$R:$R,$R4,$P:$P,"No empezado"),
      "No empezado",
      IF(
         COUNTIFS($J:$J,$J4,$Q:$Q,$Q4,$R:$R,$R4)=COUNTIFS($J:$J,$J4,$Q:$Q,$Q4,$R:$R,$R4,$P:$P,"Virtualizado"),
         "Virtualizado",
         "En proceso"
      )
   )
)</f>
        <v>En proceso</v>
      </c>
      <c r="T4" t="str">
        <v>Marzo</v>
      </c>
    </row>
    <row r="5" xml:space="preserve">
      <c r="C5" t="str">
        <v>Contabilidad y Sistemas de Información</v>
      </c>
      <c r="D5" t="str">
        <f>IF(E5="Disciplinar","No aplica","")</f>
        <v>No aplica</v>
      </c>
      <c r="E5" t="str">
        <v>Disciplinar</v>
      </c>
      <c r="F5" t="str">
        <v>NOA 2025</v>
      </c>
      <c r="J5">
        <v>1</v>
      </c>
      <c r="K5" t="str">
        <v>Especialización</v>
      </c>
      <c r="N5" t="str">
        <v>Actual</v>
      </c>
      <c r="O5" t="str">
        <v>No</v>
      </c>
      <c r="Q5" t="str">
        <f>PROPER(IF(B5="",Q4,B5))</f>
        <v>Especialización En Revisoría Fiscal Y Auditoría Internacional</v>
      </c>
      <c r="R5" t="str">
        <f>PROPER(IF(A5="",R4,A5))</f>
        <v>Presencial</v>
      </c>
      <c r="S5" t="str" xml:space="preserve">
        <f xml:space="preserve">IF(
   COUNTIFS($J:$J,$J5,$Q:$Q,$Q5,$R:$R,$R5)=COUNTIFS($J:$J,$J5,$Q:$Q,$Q5,$R:$R,$R5,$P:$P,"Cargado"),
   "Cargado",
   IF(
      COUNTIFS($J:$J,$J5,$Q:$Q,$Q5,$R:$R,$R5)=COUNTIFS($J:$J,$J5,$Q:$Q,$Q5,$R:$R,$R5,$P:$P,"No empezado"),
      "No empezado",
      IF(
         COUNTIFS($J:$J,$J5,$Q:$Q,$Q5,$R:$R,$R5)=COUNTIFS($J:$J,$J5,$Q:$Q,$Q5,$R:$R,$R5,$P:$P,"Virtualizado"),
         "Virtualizado",
         "En proceso"
      )
   )
)</f>
        <v>En proceso</v>
      </c>
      <c r="T5" t="str">
        <v>marzo</v>
      </c>
    </row>
    <row r="6" xml:space="preserve">
      <c r="C6" t="str">
        <v>Ética en la Revisoría y Auditoría</v>
      </c>
      <c r="D6" t="str">
        <f>IF(E6="Disciplinar","No aplica","")</f>
        <v>No aplica</v>
      </c>
      <c r="E6" t="str">
        <v>Disciplinar</v>
      </c>
      <c r="F6" t="str">
        <v>NOA 2025</v>
      </c>
      <c r="J6">
        <v>1</v>
      </c>
      <c r="K6" t="str">
        <v>Especialización</v>
      </c>
      <c r="N6" t="str">
        <v>Actual</v>
      </c>
      <c r="O6" t="str">
        <v>No</v>
      </c>
      <c r="Q6" t="str">
        <f>PROPER(IF(B6="",Q5,B6))</f>
        <v>Especialización En Revisoría Fiscal Y Auditoría Internacional</v>
      </c>
      <c r="R6" t="str">
        <f>PROPER(IF(A6="",R5,A6))</f>
        <v>Presencial</v>
      </c>
      <c r="S6" t="str" xml:space="preserve">
        <f xml:space="preserve">IF(
   COUNTIFS($J:$J,$J6,$Q:$Q,$Q6,$R:$R,$R6)=COUNTIFS($J:$J,$J6,$Q:$Q,$Q6,$R:$R,$R6,$P:$P,"Cargado"),
   "Cargado",
   IF(
      COUNTIFS($J:$J,$J6,$Q:$Q,$Q6,$R:$R,$R6)=COUNTIFS($J:$J,$J6,$Q:$Q,$Q6,$R:$R,$R6,$P:$P,"No empezado"),
      "No empezado",
      IF(
         COUNTIFS($J:$J,$J6,$Q:$Q,$Q6,$R:$R,$R6)=COUNTIFS($J:$J,$J6,$Q:$Q,$Q6,$R:$R,$R6,$P:$P,"Virtualizado"),
         "Virtualizado",
         "En proceso"
      )
   )
)</f>
        <v>En proceso</v>
      </c>
      <c r="T6" t="str">
        <v>Abril</v>
      </c>
    </row>
    <row r="7" xml:space="preserve">
      <c r="C7" t="str">
        <v>Electiva Profundización I</v>
      </c>
      <c r="D7" t="str">
        <v>Auditoría basada en TI y Ciberseguridad</v>
      </c>
      <c r="E7" t="str">
        <v>Electiva</v>
      </c>
      <c r="F7" t="str">
        <v>NOA 2025</v>
      </c>
      <c r="J7">
        <v>1</v>
      </c>
      <c r="K7" t="str">
        <v>Especialización</v>
      </c>
      <c r="N7" t="str">
        <v>Actual</v>
      </c>
      <c r="O7" t="str">
        <v>No</v>
      </c>
      <c r="Q7" t="str">
        <f>PROPER(IF(B7="",Q6,B7))</f>
        <v>Especialización En Revisoría Fiscal Y Auditoría Internacional</v>
      </c>
      <c r="R7" t="str">
        <f>PROPER(IF(A7="",R6,A7))</f>
        <v>Presencial</v>
      </c>
      <c r="S7" t="str" xml:space="preserve">
        <f xml:space="preserve">IF(
   COUNTIFS($J:$J,$J7,$Q:$Q,$Q7,$R:$R,$R7)=COUNTIFS($J:$J,$J7,$Q:$Q,$Q7,$R:$R,$R7,$P:$P,"Cargado"),
   "Cargado",
   IF(
      COUNTIFS($J:$J,$J7,$Q:$Q,$Q7,$R:$R,$R7)=COUNTIFS($J:$J,$J7,$Q:$Q,$Q7,$R:$R,$R7,$P:$P,"No empezado"),
      "No empezado",
      IF(
         COUNTIFS($J:$J,$J7,$Q:$Q,$Q7,$R:$R,$R7)=COUNTIFS($J:$J,$J7,$Q:$Q,$Q7,$R:$R,$R7,$P:$P,"Virtualizado"),
         "Virtualizado",
         "En proceso"
      )
   )
)</f>
        <v>En proceso</v>
      </c>
      <c r="T7" t="str">
        <v>marzo</v>
      </c>
    </row>
    <row r="8" xml:space="preserve">
      <c r="C8" t="str">
        <v>Electiva Profundización I</v>
      </c>
      <c r="D8" t="str">
        <v>Auditoría en Entidades Estatales</v>
      </c>
      <c r="E8" t="str">
        <v>Electiva</v>
      </c>
      <c r="F8" t="str">
        <v>NOA 2025</v>
      </c>
      <c r="J8">
        <v>1</v>
      </c>
      <c r="K8" t="str">
        <v>Especialización</v>
      </c>
      <c r="N8" t="str">
        <v>Actual</v>
      </c>
      <c r="O8" t="str">
        <v>No</v>
      </c>
      <c r="Q8" t="str">
        <f>PROPER(IF(B8="",Q7,B8))</f>
        <v>Especialización En Revisoría Fiscal Y Auditoría Internacional</v>
      </c>
      <c r="R8" t="str">
        <f>PROPER(IF(A8="",R7,A8))</f>
        <v>Presencial</v>
      </c>
      <c r="S8" t="str" xml:space="preserve">
        <f xml:space="preserve">IF(
   COUNTIFS($J:$J,$J8,$Q:$Q,$Q8,$R:$R,$R8)=COUNTIFS($J:$J,$J8,$Q:$Q,$Q8,$R:$R,$R8,$P:$P,"Cargado"),
   "Cargado",
   IF(
      COUNTIFS($J:$J,$J8,$Q:$Q,$Q8,$R:$R,$R8)=COUNTIFS($J:$J,$J8,$Q:$Q,$Q8,$R:$R,$R8,$P:$P,"No empezado"),
      "No empezado",
      IF(
         COUNTIFS($J:$J,$J8,$Q:$Q,$Q8,$R:$R,$R8)=COUNTIFS($J:$J,$J8,$Q:$Q,$Q8,$R:$R,$R8,$P:$P,"Virtualizado"),
         "Virtualizado",
         "En proceso"
      )
   )
)</f>
        <v>En proceso</v>
      </c>
      <c r="T8" t="str">
        <v>marzo</v>
      </c>
    </row>
    <row r="9" xml:space="preserve">
      <c r="C9" t="str">
        <v>Electiva Profundización I</v>
      </c>
      <c r="D9" t="str">
        <v>Auditoría en Entidades Estatales</v>
      </c>
      <c r="E9" t="str">
        <v>Electiva</v>
      </c>
      <c r="F9" t="str">
        <v>NOA 2025</v>
      </c>
      <c r="J9">
        <v>1</v>
      </c>
      <c r="K9" t="str">
        <v>Especialización</v>
      </c>
      <c r="N9" t="str">
        <v>Actual</v>
      </c>
      <c r="O9" t="str">
        <v>No</v>
      </c>
      <c r="Q9" t="str">
        <f>PROPER(IF(B9="",Q8,B9))</f>
        <v>Especialización En Revisoría Fiscal Y Auditoría Internacional</v>
      </c>
      <c r="R9" t="str">
        <f>PROPER(IF(A9="",R8,A9))</f>
        <v>Presencial</v>
      </c>
      <c r="S9" t="str" xml:space="preserve">
        <f xml:space="preserve">IF(
   COUNTIFS($J:$J,$J9,$Q:$Q,$Q9,$R:$R,$R9)=COUNTIFS($J:$J,$J9,$Q:$Q,$Q9,$R:$R,$R9,$P:$P,"Cargado"),
   "Cargado",
   IF(
      COUNTIFS($J:$J,$J9,$Q:$Q,$Q9,$R:$R,$R9)=COUNTIFS($J:$J,$J9,$Q:$Q,$Q9,$R:$R,$R9,$P:$P,"No empezado"),
      "No empezado",
      IF(
         COUNTIFS($J:$J,$J9,$Q:$Q,$Q9,$R:$R,$R9)=COUNTIFS($J:$J,$J9,$Q:$Q,$Q9,$R:$R,$R9,$P:$P,"Virtualizado"),
         "Virtualizado",
         "En proceso"
      )
   )
)</f>
        <v>En proceso</v>
      </c>
      <c r="T9" t="str">
        <v>marzo</v>
      </c>
    </row>
    <row r="10" xml:space="preserve">
      <c r="C10" t="str">
        <v>Seminario de Investigación I</v>
      </c>
      <c r="D10" t="str">
        <f>IF(E10="Disciplinar","No aplica","")</f>
        <v>No aplica</v>
      </c>
      <c r="E10" t="str">
        <v>Disciplinar</v>
      </c>
      <c r="F10" t="str">
        <v>NOA 2025</v>
      </c>
      <c r="J10">
        <v>1</v>
      </c>
      <c r="K10" t="str">
        <v>Especialización</v>
      </c>
      <c r="N10" t="str">
        <v>Actual</v>
      </c>
      <c r="O10" t="str">
        <v>Sí</v>
      </c>
      <c r="Q10" t="str">
        <f>PROPER(IF(B10="",Q9,B10))</f>
        <v>Especialización En Revisoría Fiscal Y Auditoría Internacional</v>
      </c>
      <c r="R10" t="str">
        <f>PROPER(IF(A10="",R9,A10))</f>
        <v>Presencial</v>
      </c>
      <c r="S10" t="str" xml:space="preserve">
        <f xml:space="preserve">IF(
   COUNTIFS($J:$J,$J10,$Q:$Q,$Q10,$R:$R,$R10)=COUNTIFS($J:$J,$J10,$Q:$Q,$Q10,$R:$R,$R10,$P:$P,"Cargado"),
   "Cargado",
   IF(
      COUNTIFS($J:$J,$J10,$Q:$Q,$Q10,$R:$R,$R10)=COUNTIFS($J:$J,$J10,$Q:$Q,$Q10,$R:$R,$R10,$P:$P,"No empezado"),
      "No empezado",
      IF(
         COUNTIFS($J:$J,$J10,$Q:$Q,$Q10,$R:$R,$R10)=COUNTIFS($J:$J,$J10,$Q:$Q,$Q10,$R:$R,$R10,$P:$P,"Virtualizado"),
         "Virtualizado",
         "En proceso"
      )
   )
)</f>
        <v>En proceso</v>
      </c>
      <c r="T10" t="str">
        <v>marzo</v>
      </c>
    </row>
    <row r="11" xml:space="preserve">
      <c r="C11" t="str">
        <v>Auditoría Forense y Prevención del Fraude</v>
      </c>
      <c r="D11" t="str">
        <f>IF(E11="Disciplinar","No aplica","")</f>
        <v>No aplica</v>
      </c>
      <c r="E11" t="str">
        <v>Disciplinar</v>
      </c>
      <c r="F11" t="str">
        <v>NOA 2025</v>
      </c>
      <c r="J11">
        <v>2</v>
      </c>
      <c r="K11" t="str">
        <v>Especialización</v>
      </c>
      <c r="N11" t="str">
        <v>Actual</v>
      </c>
      <c r="O11" t="str">
        <v>No</v>
      </c>
      <c r="Q11" t="str">
        <f>PROPER(IF(B11="",Q10,B11))</f>
        <v>Especialización En Revisoría Fiscal Y Auditoría Internacional</v>
      </c>
      <c r="R11" t="str">
        <f>PROPER(IF(A11="",R10,A11))</f>
        <v>Presencial</v>
      </c>
      <c r="S11" t="str" xml:space="preserve">
        <f xml:space="preserve">IF(
   COUNTIFS($J:$J,$J11,$Q:$Q,$Q11,$R:$R,$R11)=COUNTIFS($J:$J,$J11,$Q:$Q,$Q11,$R:$R,$R11,$P:$P,"Cargado"),
   "Cargado",
   IF(
      COUNTIFS($J:$J,$J11,$Q:$Q,$Q11,$R:$R,$R11)=COUNTIFS($J:$J,$J11,$Q:$Q,$Q11,$R:$R,$R11,$P:$P,"No empezado"),
      "No empezado",
      IF(
         COUNTIFS($J:$J,$J11,$Q:$Q,$Q11,$R:$R,$R11)=COUNTIFS($J:$J,$J11,$Q:$Q,$Q11,$R:$R,$R11,$P:$P,"Virtualizado"),
         "Virtualizado",
         "En proceso"
      )
   )
)</f>
        <v>En proceso</v>
      </c>
      <c r="T11" t="str">
        <v>marzo</v>
      </c>
    </row>
    <row r="12" xml:space="preserve">
      <c r="C12" t="str">
        <v>Auditoría de Sistemas y Tecnologías de la Información</v>
      </c>
      <c r="D12" t="str">
        <f>IF(E12="Disciplinar","No aplica","")</f>
        <v>No aplica</v>
      </c>
      <c r="E12" t="str">
        <v>Disciplinar</v>
      </c>
      <c r="F12" t="str">
        <v>NOA 2025</v>
      </c>
      <c r="J12">
        <v>2</v>
      </c>
      <c r="K12" t="str">
        <v>Especialización</v>
      </c>
      <c r="N12" t="str">
        <v>Actual</v>
      </c>
      <c r="O12" t="str">
        <v>No</v>
      </c>
      <c r="Q12" t="str">
        <f>PROPER(IF(B12="",Q11,B12))</f>
        <v>Especialización En Revisoría Fiscal Y Auditoría Internacional</v>
      </c>
      <c r="R12" t="str">
        <f>PROPER(IF(A12="",R11,A12))</f>
        <v>Presencial</v>
      </c>
      <c r="S12" t="str" xml:space="preserve">
        <f xml:space="preserve">IF(
   COUNTIFS($J:$J,$J12,$Q:$Q,$Q12,$R:$R,$R12)=COUNTIFS($J:$J,$J12,$Q:$Q,$Q12,$R:$R,$R12,$P:$P,"Cargado"),
   "Cargado",
   IF(
      COUNTIFS($J:$J,$J12,$Q:$Q,$Q12,$R:$R,$R12)=COUNTIFS($J:$J,$J12,$Q:$Q,$Q12,$R:$R,$R12,$P:$P,"No empezado"),
      "No empezado",
      IF(
         COUNTIFS($J:$J,$J12,$Q:$Q,$Q12,$R:$R,$R12)=COUNTIFS($J:$J,$J12,$Q:$Q,$Q12,$R:$R,$R12,$P:$P,"Virtualizado"),
         "Virtualizado",
         "En proceso"
      )
   )
)</f>
        <v>En proceso</v>
      </c>
      <c r="T12" t="str">
        <v>marzo</v>
      </c>
    </row>
    <row r="13" xml:space="preserve">
      <c r="C13" t="str">
        <v>Auditoría Tributaria y de Cumplimiento</v>
      </c>
      <c r="D13" t="str">
        <f>IF(E13="Disciplinar","No aplica","")</f>
        <v>No aplica</v>
      </c>
      <c r="E13" t="str">
        <v>Disciplinar</v>
      </c>
      <c r="F13" t="str">
        <v>NOA 2025</v>
      </c>
      <c r="J13">
        <v>2</v>
      </c>
      <c r="K13" t="str">
        <v>Especialización</v>
      </c>
      <c r="N13" t="str">
        <v>Actual</v>
      </c>
      <c r="O13" t="str">
        <v>No</v>
      </c>
      <c r="Q13" t="str">
        <f>PROPER(IF(B13="",Q12,B13))</f>
        <v>Especialización En Revisoría Fiscal Y Auditoría Internacional</v>
      </c>
      <c r="R13" t="str">
        <f>PROPER(IF(A13="",R12,A13))</f>
        <v>Presencial</v>
      </c>
      <c r="S13" t="str" xml:space="preserve">
        <f xml:space="preserve">IF(
   COUNTIFS($J:$J,$J13,$Q:$Q,$Q13,$R:$R,$R13)=COUNTIFS($J:$J,$J13,$Q:$Q,$Q13,$R:$R,$R13,$P:$P,"Cargado"),
   "Cargado",
   IF(
      COUNTIFS($J:$J,$J13,$Q:$Q,$Q13,$R:$R,$R13)=COUNTIFS($J:$J,$J13,$Q:$Q,$Q13,$R:$R,$R13,$P:$P,"No empezado"),
      "No empezado",
      IF(
         COUNTIFS($J:$J,$J13,$Q:$Q,$Q13,$R:$R,$R13)=COUNTIFS($J:$J,$J13,$Q:$Q,$Q13,$R:$R,$R13,$P:$P,"Virtualizado"),
         "Virtualizado",
         "En proceso"
      )
   )
)</f>
        <v>En proceso</v>
      </c>
      <c r="T13" t="str">
        <v>marzo</v>
      </c>
    </row>
    <row r="14" xml:space="preserve">
      <c r="C14" t="str">
        <v>Hermenéutica del Derecho Tributario</v>
      </c>
      <c r="D14" t="str">
        <f>IF(E14="Disciplinar","No aplica","")</f>
        <v>No aplica</v>
      </c>
      <c r="E14" t="str">
        <v>Disciplinar</v>
      </c>
      <c r="F14" t="str">
        <v>NOA 2025</v>
      </c>
      <c r="J14">
        <v>2</v>
      </c>
      <c r="K14" t="str">
        <v>Especialización</v>
      </c>
      <c r="N14" t="str">
        <v>Actual</v>
      </c>
      <c r="O14" t="str">
        <v>No</v>
      </c>
      <c r="Q14" t="str">
        <f>PROPER(IF(B14="",Q13,B14))</f>
        <v>Especialización En Revisoría Fiscal Y Auditoría Internacional</v>
      </c>
      <c r="R14" t="str">
        <f>PROPER(IF(A14="",R13,A14))</f>
        <v>Presencial</v>
      </c>
      <c r="S14" t="str" xml:space="preserve">
        <f xml:space="preserve">IF(
   COUNTIFS($J:$J,$J14,$Q:$Q,$Q14,$R:$R,$R14)=COUNTIFS($J:$J,$J14,$Q:$Q,$Q14,$R:$R,$R14,$P:$P,"Cargado"),
   "Cargado",
   IF(
      COUNTIFS($J:$J,$J14,$Q:$Q,$Q14,$R:$R,$R14)=COUNTIFS($J:$J,$J14,$Q:$Q,$Q14,$R:$R,$R14,$P:$P,"No empezado"),
      "No empezado",
      IF(
         COUNTIFS($J:$J,$J14,$Q:$Q,$Q14,$R:$R,$R14)=COUNTIFS($J:$J,$J14,$Q:$Q,$Q14,$R:$R,$R14,$P:$P,"Virtualizado"),
         "Virtualizado",
         "En proceso"
      )
   )
)</f>
        <v>En proceso</v>
      </c>
      <c r="T14" t="str">
        <v>marzo</v>
      </c>
    </row>
    <row r="15" xml:space="preserve">
      <c r="C15" t="str">
        <v>Taller de Liderazgo y Gestión de Equipos</v>
      </c>
      <c r="D15" t="str">
        <f>IF(E15="Disciplinar","No aplica","")</f>
        <v>No aplica</v>
      </c>
      <c r="E15" t="str">
        <v>Disciplinar</v>
      </c>
      <c r="F15" t="str">
        <v>NOA 2025</v>
      </c>
      <c r="J15">
        <v>2</v>
      </c>
      <c r="K15" t="str">
        <v>Especialización</v>
      </c>
      <c r="N15" t="str">
        <v>Actual</v>
      </c>
      <c r="O15" t="str">
        <v>No</v>
      </c>
      <c r="Q15" t="str">
        <f>PROPER(IF(B15="",Q14,B15))</f>
        <v>Especialización En Revisoría Fiscal Y Auditoría Internacional</v>
      </c>
      <c r="R15" t="str">
        <f>PROPER(IF(A15="",R14,A15))</f>
        <v>Presencial</v>
      </c>
      <c r="S15" t="str" xml:space="preserve">
        <f xml:space="preserve">IF(
   COUNTIFS($J:$J,$J15,$Q:$Q,$Q15,$R:$R,$R15)=COUNTIFS($J:$J,$J15,$Q:$Q,$Q15,$R:$R,$R15,$P:$P,"Cargado"),
   "Cargado",
   IF(
      COUNTIFS($J:$J,$J15,$Q:$Q,$Q15,$R:$R,$R15)=COUNTIFS($J:$J,$J15,$Q:$Q,$Q15,$R:$R,$R15,$P:$P,"No empezado"),
      "No empezado",
      IF(
         COUNTIFS($J:$J,$J15,$Q:$Q,$Q15,$R:$R,$R15)=COUNTIFS($J:$J,$J15,$Q:$Q,$Q15,$R:$R,$R15,$P:$P,"Virtualizado"),
         "Virtualizado",
         "En proceso"
      )
   )
)</f>
        <v>En proceso</v>
      </c>
      <c r="T15" t="str">
        <v>marzo</v>
      </c>
    </row>
    <row r="16" xml:space="preserve">
      <c r="C16" t="str">
        <v>Electiva Profundización II</v>
      </c>
      <c r="D16" t="str">
        <v>Análisis de Datos para Auditoría</v>
      </c>
      <c r="E16" t="str">
        <v>Electiva</v>
      </c>
      <c r="F16" t="str">
        <v>NOA 2025</v>
      </c>
      <c r="J16">
        <v>2</v>
      </c>
      <c r="K16" t="str">
        <v>Especialización</v>
      </c>
      <c r="N16" t="str">
        <v>Actual</v>
      </c>
      <c r="O16" t="str">
        <v>No</v>
      </c>
      <c r="Q16" t="str">
        <f>PROPER(IF(B16="",Q15,B16))</f>
        <v>Especialización En Revisoría Fiscal Y Auditoría Internacional</v>
      </c>
      <c r="R16" t="str">
        <f>PROPER(IF(A16="",R15,A16))</f>
        <v>Presencial</v>
      </c>
      <c r="S16" t="str" xml:space="preserve">
        <f xml:space="preserve">IF(
   COUNTIFS($J:$J,$J16,$Q:$Q,$Q16,$R:$R,$R16)=COUNTIFS($J:$J,$J16,$Q:$Q,$Q16,$R:$R,$R16,$P:$P,"Cargado"),
   "Cargado",
   IF(
      COUNTIFS($J:$J,$J16,$Q:$Q,$Q16,$R:$R,$R16)=COUNTIFS($J:$J,$J16,$Q:$Q,$Q16,$R:$R,$R16,$P:$P,"No empezado"),
      "No empezado",
      IF(
         COUNTIFS($J:$J,$J16,$Q:$Q,$Q16,$R:$R,$R16)=COUNTIFS($J:$J,$J16,$Q:$Q,$Q16,$R:$R,$R16,$P:$P,"Virtualizado"),
         "Virtualizado",
         "En proceso"
      )
   )
)</f>
        <v>En proceso</v>
      </c>
      <c r="T16" t="str">
        <v>marzo</v>
      </c>
    </row>
    <row r="17" xml:space="preserve">
      <c r="C17" t="str">
        <v>Electiva Profundización II</v>
      </c>
      <c r="D17" t="str">
        <v>Precios de Transferencia y Fiscalidad Internacional</v>
      </c>
      <c r="E17" t="str">
        <v>Electiva</v>
      </c>
      <c r="F17" t="str">
        <v>NOA 2025</v>
      </c>
      <c r="J17">
        <v>2</v>
      </c>
      <c r="K17" t="str">
        <v>Especialización</v>
      </c>
      <c r="N17" t="str">
        <v>Actual</v>
      </c>
      <c r="O17" t="str">
        <v>No</v>
      </c>
      <c r="Q17" t="str">
        <f>PROPER(IF(B17="",Q16,B17))</f>
        <v>Especialización En Revisoría Fiscal Y Auditoría Internacional</v>
      </c>
      <c r="R17" t="str">
        <f>PROPER(IF(A17="",R16,A17))</f>
        <v>Presencial</v>
      </c>
      <c r="S17" t="str" xml:space="preserve">
        <f xml:space="preserve">IF(
   COUNTIFS($J:$J,$J17,$Q:$Q,$Q17,$R:$R,$R17)=COUNTIFS($J:$J,$J17,$Q:$Q,$Q17,$R:$R,$R17,$P:$P,"Cargado"),
   "Cargado",
   IF(
      COUNTIFS($J:$J,$J17,$Q:$Q,$Q17,$R:$R,$R17)=COUNTIFS($J:$J,$J17,$Q:$Q,$Q17,$R:$R,$R17,$P:$P,"No empezado"),
      "No empezado",
      IF(
         COUNTIFS($J:$J,$J17,$Q:$Q,$Q17,$R:$R,$R17)=COUNTIFS($J:$J,$J17,$Q:$Q,$Q17,$R:$R,$R17,$P:$P,"Virtualizado"),
         "Virtualizado",
         "En proceso"
      )
   )
)</f>
        <v>En proceso</v>
      </c>
      <c r="T17" t="str">
        <v>marzo</v>
      </c>
    </row>
    <row r="18" xml:space="preserve">
      <c r="C18" t="str">
        <v>Electiva Profundización II</v>
      </c>
      <c r="D18" t="str">
        <v>Auditoría Ambiental y Sostenibilidad</v>
      </c>
      <c r="E18" t="str">
        <v>Electiva</v>
      </c>
      <c r="F18" t="str">
        <v>NOA 2025</v>
      </c>
      <c r="J18">
        <v>2</v>
      </c>
      <c r="K18" t="str">
        <v>Especialización</v>
      </c>
      <c r="N18" t="str">
        <v>Actual</v>
      </c>
      <c r="O18" t="str">
        <v>No</v>
      </c>
      <c r="Q18" t="str">
        <f>PROPER(IF(B18="",Q17,B18))</f>
        <v>Especialización En Revisoría Fiscal Y Auditoría Internacional</v>
      </c>
      <c r="R18" t="str">
        <f>PROPER(IF(A18="",R17,A18))</f>
        <v>Presencial</v>
      </c>
      <c r="S18" t="str" xml:space="preserve">
        <f xml:space="preserve">IF(
   COUNTIFS($J:$J,$J18,$Q:$Q,$Q18,$R:$R,$R18)=COUNTIFS($J:$J,$J18,$Q:$Q,$Q18,$R:$R,$R18,$P:$P,"Cargado"),
   "Cargado",
   IF(
      COUNTIFS($J:$J,$J18,$Q:$Q,$Q18,$R:$R,$R18)=COUNTIFS($J:$J,$J18,$Q:$Q,$Q18,$R:$R,$R18,$P:$P,"No empezado"),
      "No empezado",
      IF(
         COUNTIFS($J:$J,$J18,$Q:$Q,$Q18,$R:$R,$R18)=COUNTIFS($J:$J,$J18,$Q:$Q,$Q18,$R:$R,$R18,$P:$P,"Virtualizado"),
         "Virtualizado",
         "En proceso"
      )
   )
)</f>
        <v>En proceso</v>
      </c>
      <c r="T18" t="str">
        <v>marzo</v>
      </c>
    </row>
    <row r="19" xml:space="preserve">
      <c r="C19" t="str">
        <v>Seminario de Investigación II</v>
      </c>
      <c r="D19" t="str">
        <f>IF(E19="Disciplinar","No aplica","")</f>
        <v>No aplica</v>
      </c>
      <c r="E19" t="str">
        <v>Disciplinar</v>
      </c>
      <c r="F19" t="str">
        <v>NOA 2025</v>
      </c>
      <c r="J19">
        <v>2</v>
      </c>
      <c r="K19" t="str">
        <v>Especialización</v>
      </c>
      <c r="N19" t="str">
        <v>Actual</v>
      </c>
      <c r="O19" t="str">
        <v>Sí</v>
      </c>
      <c r="Q19" t="str">
        <f>PROPER(IF(B19="",Q18,B19))</f>
        <v>Especialización En Revisoría Fiscal Y Auditoría Internacional</v>
      </c>
      <c r="R19" t="str">
        <f>PROPER(IF(A19="",R18,A19))</f>
        <v>Presencial</v>
      </c>
      <c r="S19" t="str" xml:space="preserve">
        <f xml:space="preserve">IF(
   COUNTIFS($J:$J,$J19,$Q:$Q,$Q19,$R:$R,$R19)=COUNTIFS($J:$J,$J19,$Q:$Q,$Q19,$R:$R,$R19,$P:$P,"Cargado"),
   "Cargado",
   IF(
      COUNTIFS($J:$J,$J19,$Q:$Q,$Q19,$R:$R,$R19)=COUNTIFS($J:$J,$J19,$Q:$Q,$Q19,$R:$R,$R19,$P:$P,"No empezado"),
      "No empezado",
      IF(
         COUNTIFS($J:$J,$J19,$Q:$Q,$Q19,$R:$R,$R19)=COUNTIFS($J:$J,$J19,$Q:$Q,$Q19,$R:$R,$R19,$P:$P,"Virtualizado"),
         "Virtualizado",
         "En proceso"
      )
   )
)</f>
        <v>En proceso</v>
      </c>
      <c r="T19" t="str">
        <v>marzo</v>
      </c>
    </row>
    <row r="20" xml:space="preserve">
      <c r="A20" t="str">
        <v>Virtual</v>
      </c>
      <c r="B20" t="str">
        <v>ESPECIALIZACIÓN EN PSICOLOGÍA EN ENTORNOS VIRTUALES</v>
      </c>
      <c r="C20" t="str">
        <v>Fundamentos de Psicología Digital</v>
      </c>
      <c r="D20" t="str">
        <f>IF(E20="Disciplinar","No aplica","")</f>
        <v>No aplica</v>
      </c>
      <c r="E20" t="str">
        <v>Disciplinar</v>
      </c>
      <c r="F20" t="str">
        <v>NOA 2025</v>
      </c>
      <c r="J20">
        <v>1</v>
      </c>
      <c r="K20" t="str">
        <v>Especialización</v>
      </c>
      <c r="N20" t="str">
        <v>Actual</v>
      </c>
      <c r="O20" t="str">
        <v>No</v>
      </c>
      <c r="Q20" t="str">
        <f>PROPER(IF(B20="",#REF!,B20))</f>
        <v>Especialización En Psicología En Entornos Virtuales</v>
      </c>
      <c r="R20" t="str">
        <f>PROPER(IF(A20="",#REF!,A20))</f>
        <v>Virtual</v>
      </c>
      <c r="S20" t="str" xml:space="preserve">
        <f xml:space="preserve">IF(
   COUNTIFS($J:$J,$J20,$Q:$Q,$Q20,$R:$R,$R20)=COUNTIFS($J:$J,$J20,$Q:$Q,$Q20,$R:$R,$R20,$P:$P,"Cargado"),
   "Cargado",
   IF(
      COUNTIFS($J:$J,$J20,$Q:$Q,$Q20,$R:$R,$R20)=COUNTIFS($J:$J,$J20,$Q:$Q,$Q20,$R:$R,$R20,$P:$P,"No empezado"),
      "No empezado",
      IF(
         COUNTIFS($J:$J,$J20,$Q:$Q,$Q20,$R:$R,$R20)=COUNTIFS($J:$J,$J20,$Q:$Q,$Q20,$R:$R,$R20,$P:$P,"Virtualizado"),
         "Virtualizado",
         "En proceso"
      )
   )
)</f>
        <v>En proceso</v>
      </c>
      <c r="T20" t="str">
        <v>marzo</v>
      </c>
    </row>
    <row r="21" xml:space="preserve">
      <c r="C21" t="str">
        <v>Comunicación y Relación Interpersonal en la Virtualidad</v>
      </c>
      <c r="D21" t="str">
        <f>IF(E21="Disciplinar","No aplica","")</f>
        <v>No aplica</v>
      </c>
      <c r="E21" t="str">
        <v>Disciplinar</v>
      </c>
      <c r="F21" t="str">
        <v>NOA 2025</v>
      </c>
      <c r="J21">
        <v>1</v>
      </c>
      <c r="K21" t="str">
        <v>Especialización</v>
      </c>
      <c r="N21" t="str">
        <v>Actual</v>
      </c>
      <c r="O21" t="str">
        <v>No</v>
      </c>
      <c r="Q21" t="str">
        <f>PROPER(IF(B21="",Q20,B21))</f>
        <v>Especialización En Psicología En Entornos Virtuales</v>
      </c>
      <c r="R21" t="str">
        <f>PROPER(IF(A21="",R20,A21))</f>
        <v>Virtual</v>
      </c>
      <c r="S21" t="str" xml:space="preserve">
        <f xml:space="preserve">IF(
   COUNTIFS($J:$J,$J21,$Q:$Q,$Q21,$R:$R,$R21)=COUNTIFS($J:$J,$J21,$Q:$Q,$Q21,$R:$R,$R21,$P:$P,"Cargado"),
   "Cargado",
   IF(
      COUNTIFS($J:$J,$J21,$Q:$Q,$Q21,$R:$R,$R21)=COUNTIFS($J:$J,$J21,$Q:$Q,$Q21,$R:$R,$R21,$P:$P,"No empezado"),
      "No empezado",
      IF(
         COUNTIFS($J:$J,$J21,$Q:$Q,$Q21,$R:$R,$R21)=COUNTIFS($J:$J,$J21,$Q:$Q,$Q21,$R:$R,$R21,$P:$P,"Virtualizado"),
         "Virtualizado",
         "En proceso"
      )
   )
)</f>
        <v>En proceso</v>
      </c>
      <c r="T21" t="str">
        <v>marzo</v>
      </c>
    </row>
    <row r="22" xml:space="preserve">
      <c r="C22" t="str">
        <v xml:space="preserve">Evaluación Psicológica en Entornos Virtuales I </v>
      </c>
      <c r="D22" t="str">
        <f>IF(E22="Disciplinar","No aplica","")</f>
        <v>No aplica</v>
      </c>
      <c r="E22" t="str">
        <v>Disciplinar</v>
      </c>
      <c r="F22" t="str">
        <v>NOA 2025</v>
      </c>
      <c r="J22">
        <v>1</v>
      </c>
      <c r="K22" t="str">
        <v>Especialización</v>
      </c>
      <c r="N22" t="str">
        <v>Actual</v>
      </c>
      <c r="O22" t="str">
        <v>No</v>
      </c>
      <c r="Q22" t="str">
        <f>PROPER(IF(B22="",Q21,B22))</f>
        <v>Especialización En Psicología En Entornos Virtuales</v>
      </c>
      <c r="R22" t="str">
        <f>PROPER(IF(A22="",R21,A22))</f>
        <v>Virtual</v>
      </c>
      <c r="S22" t="str" xml:space="preserve">
        <f xml:space="preserve">IF(
   COUNTIFS($J:$J,$J22,$Q:$Q,$Q22,$R:$R,$R22)=COUNTIFS($J:$J,$J22,$Q:$Q,$Q22,$R:$R,$R22,$P:$P,"Cargado"),
   "Cargado",
   IF(
      COUNTIFS($J:$J,$J22,$Q:$Q,$Q22,$R:$R,$R22)=COUNTIFS($J:$J,$J22,$Q:$Q,$Q22,$R:$R,$R22,$P:$P,"No empezado"),
      "No empezado",
      IF(
         COUNTIFS($J:$J,$J22,$Q:$Q,$Q22,$R:$R,$R22)=COUNTIFS($J:$J,$J22,$Q:$Q,$Q22,$R:$R,$R22,$P:$P,"Virtualizado"),
         "Virtualizado",
         "En proceso"
      )
   )
)</f>
        <v>En proceso</v>
      </c>
      <c r="T22" t="str">
        <v>marzo</v>
      </c>
    </row>
    <row r="23" xml:space="preserve">
      <c r="C23" t="str">
        <v>Herramientas Tecnológicas para la Intervención Psicológica</v>
      </c>
      <c r="D23" t="str">
        <f>IF(E23="Disciplinar","No aplica","")</f>
        <v>No aplica</v>
      </c>
      <c r="E23" t="str">
        <v>Disciplinar</v>
      </c>
      <c r="F23" t="str">
        <v>NOA 2025</v>
      </c>
      <c r="J23">
        <v>1</v>
      </c>
      <c r="K23" t="str">
        <v>Especialización</v>
      </c>
      <c r="N23" t="str">
        <v>Actual</v>
      </c>
      <c r="O23" t="str">
        <v>No</v>
      </c>
      <c r="Q23" t="str">
        <f>PROPER(IF(B23="",Q22,B23))</f>
        <v>Especialización En Psicología En Entornos Virtuales</v>
      </c>
      <c r="R23" t="str">
        <f>PROPER(IF(A23="",R22,A23))</f>
        <v>Virtual</v>
      </c>
      <c r="S23" t="str" xml:space="preserve">
        <f xml:space="preserve">IF(
   COUNTIFS($J:$J,$J23,$Q:$Q,$Q23,$R:$R,$R23)=COUNTIFS($J:$J,$J23,$Q:$Q,$Q23,$R:$R,$R23,$P:$P,"Cargado"),
   "Cargado",
   IF(
      COUNTIFS($J:$J,$J23,$Q:$Q,$Q23,$R:$R,$R23)=COUNTIFS($J:$J,$J23,$Q:$Q,$Q23,$R:$R,$R23,$P:$P,"No empezado"),
      "No empezado",
      IF(
         COUNTIFS($J:$J,$J23,$Q:$Q,$Q23,$R:$R,$R23)=COUNTIFS($J:$J,$J23,$Q:$Q,$Q23,$R:$R,$R23,$P:$P,"Virtualizado"),
         "Virtualizado",
         "En proceso"
      )
   )
)</f>
        <v>En proceso</v>
      </c>
      <c r="T23" t="str">
        <v>marzo</v>
      </c>
    </row>
    <row r="24" xml:space="preserve">
      <c r="C24" t="str">
        <v>Psicología del Usuario y Cibercomportamientos</v>
      </c>
      <c r="D24" t="str">
        <f>IF(E24="Disciplinar","No aplica","")</f>
        <v>No aplica</v>
      </c>
      <c r="E24" t="str">
        <v>Disciplinar</v>
      </c>
      <c r="F24" t="str">
        <v>NOA 2025</v>
      </c>
      <c r="J24">
        <v>1</v>
      </c>
      <c r="K24" t="str">
        <v>Especialización</v>
      </c>
      <c r="N24" t="str">
        <v>Actual</v>
      </c>
      <c r="O24" t="str">
        <v>No</v>
      </c>
      <c r="Q24" t="str">
        <f>PROPER(IF(B24="",Q23,B24))</f>
        <v>Especialización En Psicología En Entornos Virtuales</v>
      </c>
      <c r="R24" t="str">
        <f>PROPER(IF(A24="",R23,A24))</f>
        <v>Virtual</v>
      </c>
      <c r="S24" t="str" xml:space="preserve">
        <f xml:space="preserve">IF(
   COUNTIFS($J:$J,$J24,$Q:$Q,$Q24,$R:$R,$R24)=COUNTIFS($J:$J,$J24,$Q:$Q,$Q24,$R:$R,$R24,$P:$P,"Cargado"),
   "Cargado",
   IF(
      COUNTIFS($J:$J,$J24,$Q:$Q,$Q24,$R:$R,$R24)=COUNTIFS($J:$J,$J24,$Q:$Q,$Q24,$R:$R,$R24,$P:$P,"No empezado"),
      "No empezado",
      IF(
         COUNTIFS($J:$J,$J24,$Q:$Q,$Q24,$R:$R,$R24)=COUNTIFS($J:$J,$J24,$Q:$Q,$Q24,$R:$R,$R24,$P:$P,"Virtualizado"),
         "Virtualizado",
         "En proceso"
      )
   )
)</f>
        <v>En proceso</v>
      </c>
      <c r="T24" t="str">
        <v>marzo</v>
      </c>
    </row>
    <row r="25" xml:space="preserve">
      <c r="C25" t="str">
        <v>Electiva  de profundización I</v>
      </c>
      <c r="D25" t="str">
        <v>Psicología del Desarrollo en Entornos Virtuales</v>
      </c>
      <c r="E25" t="str">
        <v>Electiva</v>
      </c>
      <c r="F25" t="str">
        <v>NOA 2025</v>
      </c>
      <c r="J25">
        <v>1</v>
      </c>
      <c r="K25" t="str">
        <v>Especialización</v>
      </c>
      <c r="N25" t="str">
        <v>Actual</v>
      </c>
      <c r="O25" t="str">
        <v>No</v>
      </c>
      <c r="Q25" t="str">
        <f>PROPER(IF(B25="",Q24,B25))</f>
        <v>Especialización En Psicología En Entornos Virtuales</v>
      </c>
      <c r="R25" t="str">
        <f>PROPER(IF(A25="",R24,A25))</f>
        <v>Virtual</v>
      </c>
      <c r="S25" t="str" xml:space="preserve">
        <f xml:space="preserve">IF(
   COUNTIFS($J:$J,$J25,$Q:$Q,$Q25,$R:$R,$R25)=COUNTIFS($J:$J,$J25,$Q:$Q,$Q25,$R:$R,$R25,$P:$P,"Cargado"),
   "Cargado",
   IF(
      COUNTIFS($J:$J,$J25,$Q:$Q,$Q25,$R:$R,$R25)=COUNTIFS($J:$J,$J25,$Q:$Q,$Q25,$R:$R,$R25,$P:$P,"No empezado"),
      "No empezado",
      IF(
         COUNTIFS($J:$J,$J25,$Q:$Q,$Q25,$R:$R,$R25)=COUNTIFS($J:$J,$J25,$Q:$Q,$Q25,$R:$R,$R25,$P:$P,"Virtualizado"),
         "Virtualizado",
         "En proceso"
      )
   )
)</f>
        <v>En proceso</v>
      </c>
      <c r="T25" t="str">
        <v>marzo</v>
      </c>
    </row>
    <row r="26" xml:space="preserve">
      <c r="C26" t="str">
        <v>Electiva  de profundización I</v>
      </c>
      <c r="D26" t="str">
        <v>Psicopatología en Contextos Digitales</v>
      </c>
      <c r="E26" t="str">
        <v>Electiva</v>
      </c>
      <c r="F26" t="str">
        <v>NOA 2025</v>
      </c>
      <c r="J26">
        <v>1</v>
      </c>
      <c r="K26" t="str">
        <v>Especialización</v>
      </c>
      <c r="N26" t="str">
        <v>Actual</v>
      </c>
      <c r="O26" t="str">
        <v>No</v>
      </c>
      <c r="Q26" t="str">
        <f>PROPER(IF(B26="",Q25,B26))</f>
        <v>Especialización En Psicología En Entornos Virtuales</v>
      </c>
      <c r="R26" t="str">
        <f>PROPER(IF(A26="",R25,A26))</f>
        <v>Virtual</v>
      </c>
      <c r="S26" t="str" xml:space="preserve">
        <f xml:space="preserve">IF(
   COUNTIFS($J:$J,$J26,$Q:$Q,$Q26,$R:$R,$R26)=COUNTIFS($J:$J,$J26,$Q:$Q,$Q26,$R:$R,$R26,$P:$P,"Cargado"),
   "Cargado",
   IF(
      COUNTIFS($J:$J,$J26,$Q:$Q,$Q26,$R:$R,$R26)=COUNTIFS($J:$J,$J26,$Q:$Q,$Q26,$R:$R,$R26,$P:$P,"No empezado"),
      "No empezado",
      IF(
         COUNTIFS($J:$J,$J26,$Q:$Q,$Q26,$R:$R,$R26)=COUNTIFS($J:$J,$J26,$Q:$Q,$Q26,$R:$R,$R26,$P:$P,"Virtualizado"),
         "Virtualizado",
         "En proceso"
      )
   )
)</f>
        <v>En proceso</v>
      </c>
      <c r="T26" t="str">
        <v>marzo</v>
      </c>
    </row>
    <row r="27" xml:space="preserve">
      <c r="C27" t="str">
        <v>Electiva  de profundización I</v>
      </c>
      <c r="D27" t="str">
        <v xml:space="preserve"> Procesos Cognitivos y Tecnología</v>
      </c>
      <c r="E27" t="str">
        <v>Electiva</v>
      </c>
      <c r="F27" t="str">
        <v>NOA 2025</v>
      </c>
      <c r="J27">
        <v>1</v>
      </c>
      <c r="K27" t="str">
        <v>Especialización</v>
      </c>
      <c r="N27" t="str">
        <v>Actual</v>
      </c>
      <c r="O27" t="str">
        <v>No</v>
      </c>
      <c r="Q27" t="str">
        <f>PROPER(IF(B27="",Q26,B27))</f>
        <v>Especialización En Psicología En Entornos Virtuales</v>
      </c>
      <c r="R27" t="str">
        <f>PROPER(IF(A27="",R26,A27))</f>
        <v>Virtual</v>
      </c>
      <c r="S27" t="str" xml:space="preserve">
        <f xml:space="preserve">IF(
   COUNTIFS($J:$J,$J27,$Q:$Q,$Q27,$R:$R,$R27)=COUNTIFS($J:$J,$J27,$Q:$Q,$Q27,$R:$R,$R27,$P:$P,"Cargado"),
   "Cargado",
   IF(
      COUNTIFS($J:$J,$J27,$Q:$Q,$Q27,$R:$R,$R27)=COUNTIFS($J:$J,$J27,$Q:$Q,$Q27,$R:$R,$R27,$P:$P,"No empezado"),
      "No empezado",
      IF(
         COUNTIFS($J:$J,$J27,$Q:$Q,$Q27,$R:$R,$R27)=COUNTIFS($J:$J,$J27,$Q:$Q,$Q27,$R:$R,$R27,$P:$P,"Virtualizado"),
         "Virtualizado",
         "En proceso"
      )
   )
)</f>
        <v>En proceso</v>
      </c>
      <c r="T27" t="str">
        <v>Marzo</v>
      </c>
    </row>
    <row r="28" xml:space="preserve">
      <c r="C28" t="str">
        <v xml:space="preserve">Seminario de Investigación I </v>
      </c>
      <c r="D28" t="str">
        <f>IF(E28="Disciplinar","No aplica","")</f>
        <v>No aplica</v>
      </c>
      <c r="E28" t="str">
        <v>Disciplinar</v>
      </c>
      <c r="F28" t="str">
        <v>NOA 2025</v>
      </c>
      <c r="J28">
        <v>1</v>
      </c>
      <c r="K28" t="str">
        <v>Especialización</v>
      </c>
      <c r="N28" t="str">
        <v>Actual</v>
      </c>
      <c r="O28" t="str">
        <v>Sí</v>
      </c>
      <c r="Q28" t="str">
        <f>PROPER(IF(B28="",Q27,B28))</f>
        <v>Especialización En Psicología En Entornos Virtuales</v>
      </c>
      <c r="R28" t="str">
        <f>PROPER(IF(A28="",R27,A28))</f>
        <v>Virtual</v>
      </c>
      <c r="S28" t="str" xml:space="preserve">
        <f xml:space="preserve">IF(
   COUNTIFS($J:$J,$J28,$Q:$Q,$Q28,$R:$R,$R28)=COUNTIFS($J:$J,$J28,$Q:$Q,$Q28,$R:$R,$R28,$P:$P,"Cargado"),
   "Cargado",
   IF(
      COUNTIFS($J:$J,$J28,$Q:$Q,$Q28,$R:$R,$R28)=COUNTIFS($J:$J,$J28,$Q:$Q,$Q28,$R:$R,$R28,$P:$P,"No empezado"),
      "No empezado",
      IF(
         COUNTIFS($J:$J,$J28,$Q:$Q,$Q28,$R:$R,$R28)=COUNTIFS($J:$J,$J28,$Q:$Q,$Q28,$R:$R,$R28,$P:$P,"Virtualizado"),
         "Virtualizado",
         "En proceso"
      )
   )
)</f>
        <v>En proceso</v>
      </c>
      <c r="T28" t="str">
        <v>Marzo</v>
      </c>
    </row>
    <row r="29" xml:space="preserve">
      <c r="C29" t="str">
        <v>Psicoeducación y Prevención Digital</v>
      </c>
      <c r="D29" t="str">
        <f>IF(E29="Disciplinar","No aplica","")</f>
        <v>No aplica</v>
      </c>
      <c r="E29" t="str">
        <v>Disciplinar</v>
      </c>
      <c r="F29" t="str">
        <v>NOA 2025</v>
      </c>
      <c r="J29">
        <v>2</v>
      </c>
      <c r="K29" t="str">
        <v>Especialización</v>
      </c>
      <c r="N29" t="str">
        <v>Actual</v>
      </c>
      <c r="O29" t="str">
        <v>No</v>
      </c>
      <c r="Q29" t="str">
        <f>PROPER(IF(B29="",Q28,B29))</f>
        <v>Especialización En Psicología En Entornos Virtuales</v>
      </c>
      <c r="R29" t="str">
        <f>PROPER(IF(A29="",R28,A29))</f>
        <v>Virtual</v>
      </c>
      <c r="S29" t="str" xml:space="preserve">
        <f xml:space="preserve">IF(
   COUNTIFS($J:$J,$J29,$Q:$Q,$Q29,$R:$R,$R29)=COUNTIFS($J:$J,$J29,$Q:$Q,$Q29,$R:$R,$R29,$P:$P,"Cargado"),
   "Cargado",
   IF(
      COUNTIFS($J:$J,$J29,$Q:$Q,$Q29,$R:$R,$R29)=COUNTIFS($J:$J,$J29,$Q:$Q,$Q29,$R:$R,$R29,$P:$P,"No empezado"),
      "No empezado",
      IF(
         COUNTIFS($J:$J,$J29,$Q:$Q,$Q29,$R:$R,$R29)=COUNTIFS($J:$J,$J29,$Q:$Q,$Q29,$R:$R,$R29,$P:$P,"Virtualizado"),
         "Virtualizado",
         "En proceso"
      )
   )
)</f>
        <v>En proceso</v>
      </c>
      <c r="T29" t="str">
        <v>Abril</v>
      </c>
    </row>
    <row r="30" xml:space="preserve">
      <c r="C30" t="str">
        <v>Intervención Psicológica en Línea</v>
      </c>
      <c r="D30" t="str">
        <f>IF(E30="Disciplinar","No aplica","")</f>
        <v>No aplica</v>
      </c>
      <c r="E30" t="str">
        <v>Disciplinar</v>
      </c>
      <c r="F30" t="str">
        <v>NOA 2025</v>
      </c>
      <c r="J30">
        <v>2</v>
      </c>
      <c r="K30" t="str">
        <v>Especialización</v>
      </c>
      <c r="N30" t="str">
        <v>Actual</v>
      </c>
      <c r="O30" t="str">
        <v>No</v>
      </c>
      <c r="Q30" t="str">
        <f>PROPER(IF(B30="",Q29,B30))</f>
        <v>Especialización En Psicología En Entornos Virtuales</v>
      </c>
      <c r="R30" t="str">
        <f>PROPER(IF(A30="",R29,A30))</f>
        <v>Virtual</v>
      </c>
      <c r="S30" t="str" xml:space="preserve">
        <f xml:space="preserve">IF(
   COUNTIFS($J:$J,$J30,$Q:$Q,$Q30,$R:$R,$R30)=COUNTIFS($J:$J,$J30,$Q:$Q,$Q30,$R:$R,$R30,$P:$P,"Cargado"),
   "Cargado",
   IF(
      COUNTIFS($J:$J,$J30,$Q:$Q,$Q30,$R:$R,$R30)=COUNTIFS($J:$J,$J30,$Q:$Q,$Q30,$R:$R,$R30,$P:$P,"No empezado"),
      "No empezado",
      IF(
         COUNTIFS($J:$J,$J30,$Q:$Q,$Q30,$R:$R,$R30)=COUNTIFS($J:$J,$J30,$Q:$Q,$Q30,$R:$R,$R30,$P:$P,"Virtualizado"),
         "Virtualizado",
         "En proceso"
      )
   )
)</f>
        <v>En proceso</v>
      </c>
      <c r="T30" t="str">
        <v>Abril</v>
      </c>
    </row>
    <row r="31" xml:space="preserve">
      <c r="C31" t="str">
        <v>Intervención Psicológica en Línea</v>
      </c>
      <c r="D31" t="str">
        <f>IF(E31="Disciplinar","No aplica","")</f>
        <v>No aplica</v>
      </c>
      <c r="E31" t="str">
        <v>Disciplinar</v>
      </c>
      <c r="F31" t="str">
        <v>NOA 2025</v>
      </c>
      <c r="J31">
        <v>2</v>
      </c>
      <c r="K31" t="str">
        <v>Especialización</v>
      </c>
      <c r="N31" t="str">
        <v>Actual</v>
      </c>
      <c r="O31" t="str">
        <v>No</v>
      </c>
      <c r="Q31" t="str">
        <f>PROPER(IF(B31="",Q30,B31))</f>
        <v>Especialización En Psicología En Entornos Virtuales</v>
      </c>
      <c r="R31" t="str">
        <f>PROPER(IF(A31="",R30,A31))</f>
        <v>Virtual</v>
      </c>
      <c r="S31" t="str" xml:space="preserve">
        <f xml:space="preserve">IF(
   COUNTIFS($J:$J,$J31,$Q:$Q,$Q31,$R:$R,$R31)=COUNTIFS($J:$J,$J31,$Q:$Q,$Q31,$R:$R,$R31,$P:$P,"Cargado"),
   "Cargado",
   IF(
      COUNTIFS($J:$J,$J31,$Q:$Q,$Q31,$R:$R,$R31)=COUNTIFS($J:$J,$J31,$Q:$Q,$Q31,$R:$R,$R31,$P:$P,"No empezado"),
      "No empezado",
      IF(
         COUNTIFS($J:$J,$J31,$Q:$Q,$Q31,$R:$R,$R31)=COUNTIFS($J:$J,$J31,$Q:$Q,$Q31,$R:$R,$R31,$P:$P,"Virtualizado"),
         "Virtualizado",
         "En proceso"
      )
   )
)</f>
        <v>En proceso</v>
      </c>
      <c r="T31" t="str">
        <v>Abril</v>
      </c>
    </row>
    <row r="32" xml:space="preserve">
      <c r="C32" t="str">
        <v>Innovación Tecnológica en Psicología</v>
      </c>
      <c r="D32" t="str">
        <f>IF(E32="Disciplinar","No aplica","")</f>
        <v>No aplica</v>
      </c>
      <c r="E32" t="str">
        <v>Disciplinar</v>
      </c>
      <c r="F32" t="str">
        <v>NOA 2025</v>
      </c>
      <c r="J32">
        <v>2</v>
      </c>
      <c r="K32" t="str">
        <v>Especialización</v>
      </c>
      <c r="N32" t="str">
        <v>Actual</v>
      </c>
      <c r="O32" t="str">
        <v>No</v>
      </c>
      <c r="Q32" t="str">
        <f>PROPER(IF(B32="",Q31,B32))</f>
        <v>Especialización En Psicología En Entornos Virtuales</v>
      </c>
      <c r="R32" t="str">
        <f>PROPER(IF(A32="",R31,A32))</f>
        <v>Virtual</v>
      </c>
      <c r="S32" t="str" xml:space="preserve">
        <f xml:space="preserve">IF(
   COUNTIFS($J:$J,$J32,$Q:$Q,$Q32,$R:$R,$R32)=COUNTIFS($J:$J,$J32,$Q:$Q,$Q32,$R:$R,$R32,$P:$P,"Cargado"),
   "Cargado",
   IF(
      COUNTIFS($J:$J,$J32,$Q:$Q,$Q32,$R:$R,$R32)=COUNTIFS($J:$J,$J32,$Q:$Q,$Q32,$R:$R,$R32,$P:$P,"No empezado"),
      "No empezado",
      IF(
         COUNTIFS($J:$J,$J32,$Q:$Q,$Q32,$R:$R,$R32)=COUNTIFS($J:$J,$J32,$Q:$Q,$Q32,$R:$R,$R32,$P:$P,"Virtualizado"),
         "Virtualizado",
         "En proceso"
      )
   )
)</f>
        <v>En proceso</v>
      </c>
      <c r="T32" t="str">
        <v>Abril</v>
      </c>
    </row>
    <row r="33" xml:space="preserve">
      <c r="C33" t="str">
        <v>Salud Mental y Bienestar Psicológico en la Era Digital</v>
      </c>
      <c r="D33" t="str">
        <f>IF(E33="Disciplinar","No aplica","")</f>
        <v>No aplica</v>
      </c>
      <c r="E33" t="str">
        <v>Disciplinar</v>
      </c>
      <c r="F33" t="str">
        <v>NOA 2025</v>
      </c>
      <c r="J33">
        <v>2</v>
      </c>
      <c r="K33" t="str">
        <v>Especialización</v>
      </c>
      <c r="N33" t="str">
        <v>Actual</v>
      </c>
      <c r="O33" t="str">
        <v>No</v>
      </c>
      <c r="Q33" t="str">
        <f>PROPER(IF(B33="",Q32,B33))</f>
        <v>Especialización En Psicología En Entornos Virtuales</v>
      </c>
      <c r="R33" t="str">
        <f>PROPER(IF(A33="",R32,A33))</f>
        <v>Virtual</v>
      </c>
      <c r="S33" t="str" xml:space="preserve">
        <f xml:space="preserve">IF(
   COUNTIFS($J:$J,$J33,$Q:$Q,$Q33,$R:$R,$R33)=COUNTIFS($J:$J,$J33,$Q:$Q,$Q33,$R:$R,$R33,$P:$P,"Cargado"),
   "Cargado",
   IF(
      COUNTIFS($J:$J,$J33,$Q:$Q,$Q33,$R:$R,$R33)=COUNTIFS($J:$J,$J33,$Q:$Q,$Q33,$R:$R,$R33,$P:$P,"No empezado"),
      "No empezado",
      IF(
         COUNTIFS($J:$J,$J33,$Q:$Q,$Q33,$R:$R,$R33)=COUNTIFS($J:$J,$J33,$Q:$Q,$Q33,$R:$R,$R33,$P:$P,"Virtualizado"),
         "Virtualizado",
         "En proceso"
      )
   )
)</f>
        <v>En proceso</v>
      </c>
      <c r="T33" t="str">
        <v>Abril</v>
      </c>
    </row>
    <row r="34" xml:space="preserve">
      <c r="C34" t="str">
        <v>Evaluación Psicológica en Entornos Virtuales II</v>
      </c>
      <c r="D34" t="str">
        <f>IF(E34="Disciplinar","No aplica","")</f>
        <v>No aplica</v>
      </c>
      <c r="E34" t="str">
        <v>Disciplinar</v>
      </c>
      <c r="F34" t="str">
        <v>NOA 2025</v>
      </c>
      <c r="J34">
        <v>2</v>
      </c>
      <c r="K34" t="str">
        <v>Especialización</v>
      </c>
      <c r="N34" t="str">
        <v>Actual</v>
      </c>
      <c r="O34" t="str">
        <v>No</v>
      </c>
      <c r="Q34" t="str">
        <f>PROPER(IF(B34="",Q33,B34))</f>
        <v>Especialización En Psicología En Entornos Virtuales</v>
      </c>
      <c r="R34" t="str">
        <f>PROPER(IF(A34="",R33,A34))</f>
        <v>Virtual</v>
      </c>
      <c r="S34" t="str" xml:space="preserve">
        <f xml:space="preserve">IF(
   COUNTIFS($J:$J,$J34,$Q:$Q,$Q34,$R:$R,$R34)=COUNTIFS($J:$J,$J34,$Q:$Q,$Q34,$R:$R,$R34,$P:$P,"Cargado"),
   "Cargado",
   IF(
      COUNTIFS($J:$J,$J34,$Q:$Q,$Q34,$R:$R,$R34)=COUNTIFS($J:$J,$J34,$Q:$Q,$Q34,$R:$R,$R34,$P:$P,"No empezado"),
      "No empezado",
      IF(
         COUNTIFS($J:$J,$J34,$Q:$Q,$Q34,$R:$R,$R34)=COUNTIFS($J:$J,$J34,$Q:$Q,$Q34,$R:$R,$R34,$P:$P,"Virtualizado"),
         "Virtualizado",
         "En proceso"
      )
   )
)</f>
        <v>En proceso</v>
      </c>
      <c r="T34" t="str">
        <v>Abril</v>
      </c>
    </row>
    <row r="35" xml:space="preserve">
      <c r="C35" t="str">
        <v>Electiva  de profundización II</v>
      </c>
      <c r="D35" t="str">
        <v>Intervención Psicológica con Niños y Adolescentes en Línea</v>
      </c>
      <c r="E35" t="str">
        <v>Electiva</v>
      </c>
      <c r="F35" t="str">
        <v>NOA 2025</v>
      </c>
      <c r="J35">
        <v>2</v>
      </c>
      <c r="K35" t="str">
        <v>Especialización</v>
      </c>
      <c r="N35" t="str">
        <v>Actual</v>
      </c>
      <c r="O35" t="str">
        <v>No</v>
      </c>
      <c r="Q35" t="str">
        <f>PROPER(IF(B35="",Q34,B35))</f>
        <v>Especialización En Psicología En Entornos Virtuales</v>
      </c>
      <c r="R35" t="str">
        <f>PROPER(IF(A35="",R34,A35))</f>
        <v>Virtual</v>
      </c>
      <c r="S35" t="str" xml:space="preserve">
        <f xml:space="preserve">IF(
   COUNTIFS($J:$J,$J35,$Q:$Q,$Q35,$R:$R,$R35)=COUNTIFS($J:$J,$J35,$Q:$Q,$Q35,$R:$R,$R35,$P:$P,"Cargado"),
   "Cargado",
   IF(
      COUNTIFS($J:$J,$J35,$Q:$Q,$Q35,$R:$R,$R35)=COUNTIFS($J:$J,$J35,$Q:$Q,$Q35,$R:$R,$R35,$P:$P,"No empezado"),
      "No empezado",
      IF(
         COUNTIFS($J:$J,$J35,$Q:$Q,$Q35,$R:$R,$R35)=COUNTIFS($J:$J,$J35,$Q:$Q,$Q35,$R:$R,$R35,$P:$P,"Virtualizado"),
         "Virtualizado",
         "En proceso"
      )
   )
)</f>
        <v>En proceso</v>
      </c>
      <c r="T35" t="str">
        <v>Abril</v>
      </c>
    </row>
    <row r="36" xml:space="preserve">
      <c r="C36" t="str">
        <v>Electiva  de profundización II</v>
      </c>
      <c r="D36" t="str">
        <v>Psicología del Consumidor Digital</v>
      </c>
      <c r="E36" t="str">
        <v>Electiva</v>
      </c>
      <c r="F36" t="str">
        <v>NOA 2025</v>
      </c>
      <c r="J36">
        <v>2</v>
      </c>
      <c r="K36" t="str">
        <v>Especialización</v>
      </c>
      <c r="N36" t="str">
        <v>Actual</v>
      </c>
      <c r="O36" t="str">
        <v>No</v>
      </c>
      <c r="Q36" t="str">
        <f>PROPER(IF(B36="",Q35,B36))</f>
        <v>Especialización En Psicología En Entornos Virtuales</v>
      </c>
      <c r="R36" t="str">
        <f>PROPER(IF(A36="",R35,A36))</f>
        <v>Virtual</v>
      </c>
      <c r="S36" t="str" xml:space="preserve">
        <f xml:space="preserve">IF(
   COUNTIFS($J:$J,$J36,$Q:$Q,$Q36,$R:$R,$R36)=COUNTIFS($J:$J,$J36,$Q:$Q,$Q36,$R:$R,$R36,$P:$P,"Cargado"),
   "Cargado",
   IF(
      COUNTIFS($J:$J,$J36,$Q:$Q,$Q36,$R:$R,$R36)=COUNTIFS($J:$J,$J36,$Q:$Q,$Q36,$R:$R,$R36,$P:$P,"No empezado"),
      "No empezado",
      IF(
         COUNTIFS($J:$J,$J36,$Q:$Q,$Q36,$R:$R,$R36)=COUNTIFS($J:$J,$J36,$Q:$Q,$Q36,$R:$R,$R36,$P:$P,"Virtualizado"),
         "Virtualizado",
         "En proceso"
      )
   )
)</f>
        <v>En proceso</v>
      </c>
      <c r="T36" t="str">
        <v>Abril</v>
      </c>
    </row>
    <row r="37" xml:space="preserve">
      <c r="C37" t="str">
        <v>Electiva  de profundización II</v>
      </c>
      <c r="D37" t="str">
        <v>Intervención Psicológica con Grupos y Familias en Línea</v>
      </c>
      <c r="E37" t="str">
        <v>Electiva</v>
      </c>
      <c r="F37" t="str">
        <v>NOA 2025</v>
      </c>
      <c r="J37">
        <v>2</v>
      </c>
      <c r="K37" t="str">
        <v>Especialización</v>
      </c>
      <c r="N37" t="str">
        <v>Actual</v>
      </c>
      <c r="O37" t="str">
        <v>No</v>
      </c>
      <c r="Q37" t="str">
        <f>PROPER(IF(B37="",Q36,B37))</f>
        <v>Especialización En Psicología En Entornos Virtuales</v>
      </c>
      <c r="R37" t="str">
        <f>PROPER(IF(A37="",R36,A37))</f>
        <v>Virtual</v>
      </c>
      <c r="S37" t="str" xml:space="preserve">
        <f xml:space="preserve">IF(
   COUNTIFS($J:$J,$J37,$Q:$Q,$Q37,$R:$R,$R37)=COUNTIFS($J:$J,$J37,$Q:$Q,$Q37,$R:$R,$R37,$P:$P,"Cargado"),
   "Cargado",
   IF(
      COUNTIFS($J:$J,$J37,$Q:$Q,$Q37,$R:$R,$R37)=COUNTIFS($J:$J,$J37,$Q:$Q,$Q37,$R:$R,$R37,$P:$P,"No empezado"),
      "No empezado",
      IF(
         COUNTIFS($J:$J,$J37,$Q:$Q,$Q37,$R:$R,$R37)=COUNTIFS($J:$J,$J37,$Q:$Q,$Q37,$R:$R,$R37,$P:$P,"Virtualizado"),
         "Virtualizado",
         "En proceso"
      )
   )
)</f>
        <v>En proceso</v>
      </c>
      <c r="T37" t="str">
        <v>Abril</v>
      </c>
    </row>
    <row r="38" xml:space="preserve">
      <c r="C38" t="str">
        <v>Seminario de Investigación II</v>
      </c>
      <c r="D38" t="str">
        <f>IF(E38="Disciplinar","No aplica","")</f>
        <v>No aplica</v>
      </c>
      <c r="E38" t="str">
        <v>Disciplinar</v>
      </c>
      <c r="F38" t="str">
        <v>NOA 2025</v>
      </c>
      <c r="J38">
        <v>2</v>
      </c>
      <c r="K38" t="str">
        <v>Especialización</v>
      </c>
      <c r="N38" t="str">
        <v>Actual</v>
      </c>
      <c r="O38" t="str">
        <v>Sí</v>
      </c>
      <c r="Q38" t="str">
        <f>PROPER(IF(B38="",Q37,B38))</f>
        <v>Especialización En Psicología En Entornos Virtuales</v>
      </c>
      <c r="R38" t="str">
        <f>PROPER(IF(A38="",R37,A38))</f>
        <v>Virtual</v>
      </c>
      <c r="S38" t="str" xml:space="preserve">
        <f xml:space="preserve">IF(
   COUNTIFS($J:$J,$J38,$Q:$Q,$Q38,$R:$R,$R38)=COUNTIFS($J:$J,$J38,$Q:$Q,$Q38,$R:$R,$R38,$P:$P,"Cargado"),
   "Cargado",
   IF(
      COUNTIFS($J:$J,$J38,$Q:$Q,$Q38,$R:$R,$R38)=COUNTIFS($J:$J,$J38,$Q:$Q,$Q38,$R:$R,$R38,$P:$P,"No empezado"),
      "No empezado",
      IF(
         COUNTIFS($J:$J,$J38,$Q:$Q,$Q38,$R:$R,$R38)=COUNTIFS($J:$J,$J38,$Q:$Q,$Q38,$R:$R,$R38,$P:$P,"Virtualizado"),
         "Virtualizado",
         "En proceso"
      )
   )
)</f>
        <v>En proceso</v>
      </c>
      <c r="T38" t="str">
        <v>Abril</v>
      </c>
    </row>
    <row r="39" xml:space="preserve">
      <c r="A39" t="str">
        <v>Presencial</v>
      </c>
      <c r="B39" t="str">
        <v>Especialización en Gerencia Ambiental y Desarrollo Sostenible</v>
      </c>
      <c r="C39" t="str">
        <v>Fundamentos de Desarrollo Sostenible</v>
      </c>
      <c r="D39" t="str">
        <f>IF(E39="Disciplinar","No aplica","")</f>
        <v>No aplica</v>
      </c>
      <c r="E39" t="str">
        <v>Disciplinar</v>
      </c>
      <c r="F39" t="str">
        <v>NOA 2025</v>
      </c>
      <c r="J39">
        <v>1</v>
      </c>
      <c r="K39" t="str">
        <v>Especialización</v>
      </c>
      <c r="N39" t="str">
        <v>Actual</v>
      </c>
      <c r="O39" t="str">
        <v>No</v>
      </c>
      <c r="Q39" t="str">
        <f>PROPER(IF(B39="",Q38,B39))</f>
        <v>Especialización En Gerencia Ambiental Y Desarrollo Sostenible</v>
      </c>
      <c r="R39" t="str">
        <f>PROPER(IF(A39="",R38,A39))</f>
        <v>Presencial</v>
      </c>
      <c r="S39" t="str" xml:space="preserve">
        <f xml:space="preserve">IF(
   COUNTIFS($J:$J,$J39,$Q:$Q,$Q39,$R:$R,$R39)=COUNTIFS($J:$J,$J39,$Q:$Q,$Q39,$R:$R,$R39,$P:$P,"Cargado"),
   "Cargado",
   IF(
      COUNTIFS($J:$J,$J39,$Q:$Q,$Q39,$R:$R,$R39)=COUNTIFS($J:$J,$J39,$Q:$Q,$Q39,$R:$R,$R39,$P:$P,"No empezado"),
      "No empezado",
      IF(
         COUNTIFS($J:$J,$J39,$Q:$Q,$Q39,$R:$R,$R39)=COUNTIFS($J:$J,$J39,$Q:$Q,$Q39,$R:$R,$R39,$P:$P,"Virtualizado"),
         "Virtualizado",
         "En proceso"
      )
   )
)</f>
        <v>En proceso</v>
      </c>
      <c r="T39" t="str">
        <v>Abril</v>
      </c>
    </row>
    <row r="40">
      <c r="C40" t="str">
        <v>Data y Toma de Decisiones</v>
      </c>
      <c r="D40" t="str">
        <f>IF(E40="Disciplinar","No aplica","")</f>
        <v>No aplica</v>
      </c>
      <c r="E40" t="str">
        <v>Disciplinar</v>
      </c>
      <c r="F40" t="str">
        <v>NOA 2025</v>
      </c>
      <c r="J40">
        <v>1</v>
      </c>
      <c r="K40" t="str">
        <v>Especialización</v>
      </c>
      <c r="O40" t="str">
        <v>No</v>
      </c>
      <c r="T40" t="str">
        <v>Marzo</v>
      </c>
    </row>
    <row r="41">
      <c r="C41" t="str">
        <v>Innovación Tecnológica y Economía Circular para la Sostenibilidad</v>
      </c>
      <c r="D41" t="str">
        <f>IF(E41="Disciplinar","No aplica","")</f>
        <v>No aplica</v>
      </c>
      <c r="E41" t="str">
        <v>Disciplinar</v>
      </c>
      <c r="F41" t="str">
        <v>NOA 2025</v>
      </c>
      <c r="J41">
        <v>1</v>
      </c>
      <c r="K41" t="str">
        <v>Especialización</v>
      </c>
      <c r="O41" t="str">
        <v>No</v>
      </c>
      <c r="T41" t="str">
        <v>Abril</v>
      </c>
    </row>
    <row r="42">
      <c r="C42" t="str">
        <v>Desarrollo Sostenible e Iniciativas Globales</v>
      </c>
      <c r="D42" t="str">
        <f>IF(E42="Disciplinar","No aplica","")</f>
        <v>No aplica</v>
      </c>
      <c r="E42" t="str">
        <v>Disciplinar</v>
      </c>
      <c r="F42" t="str">
        <v>NOA 2025</v>
      </c>
      <c r="J42">
        <v>1</v>
      </c>
      <c r="K42" t="str">
        <v>Especialización</v>
      </c>
      <c r="O42" t="str">
        <v>No</v>
      </c>
      <c r="T42" t="str">
        <v>Marzo</v>
      </c>
    </row>
    <row r="43">
      <c r="C43" t="str">
        <v>Electiva  de profundización I</v>
      </c>
      <c r="D43" t="str">
        <v>Fundamentos de calidad</v>
      </c>
      <c r="E43" t="str">
        <v>Electiva</v>
      </c>
      <c r="F43" t="str">
        <v>NOA 2025</v>
      </c>
      <c r="J43">
        <v>1</v>
      </c>
      <c r="K43" t="str">
        <v>Especialización</v>
      </c>
      <c r="O43" t="str">
        <v>No</v>
      </c>
      <c r="T43" t="str">
        <v>Marzo</v>
      </c>
    </row>
    <row r="44">
      <c r="C44" t="str">
        <v>Seminario de Investigación I</v>
      </c>
      <c r="D44" t="str">
        <f>IF(E44="Disciplinar","No aplica","")</f>
        <v>No aplica</v>
      </c>
      <c r="E44" t="str">
        <v>Disciplinar</v>
      </c>
      <c r="F44" t="str">
        <v>NOA 2025</v>
      </c>
      <c r="J44">
        <v>1</v>
      </c>
      <c r="K44" t="str">
        <v>Especialización</v>
      </c>
      <c r="O44" t="str">
        <v>Sí</v>
      </c>
      <c r="T44" t="str">
        <v>Marzo</v>
      </c>
    </row>
    <row r="45">
      <c r="C45" t="str">
        <v>Ecosistema de Emprendimiento e Innovación en las Organizaciones</v>
      </c>
      <c r="D45" t="str">
        <f>IF(E45="Disciplinar","No aplica","")</f>
        <v>No aplica</v>
      </c>
      <c r="E45" t="str">
        <v>Disciplinar</v>
      </c>
      <c r="F45" t="str">
        <v>NOA 2025</v>
      </c>
      <c r="J45">
        <v>2</v>
      </c>
      <c r="K45" t="str">
        <v>Especialización</v>
      </c>
      <c r="O45" t="str">
        <v>No</v>
      </c>
      <c r="T45" t="str">
        <v>Marzo</v>
      </c>
    </row>
    <row r="46">
      <c r="C46" t="str">
        <v>Seminario de Investigacion II</v>
      </c>
      <c r="D46" t="str">
        <f>IF(E46="Disciplinar","No aplica","")</f>
        <v>No aplica</v>
      </c>
      <c r="E46" t="str">
        <v>Disciplinar</v>
      </c>
      <c r="F46" t="str">
        <v>NOA 2025</v>
      </c>
      <c r="J46">
        <v>2</v>
      </c>
      <c r="K46" t="str">
        <v>Especialización</v>
      </c>
      <c r="O46" t="str">
        <v>Sí</v>
      </c>
      <c r="T46" t="str">
        <v>Marzo</v>
      </c>
    </row>
    <row r="47">
      <c r="C47" t="str">
        <v>Gerencia Estratégica de las Organizaciones</v>
      </c>
      <c r="D47" t="str">
        <f>IF(E47="Disciplinar","No aplica","")</f>
        <v>No aplica</v>
      </c>
      <c r="E47" t="str">
        <v>Disciplinar</v>
      </c>
      <c r="F47" t="str">
        <v>NOA 2025</v>
      </c>
      <c r="J47">
        <v>2</v>
      </c>
      <c r="K47" t="str">
        <v>Especialización</v>
      </c>
      <c r="O47" t="str">
        <v>No</v>
      </c>
      <c r="T47" t="str">
        <v>Marzo</v>
      </c>
    </row>
    <row r="48">
      <c r="A48" t="str">
        <v>Presencial</v>
      </c>
      <c r="B48" t="str">
        <v>Especialización en Gerencia Comercial</v>
      </c>
      <c r="C48" t="str">
        <v>Big Data</v>
      </c>
      <c r="D48" t="str">
        <f>IF(E48="Disciplinar","No aplica","")</f>
        <v>No aplica</v>
      </c>
      <c r="E48" t="str">
        <v>Disciplinar</v>
      </c>
      <c r="F48" t="str">
        <v>NOA 2024</v>
      </c>
      <c r="J48">
        <v>1</v>
      </c>
      <c r="K48" t="str">
        <v>Especialización</v>
      </c>
      <c r="N48" t="str">
        <v>Actual</v>
      </c>
      <c r="O48" t="str">
        <v>No</v>
      </c>
      <c r="T48" t="str">
        <v>Marzo</v>
      </c>
    </row>
    <row r="49">
      <c r="C49" t="str">
        <v>Gerencia Estratégica &amp; Financiera</v>
      </c>
      <c r="D49" t="str">
        <f>IF(E49="Disciplinar","No aplica","")</f>
        <v>No aplica</v>
      </c>
      <c r="E49" t="str">
        <v>Disciplinar</v>
      </c>
      <c r="F49" t="str">
        <v>NOA 2024</v>
      </c>
      <c r="J49">
        <v>1</v>
      </c>
      <c r="K49" t="str">
        <v>Especialización</v>
      </c>
      <c r="O49" t="str">
        <v>No</v>
      </c>
      <c r="T49" t="str">
        <v>Marzo</v>
      </c>
    </row>
    <row r="50">
      <c r="C50" t="str">
        <v>Gerencia Comercial y de Ventas</v>
      </c>
      <c r="D50" t="str">
        <f>IF(E50="Disciplinar","No aplica","")</f>
        <v>No aplica</v>
      </c>
      <c r="E50" t="str">
        <v>Disciplinar</v>
      </c>
      <c r="F50" t="str">
        <v>NOA 2024</v>
      </c>
      <c r="J50">
        <v>1</v>
      </c>
      <c r="K50" t="str">
        <v>Especialización</v>
      </c>
      <c r="O50" t="str">
        <v>No</v>
      </c>
      <c r="T50" t="str">
        <v>Marzo</v>
      </c>
    </row>
    <row r="51">
      <c r="C51" t="str">
        <v>Comportamiento del Consumidor y Neuromarketing</v>
      </c>
      <c r="D51" t="str">
        <f>IF(E51="Disciplinar","No aplica","")</f>
        <v>No aplica</v>
      </c>
      <c r="E51" t="str">
        <v>Disciplinar</v>
      </c>
      <c r="F51" t="str">
        <v>NOA 2024</v>
      </c>
      <c r="J51">
        <v>1</v>
      </c>
      <c r="K51" t="str">
        <v>Especialización</v>
      </c>
      <c r="O51" t="str">
        <v>No</v>
      </c>
      <c r="T51" t="str">
        <v>Marzo</v>
      </c>
    </row>
    <row r="52">
      <c r="C52" t="str">
        <v>Marketing e inteligencia de Negocios Digitales</v>
      </c>
      <c r="D52" t="str">
        <f>IF(E52="Disciplinar","No aplica","")</f>
        <v>No aplica</v>
      </c>
      <c r="E52" t="str">
        <v>Disciplinar</v>
      </c>
      <c r="F52" t="str">
        <v>NOA 2024</v>
      </c>
      <c r="J52">
        <v>1</v>
      </c>
      <c r="K52" t="str">
        <v>Especialización</v>
      </c>
      <c r="O52" t="str">
        <v>No</v>
      </c>
      <c r="T52" t="str">
        <v>Marzo</v>
      </c>
    </row>
    <row r="53">
      <c r="C53" t="str">
        <v>Electiva de Profundización I</v>
      </c>
      <c r="D53" t="str">
        <v>Liderazgo &amp; Coaching</v>
      </c>
      <c r="E53" t="str">
        <v>Electiva</v>
      </c>
      <c r="F53" t="str">
        <v>NOA 2024</v>
      </c>
      <c r="J53">
        <v>1</v>
      </c>
      <c r="K53" t="str">
        <v>Especialización</v>
      </c>
      <c r="O53" t="str">
        <v>No</v>
      </c>
      <c r="T53" t="str">
        <v>Marzo</v>
      </c>
    </row>
    <row r="54">
      <c r="C54" t="str">
        <v>Electiva de Profundización I</v>
      </c>
      <c r="D54" t="str">
        <v>Legislación Comercial</v>
      </c>
      <c r="E54" t="str">
        <v>Electiva</v>
      </c>
      <c r="F54" t="str">
        <v>NOA 2024</v>
      </c>
      <c r="J54">
        <v>1</v>
      </c>
      <c r="K54" t="str">
        <v>Especialización</v>
      </c>
      <c r="O54" t="str">
        <v>No</v>
      </c>
      <c r="T54" t="str">
        <v>Marzo</v>
      </c>
    </row>
    <row r="55">
      <c r="C55" t="str">
        <v>Electiva de Profundización I</v>
      </c>
      <c r="D55" t="str">
        <v>Gestión de Canales de Distribución y Logística Comercial</v>
      </c>
      <c r="E55" t="str">
        <v>Electiva</v>
      </c>
      <c r="F55" t="str">
        <v>NOA 2024</v>
      </c>
      <c r="J55">
        <v>1</v>
      </c>
      <c r="K55" t="str">
        <v>Especialización</v>
      </c>
      <c r="O55" t="str">
        <v>No</v>
      </c>
      <c r="T55" t="str">
        <v>Marzo</v>
      </c>
    </row>
    <row r="56">
      <c r="C56" t="str">
        <v>Seminario de Investigación I</v>
      </c>
      <c r="D56" t="str">
        <f>IF(E56="Disciplinar","No aplica","")</f>
        <v>No aplica</v>
      </c>
      <c r="E56" t="str">
        <v>Disciplinar</v>
      </c>
      <c r="F56" t="str">
        <v>NOA 2024</v>
      </c>
      <c r="J56">
        <v>1</v>
      </c>
      <c r="K56" t="str">
        <v>Especialización</v>
      </c>
      <c r="O56" t="str">
        <v>Sí</v>
      </c>
      <c r="T56" t="str">
        <v>Abril</v>
      </c>
    </row>
    <row r="57">
      <c r="C57" t="str">
        <v>Gerencia Innovadora</v>
      </c>
      <c r="D57" t="str">
        <f>IF(E57="Disciplinar","No aplica","")</f>
        <v>No aplica</v>
      </c>
      <c r="E57" t="str">
        <v>Disciplinar</v>
      </c>
      <c r="F57" t="str">
        <v>NOA 2024</v>
      </c>
      <c r="J57">
        <v>2</v>
      </c>
      <c r="K57" t="str">
        <v>Especialización</v>
      </c>
      <c r="O57" t="str">
        <v>No</v>
      </c>
      <c r="T57" t="str">
        <v>Abril</v>
      </c>
    </row>
    <row r="58">
      <c r="C58" t="str">
        <v>Comercio Electrónico y Experiencia del Cliente Digital</v>
      </c>
      <c r="D58" t="str">
        <f>IF(E58="Disciplinar","No aplica","")</f>
        <v>No aplica</v>
      </c>
      <c r="E58" t="str">
        <v>Disciplinar</v>
      </c>
      <c r="F58" t="str">
        <v>NOA 2024</v>
      </c>
      <c r="J58">
        <v>2</v>
      </c>
      <c r="K58" t="str">
        <v>Especialización</v>
      </c>
      <c r="O58" t="str">
        <v>No</v>
      </c>
      <c r="T58" t="str">
        <v>Abril</v>
      </c>
    </row>
    <row r="59">
      <c r="C59" t="str">
        <v>Negociación Comercial y Relacional</v>
      </c>
      <c r="D59" t="str">
        <f>IF(E59="Disciplinar","No aplica","")</f>
        <v>No aplica</v>
      </c>
      <c r="E59" t="str">
        <v>Disciplinar</v>
      </c>
      <c r="F59" t="str">
        <v>NOA 2024</v>
      </c>
      <c r="J59">
        <v>2</v>
      </c>
      <c r="K59" t="str">
        <v>Especialización</v>
      </c>
      <c r="O59" t="str">
        <v>No</v>
      </c>
      <c r="T59" t="str">
        <v>Abril</v>
      </c>
    </row>
    <row r="60">
      <c r="C60" t="str">
        <v>Trade Marketing y Distribución Comercial</v>
      </c>
      <c r="D60" t="str">
        <f>IF(E60="Disciplinar","No aplica","")</f>
        <v>No aplica</v>
      </c>
      <c r="E60" t="str">
        <v>Disciplinar</v>
      </c>
      <c r="F60" t="str">
        <v>NOA 2024</v>
      </c>
      <c r="J60">
        <v>2</v>
      </c>
      <c r="K60" t="str">
        <v>Especialización</v>
      </c>
      <c r="O60" t="str">
        <v>No</v>
      </c>
      <c r="T60" t="str">
        <v>Abril</v>
      </c>
    </row>
    <row r="61">
      <c r="C61" t="str">
        <v>Electiva de Profundización II</v>
      </c>
      <c r="D61" t="str">
        <v xml:space="preserve"> Gamificación Para La Toma de Decisiones</v>
      </c>
      <c r="E61" t="str">
        <v>Electiva</v>
      </c>
      <c r="F61" t="str">
        <v>NOA 2024</v>
      </c>
      <c r="J61">
        <v>2</v>
      </c>
      <c r="K61" t="str">
        <v>Especialización</v>
      </c>
      <c r="O61" t="str">
        <v>No</v>
      </c>
      <c r="T61" t="str">
        <v>Abril</v>
      </c>
    </row>
    <row r="62">
      <c r="C62" t="str">
        <v>Electiva de Profundización II</v>
      </c>
      <c r="D62" t="str">
        <v>Analítica de Datos asistida con Inteligencia Artificial</v>
      </c>
      <c r="E62" t="str">
        <v>Electiva</v>
      </c>
      <c r="F62" t="str">
        <v>NOA 2024</v>
      </c>
      <c r="J62">
        <v>2</v>
      </c>
      <c r="K62" t="str">
        <v>Especialización</v>
      </c>
      <c r="O62" t="str">
        <v>No</v>
      </c>
      <c r="T62" t="str">
        <v>Abril</v>
      </c>
    </row>
    <row r="63">
      <c r="C63" t="str">
        <v>Electiva de Profundización II</v>
      </c>
      <c r="D63" t="str">
        <v>Emprendimiento</v>
      </c>
      <c r="E63" t="str">
        <v>Electiva</v>
      </c>
      <c r="F63" t="str">
        <v>NOA 2024</v>
      </c>
      <c r="J63">
        <v>2</v>
      </c>
      <c r="K63" t="str">
        <v>Especialización</v>
      </c>
      <c r="O63" t="str">
        <v>No</v>
      </c>
      <c r="T63" t="str">
        <v>Abril</v>
      </c>
    </row>
    <row r="64">
      <c r="C64" t="str">
        <v>Seminario de Investigación II</v>
      </c>
      <c r="D64" t="str">
        <f>IF(E64="Disciplinar","No aplica","")</f>
        <v>No aplica</v>
      </c>
      <c r="E64" t="str">
        <v>Disciplinar</v>
      </c>
      <c r="F64" t="str">
        <v>NOA 2024</v>
      </c>
      <c r="J64">
        <v>2</v>
      </c>
      <c r="K64" t="str">
        <v>Especialización</v>
      </c>
      <c r="O64" t="str">
        <v>Sí</v>
      </c>
      <c r="T64" t="str">
        <v>Abril</v>
      </c>
    </row>
    <row r="65">
      <c r="B65" t="str">
        <v>Especialización en Diseño de Video Juegos y Entornos Interactivos</v>
      </c>
      <c r="C65" t="str">
        <v>Fundamentos de Videojuegos e Interactividad</v>
      </c>
      <c r="D65" t="str">
        <f>IF(E65="Disciplinar","No aplica","")</f>
        <v>No aplica</v>
      </c>
      <c r="E65" t="str">
        <v>Disciplinar</v>
      </c>
      <c r="F65" t="str">
        <v>NOA 2025</v>
      </c>
      <c r="J65">
        <v>1</v>
      </c>
      <c r="K65" t="str">
        <v>Especialización</v>
      </c>
      <c r="N65" t="str">
        <v>Actual</v>
      </c>
      <c r="O65" t="str">
        <v>No</v>
      </c>
      <c r="T65" t="str">
        <v>marzo</v>
      </c>
    </row>
    <row r="66">
      <c r="C66" t="str">
        <v>Diseño Narrativo y Mecánicas de Juego</v>
      </c>
      <c r="D66" t="str">
        <f>IF(E66="Disciplinar","No aplica","")</f>
        <v>No aplica</v>
      </c>
      <c r="E66" t="str">
        <v>Disciplinar</v>
      </c>
      <c r="F66" t="str">
        <v>NOA 2025</v>
      </c>
      <c r="J66">
        <v>1</v>
      </c>
      <c r="K66" t="str">
        <v>Especialización</v>
      </c>
      <c r="T66" t="str">
        <v>marzo</v>
      </c>
    </row>
    <row r="67">
      <c r="C67" t="str">
        <v>Modelado y Animación Digital 2D y 3D</v>
      </c>
      <c r="D67" t="str">
        <f>IF(E67="Disciplinar","No aplica","")</f>
        <v>No aplica</v>
      </c>
      <c r="E67" t="str">
        <v>Disciplinar</v>
      </c>
      <c r="F67" t="str">
        <v>NOA 2025</v>
      </c>
      <c r="J67">
        <v>1</v>
      </c>
      <c r="K67" t="str">
        <v>Especialización</v>
      </c>
      <c r="T67" t="str">
        <v>marzo</v>
      </c>
    </row>
    <row r="68">
      <c r="C68" t="str">
        <v>Programación para Videojuegos</v>
      </c>
      <c r="D68" t="str">
        <f>IF(E68="Disciplinar","No aplica","")</f>
        <v>No aplica</v>
      </c>
      <c r="E68" t="str">
        <v>Disciplinar</v>
      </c>
      <c r="F68" t="str">
        <v>NOA 2025</v>
      </c>
      <c r="J68">
        <v>1</v>
      </c>
      <c r="K68" t="str">
        <v>Especialización</v>
      </c>
      <c r="T68" t="str">
        <v>marzo</v>
      </c>
    </row>
    <row r="69">
      <c r="C69" t="str">
        <v>Electiva de Profundización I</v>
      </c>
      <c r="D69" t="str">
        <v>Diseño Sonoro y Música para Videojuegos</v>
      </c>
      <c r="E69" t="str">
        <v>Electiva</v>
      </c>
      <c r="F69" t="str">
        <v>NOA 2025</v>
      </c>
      <c r="J69">
        <v>1</v>
      </c>
      <c r="K69" t="str">
        <v>Especialización</v>
      </c>
      <c r="T69" t="str">
        <v>marzo</v>
      </c>
    </row>
    <row r="70">
      <c r="C70" t="str">
        <v>Electiva de Profundización I</v>
      </c>
      <c r="D70" t="str">
        <v>Integración de Realidad Mixta (MR) en Videojuegos</v>
      </c>
      <c r="E70" t="str">
        <v>Electiva</v>
      </c>
      <c r="F70" t="str">
        <v>NOA 2025</v>
      </c>
      <c r="J70">
        <v>1</v>
      </c>
      <c r="K70" t="str">
        <v>Especialización</v>
      </c>
      <c r="T70" t="str">
        <v>marzo</v>
      </c>
    </row>
    <row r="71">
      <c r="C71" t="str">
        <v>Electiva de Profundización I</v>
      </c>
      <c r="D71" t="str">
        <v>Emprendimiento en la Industria de los Videojuegos</v>
      </c>
      <c r="E71" t="str">
        <v>Electiva</v>
      </c>
      <c r="F71" t="str">
        <v>NOA 2025</v>
      </c>
      <c r="J71">
        <v>1</v>
      </c>
      <c r="K71" t="str">
        <v>Especialización</v>
      </c>
      <c r="T71" t="str">
        <v>marzo</v>
      </c>
    </row>
    <row r="72">
      <c r="C72" t="str">
        <v>Seminario de Investigación I:  Laboratorio de Innovación y Desarrollo en Videojuegos</v>
      </c>
      <c r="D72" t="str">
        <f>IF(E72="Disciplinar","No aplica","")</f>
        <v>No aplica</v>
      </c>
      <c r="E72" t="str">
        <v>Disciplinar</v>
      </c>
      <c r="F72" t="str">
        <v>NOA 2025</v>
      </c>
      <c r="J72">
        <v>1</v>
      </c>
      <c r="K72" t="str">
        <v>Especialización</v>
      </c>
      <c r="T72" t="str">
        <v>marzo</v>
      </c>
    </row>
    <row r="73">
      <c r="C73" t="str">
        <v>Inteligencia Artificial y Analítica para Videojuegos</v>
      </c>
      <c r="D73" t="str">
        <f>IF(E73="Disciplinar","No aplica","")</f>
        <v>No aplica</v>
      </c>
      <c r="E73" t="str">
        <v>Disciplinar</v>
      </c>
      <c r="F73" t="str">
        <v>NOA 2025</v>
      </c>
      <c r="J73">
        <v>2</v>
      </c>
      <c r="K73" t="str">
        <v>Especialización</v>
      </c>
    </row>
    <row r="74">
      <c r="C74" t="str">
        <v>Realidad Aumentada y Virtual para Videojuegos</v>
      </c>
      <c r="D74" t="str">
        <f>IF(E74="Disciplinar","No aplica","")</f>
        <v>No aplica</v>
      </c>
      <c r="E74" t="str">
        <v>Disciplinar</v>
      </c>
      <c r="F74" t="str">
        <v>NOA 2025</v>
      </c>
      <c r="J74">
        <v>2</v>
      </c>
      <c r="K74" t="str">
        <v>Especialización</v>
      </c>
    </row>
    <row r="75">
      <c r="C75" t="str">
        <v>Producción de Videojuegos Multiplataforma</v>
      </c>
      <c r="D75" t="str">
        <f>IF(E75="Disciplinar","No aplica","")</f>
        <v>No aplica</v>
      </c>
      <c r="E75" t="str">
        <v>Disciplinar</v>
      </c>
      <c r="F75" t="str">
        <v>NOA 2025</v>
      </c>
      <c r="J75">
        <v>2</v>
      </c>
      <c r="K75" t="str">
        <v>Especialización</v>
      </c>
    </row>
    <row r="76">
      <c r="C76" t="str">
        <v>Electiva de Profundización II</v>
      </c>
      <c r="D76" t="str">
        <v>Diseño de Personajes y Entornos</v>
      </c>
      <c r="E76" t="str">
        <v>Electiva</v>
      </c>
      <c r="F76" t="str">
        <v>NOA 2025</v>
      </c>
      <c r="J76">
        <v>2</v>
      </c>
      <c r="K76" t="str">
        <v>Especialización</v>
      </c>
    </row>
    <row r="77">
      <c r="C77" t="str">
        <v>Electiva de Profundización II</v>
      </c>
      <c r="D77" t="str">
        <v>Desarrollo de Videojuegos Multijugador</v>
      </c>
      <c r="E77" t="str">
        <v>Electiva</v>
      </c>
      <c r="F77" t="str">
        <v>NOA 2025</v>
      </c>
      <c r="J77">
        <v>2</v>
      </c>
      <c r="K77" t="str">
        <v>Especialización</v>
      </c>
    </row>
    <row r="78">
      <c r="C78" t="str">
        <v>Electiva de Profundización II</v>
      </c>
      <c r="D78" t="str">
        <v>Propiedad Intelectual y Legalidad en Videojuegos</v>
      </c>
      <c r="E78" t="str">
        <v>Electiva</v>
      </c>
      <c r="F78" t="str">
        <v>NOA 2025</v>
      </c>
      <c r="J78">
        <v>2</v>
      </c>
      <c r="K78" t="str">
        <v>Especialización</v>
      </c>
    </row>
    <row r="79">
      <c r="C79" t="str">
        <v>Seminario de Investigación II:  Laboratorio de Innovación y Desarrollo en Videojuegos</v>
      </c>
      <c r="D79" t="str">
        <f>IF(E79="Disciplinar","No aplica","")</f>
        <v>No aplica</v>
      </c>
      <c r="E79" t="str">
        <v>Disciplinar</v>
      </c>
      <c r="F79" t="str">
        <v>NOA 2025</v>
      </c>
      <c r="J79">
        <v>2</v>
      </c>
      <c r="K79" t="str">
        <v>Especialización</v>
      </c>
    </row>
    <row r="80">
      <c r="B80" t="str">
        <v>Especialización en Gestión del Turismo Sostenible</v>
      </c>
      <c r="C80" t="str">
        <v>Big Data</v>
      </c>
      <c r="D80" t="str">
        <f>IF(E80="Disciplinar","No aplica","")</f>
        <v>No aplica</v>
      </c>
      <c r="E80" t="str">
        <v>Disciplinar</v>
      </c>
      <c r="F80" t="str">
        <v>NOA 2024</v>
      </c>
      <c r="J80">
        <v>1</v>
      </c>
      <c r="K80" t="str">
        <v>Especialización</v>
      </c>
      <c r="N80" t="str">
        <v>Actual</v>
      </c>
      <c r="O80" t="str">
        <v>No</v>
      </c>
      <c r="T80" t="str">
        <v>marzo</v>
      </c>
    </row>
    <row r="81">
      <c r="C81" t="str">
        <v>Desarrollo Sostenible e Iniciativas Globales</v>
      </c>
      <c r="D81" t="str">
        <f>IF(E81="Disciplinar","No aplica","")</f>
        <v>No aplica</v>
      </c>
      <c r="E81" t="str">
        <v>Disciplinar</v>
      </c>
      <c r="F81" t="str">
        <v>NOA 2024</v>
      </c>
      <c r="J81">
        <v>1</v>
      </c>
      <c r="K81" t="str">
        <v>Especialización</v>
      </c>
      <c r="O81" t="str">
        <v>No</v>
      </c>
      <c r="T81" t="str">
        <v>marzo</v>
      </c>
    </row>
    <row r="82">
      <c r="C82" t="str">
        <v>Seminario de Emprendimiento e Innovación</v>
      </c>
      <c r="D82" t="str">
        <f>IF(E82="Disciplinar","No aplica","")</f>
        <v>No aplica</v>
      </c>
      <c r="E82" t="str">
        <v>Disciplinar</v>
      </c>
      <c r="F82" t="str">
        <v>NOA 2024</v>
      </c>
      <c r="J82">
        <v>1</v>
      </c>
      <c r="K82" t="str">
        <v>Especialización</v>
      </c>
      <c r="O82" t="str">
        <v>No</v>
      </c>
      <c r="T82" t="str">
        <v>marzo</v>
      </c>
    </row>
    <row r="83">
      <c r="C83" t="str">
        <v>Fundamentos de Responsabilidad Social</v>
      </c>
      <c r="D83" t="str">
        <f>IF(E83="Disciplinar","No aplica","")</f>
        <v>No aplica</v>
      </c>
      <c r="E83" t="str">
        <v>Disciplinar</v>
      </c>
      <c r="F83" t="str">
        <v>NOA 2024</v>
      </c>
      <c r="J83">
        <v>1</v>
      </c>
      <c r="K83" t="str">
        <v>Especialización</v>
      </c>
      <c r="O83" t="str">
        <v>No</v>
      </c>
      <c r="T83" t="str">
        <v>marzo</v>
      </c>
    </row>
    <row r="84">
      <c r="C84" t="str">
        <v>Electiva de Profundización I</v>
      </c>
      <c r="D84" t="str">
        <v xml:space="preserve">Psicología y Comportamiento Organizacional </v>
      </c>
      <c r="E84" t="str">
        <v>Electiva</v>
      </c>
      <c r="F84" t="str">
        <v>NOA 2024</v>
      </c>
      <c r="J84">
        <v>1</v>
      </c>
      <c r="K84" t="str">
        <v>Especialización</v>
      </c>
      <c r="O84" t="str">
        <v>No</v>
      </c>
      <c r="T84" t="str">
        <v>marzo</v>
      </c>
    </row>
    <row r="85">
      <c r="C85" t="str">
        <v>Electiva de Profundización I</v>
      </c>
      <c r="D85" t="str">
        <v>Turismo Alternativo y Ecoturismo</v>
      </c>
      <c r="E85" t="str">
        <v>Electiva</v>
      </c>
      <c r="F85" t="str">
        <v>NOA 2024</v>
      </c>
      <c r="J85">
        <v>1</v>
      </c>
      <c r="K85" t="str">
        <v>Especialización</v>
      </c>
      <c r="O85" t="str">
        <v>No</v>
      </c>
      <c r="T85" t="str">
        <v>marzo</v>
      </c>
    </row>
    <row r="86">
      <c r="C86" t="str">
        <v>Electiva de Profundización I</v>
      </c>
      <c r="D86" t="str">
        <v>Liderazgo y trabajo en equipo</v>
      </c>
      <c r="E86" t="str">
        <v>Electiva</v>
      </c>
      <c r="F86" t="str">
        <v>NOA 2024</v>
      </c>
      <c r="J86">
        <v>1</v>
      </c>
      <c r="K86" t="str">
        <v>Especialización</v>
      </c>
      <c r="O86" t="str">
        <v>No</v>
      </c>
      <c r="T86" t="str">
        <v>marzo</v>
      </c>
    </row>
    <row r="87">
      <c r="C87" t="str">
        <v>Seminario de Investigación  I</v>
      </c>
      <c r="D87" t="str">
        <f>IF(E87="Disciplinar","No aplica","")</f>
        <v>No aplica</v>
      </c>
      <c r="E87" t="str">
        <v>Disciplinar</v>
      </c>
      <c r="F87" t="str">
        <v>NOA 2024</v>
      </c>
      <c r="J87">
        <v>1</v>
      </c>
      <c r="K87" t="str">
        <v>Especialización</v>
      </c>
      <c r="O87" t="str">
        <v>Sí</v>
      </c>
      <c r="T87" t="str">
        <v>marzo</v>
      </c>
    </row>
    <row r="88">
      <c r="C88" t="str">
        <v>Sistemas Integrados de Gestión de Calidad</v>
      </c>
      <c r="D88" t="str">
        <f>IF(E88="Disciplinar","No aplica","")</f>
        <v>No aplica</v>
      </c>
      <c r="E88" t="str">
        <v>Disciplinar</v>
      </c>
      <c r="F88" t="str">
        <v>NOA 2024</v>
      </c>
      <c r="J88">
        <v>2</v>
      </c>
      <c r="K88" t="str">
        <v>Especialización</v>
      </c>
      <c r="O88" t="str">
        <v>No</v>
      </c>
    </row>
    <row r="89">
      <c r="C89" t="str">
        <v>Marco Regulatorio del Turismo</v>
      </c>
      <c r="D89" t="str">
        <f>IF(E89="Disciplinar","No aplica","")</f>
        <v>No aplica</v>
      </c>
      <c r="E89" t="str">
        <v>Disciplinar</v>
      </c>
      <c r="F89" t="str">
        <v>NOA 2024</v>
      </c>
      <c r="J89">
        <v>2</v>
      </c>
      <c r="K89" t="str">
        <v>Especialización</v>
      </c>
      <c r="O89" t="str">
        <v>No</v>
      </c>
    </row>
    <row r="90">
      <c r="C90" t="str">
        <v xml:space="preserve">Desarrollo Sostenible desde la perspectiva Regional </v>
      </c>
      <c r="D90" t="str">
        <f>IF(E90="Disciplinar","No aplica","")</f>
        <v>No aplica</v>
      </c>
      <c r="E90" t="str">
        <v>Disciplinar</v>
      </c>
      <c r="F90" t="str">
        <v>NOA 2024</v>
      </c>
      <c r="J90">
        <v>2</v>
      </c>
      <c r="K90" t="str">
        <v>Especialización</v>
      </c>
      <c r="O90" t="str">
        <v>No</v>
      </c>
    </row>
    <row r="91">
      <c r="C91" t="str">
        <v>Ética y Responsabilidad Social Corporativa</v>
      </c>
      <c r="D91" t="str">
        <f>IF(E91="Disciplinar","No aplica","")</f>
        <v>No aplica</v>
      </c>
      <c r="E91" t="str">
        <v>Disciplinar</v>
      </c>
      <c r="F91" t="str">
        <v>NOA 2024</v>
      </c>
      <c r="J91">
        <v>2</v>
      </c>
      <c r="K91" t="str">
        <v>Especialización</v>
      </c>
      <c r="O91" t="str">
        <v>No</v>
      </c>
    </row>
    <row r="92">
      <c r="C92" t="str">
        <v>Electiva de Profundización II</v>
      </c>
      <c r="D92" t="str">
        <v xml:space="preserve">Negociación y Manejo de conflictos </v>
      </c>
      <c r="E92" t="str">
        <v>Electiva</v>
      </c>
      <c r="F92" t="str">
        <v>NOA 2024</v>
      </c>
      <c r="J92">
        <v>2</v>
      </c>
      <c r="K92" t="str">
        <v>Especialización</v>
      </c>
      <c r="O92" t="str">
        <v>No</v>
      </c>
    </row>
    <row r="93">
      <c r="C93" t="str">
        <v>Electiva de Profundización II</v>
      </c>
      <c r="D93" t="str">
        <v>Gestión del Patrimonio</v>
      </c>
      <c r="E93" t="str">
        <v>Electiva</v>
      </c>
      <c r="F93" t="str">
        <v>NOA 2024</v>
      </c>
      <c r="J93">
        <v>2</v>
      </c>
      <c r="K93" t="str">
        <v>Especialización</v>
      </c>
      <c r="O93" t="str">
        <v>No</v>
      </c>
    </row>
    <row r="94">
      <c r="C94" t="str">
        <v>Electiva de Profundización II</v>
      </c>
      <c r="D94" t="str">
        <v>Modelos de Negocios Turísticos</v>
      </c>
      <c r="E94" t="str">
        <v>Electiva</v>
      </c>
      <c r="F94" t="str">
        <v>NOA 2024</v>
      </c>
      <c r="J94">
        <v>2</v>
      </c>
      <c r="K94" t="str">
        <v>Especialización</v>
      </c>
      <c r="O94" t="str">
        <v>No</v>
      </c>
    </row>
    <row r="95">
      <c r="C95" t="str">
        <v>Seminario de Investigación  II</v>
      </c>
      <c r="D95" t="str">
        <f>IF(E95="Disciplinar","No aplica","")</f>
        <v>No aplica</v>
      </c>
      <c r="E95" t="str">
        <v>Disciplinar</v>
      </c>
      <c r="F95" t="str">
        <v>NOA 2024</v>
      </c>
      <c r="J95">
        <v>2</v>
      </c>
      <c r="K95" t="str">
        <v>Especialización</v>
      </c>
      <c r="O95" t="str">
        <v>Sí</v>
      </c>
    </row>
    <row r="96">
      <c r="A96" t="str">
        <v>Presencial</v>
      </c>
      <c r="B96" t="str">
        <v xml:space="preserve"> Especialización en Negocios Internacionales</v>
      </c>
      <c r="C96" t="str">
        <v>Big Data</v>
      </c>
      <c r="D96" t="str">
        <f>IF(E96="Disciplinar","No aplica","")</f>
        <v>No aplica</v>
      </c>
      <c r="E96" t="str">
        <v>Disciplinar</v>
      </c>
      <c r="F96" t="str">
        <v>NOA 2024</v>
      </c>
      <c r="J96">
        <v>1</v>
      </c>
      <c r="K96" t="str">
        <v>Especialización</v>
      </c>
      <c r="N96" t="str">
        <v>Actual</v>
      </c>
      <c r="O96" t="str">
        <v>No</v>
      </c>
      <c r="T96" t="str">
        <v>marzo</v>
      </c>
    </row>
    <row r="97">
      <c r="C97" t="str">
        <v>Gerencia Estratégica de las Organizaciones</v>
      </c>
      <c r="D97" t="str">
        <f>IF(E97="Disciplinar","No aplica","")</f>
        <v>No aplica</v>
      </c>
      <c r="E97" t="str">
        <v>Disciplinar</v>
      </c>
      <c r="F97" t="str">
        <v>NOA 2024</v>
      </c>
      <c r="J97">
        <v>1</v>
      </c>
      <c r="K97" t="str">
        <v>Especialización</v>
      </c>
      <c r="O97" t="str">
        <v>No</v>
      </c>
      <c r="T97" t="str">
        <v>marzo</v>
      </c>
    </row>
    <row r="98">
      <c r="C98" t="str">
        <v>Negociación Internacional</v>
      </c>
      <c r="D98" t="str">
        <f>IF(E98="Disciplinar","No aplica","")</f>
        <v>No aplica</v>
      </c>
      <c r="E98" t="str">
        <v>Disciplinar</v>
      </c>
      <c r="F98" t="str">
        <v>NOA 2024</v>
      </c>
      <c r="J98">
        <v>1</v>
      </c>
      <c r="K98" t="str">
        <v>Especialización</v>
      </c>
      <c r="O98" t="str">
        <v>No</v>
      </c>
      <c r="T98" t="str">
        <v>marzo</v>
      </c>
    </row>
    <row r="99">
      <c r="C99" t="str">
        <v>Seminario de Emprendimiento e Innovación</v>
      </c>
      <c r="D99" t="str">
        <f>IF(E99="Disciplinar","No aplica","")</f>
        <v>No aplica</v>
      </c>
      <c r="E99" t="str">
        <v>Disciplinar</v>
      </c>
      <c r="F99" t="str">
        <v>NOA 2024</v>
      </c>
      <c r="J99">
        <v>1</v>
      </c>
      <c r="K99" t="str">
        <v>Especialización</v>
      </c>
      <c r="O99" t="str">
        <v>No</v>
      </c>
      <c r="T99" t="str">
        <v>marzo</v>
      </c>
    </row>
    <row r="100">
      <c r="C100" t="str">
        <v>Electiva de Profundización I</v>
      </c>
      <c r="D100" t="str">
        <v>Sistemas Integrados de Gestión de la Calidad</v>
      </c>
      <c r="E100" t="str">
        <v>Electiva</v>
      </c>
      <c r="F100" t="str">
        <v>NOA 2024</v>
      </c>
      <c r="J100">
        <v>1</v>
      </c>
      <c r="K100" t="str">
        <v>Especialización</v>
      </c>
      <c r="O100" t="str">
        <v>No</v>
      </c>
      <c r="T100" t="str">
        <v>marzo</v>
      </c>
    </row>
    <row r="101">
      <c r="C101" t="str">
        <v>Electiva de Profundización I</v>
      </c>
      <c r="D101" t="str">
        <v>Desing Thinking</v>
      </c>
      <c r="E101" t="str">
        <v>Electiva</v>
      </c>
      <c r="F101" t="str">
        <v>NOA 2024</v>
      </c>
      <c r="J101">
        <v>1</v>
      </c>
      <c r="K101" t="str">
        <v>Especialización</v>
      </c>
      <c r="O101" t="str">
        <v>No</v>
      </c>
      <c r="T101" t="str">
        <v>marzo</v>
      </c>
    </row>
    <row r="102">
      <c r="C102" t="str">
        <v>Electiva de Profundización I</v>
      </c>
      <c r="D102" t="str">
        <v>Inteligencia de Mercados</v>
      </c>
      <c r="E102" t="str">
        <v>Electiva</v>
      </c>
      <c r="F102" t="str">
        <v>NOA 2024</v>
      </c>
      <c r="J102">
        <v>1</v>
      </c>
      <c r="K102" t="str">
        <v>Especialización</v>
      </c>
      <c r="O102" t="str">
        <v>No</v>
      </c>
      <c r="T102" t="str">
        <v>marzo</v>
      </c>
    </row>
    <row r="103">
      <c r="C103" t="str">
        <v>Seminario de Investigación</v>
      </c>
      <c r="D103" t="str">
        <f>IF(E103="Disciplinar","No aplica","")</f>
        <v>No aplica</v>
      </c>
      <c r="E103" t="str">
        <v>Disciplinar</v>
      </c>
      <c r="F103" t="str">
        <v>NOA 2024</v>
      </c>
      <c r="J103">
        <v>1</v>
      </c>
      <c r="K103" t="str">
        <v>Especialización</v>
      </c>
      <c r="O103" t="str">
        <v>Sí</v>
      </c>
      <c r="T103" t="str">
        <v>Abril</v>
      </c>
    </row>
    <row r="104">
      <c r="C104" t="str">
        <v>Marketing Internacional</v>
      </c>
      <c r="D104" t="str">
        <f>IF(E104="Disciplinar","No aplica","")</f>
        <v>No aplica</v>
      </c>
      <c r="E104" t="str">
        <v>Disciplinar</v>
      </c>
      <c r="F104" t="str">
        <v>NOA 2024</v>
      </c>
      <c r="J104">
        <v>2</v>
      </c>
      <c r="K104" t="str">
        <v>Especialización</v>
      </c>
      <c r="O104" t="str">
        <v>No</v>
      </c>
    </row>
    <row r="105">
      <c r="C105" t="str">
        <v>Sistemas de Cooperación Internacional</v>
      </c>
      <c r="D105" t="str">
        <f>IF(E105="Disciplinar","No aplica","")</f>
        <v>No aplica</v>
      </c>
      <c r="E105" t="str">
        <v>Disciplinar</v>
      </c>
      <c r="F105" t="str">
        <v>NOA 2024</v>
      </c>
      <c r="J105">
        <v>2</v>
      </c>
      <c r="K105" t="str">
        <v>Especialización</v>
      </c>
      <c r="O105" t="str">
        <v>No</v>
      </c>
    </row>
    <row r="106">
      <c r="C106" t="str">
        <v>International Political Economy</v>
      </c>
      <c r="D106" t="str">
        <f>IF(E106="Disciplinar","No aplica","")</f>
        <v>No aplica</v>
      </c>
      <c r="E106" t="str">
        <v>Disciplinar</v>
      </c>
      <c r="F106" t="str">
        <v>NOA 2024</v>
      </c>
      <c r="J106">
        <v>2</v>
      </c>
      <c r="K106" t="str">
        <v>Especialización</v>
      </c>
      <c r="O106" t="str">
        <v>No</v>
      </c>
    </row>
    <row r="107">
      <c r="C107" t="str">
        <v>Globalization and Regional integration</v>
      </c>
      <c r="D107" t="str">
        <f>IF(E107="Disciplinar","No aplica","")</f>
        <v>No aplica</v>
      </c>
      <c r="E107" t="str">
        <v>Disciplinar</v>
      </c>
      <c r="F107" t="str">
        <v>NOA 2024</v>
      </c>
      <c r="J107">
        <v>2</v>
      </c>
      <c r="K107" t="str">
        <v>Especialización</v>
      </c>
      <c r="O107" t="str">
        <v>No</v>
      </c>
    </row>
    <row r="108">
      <c r="C108" t="str">
        <v>Electiva de Profundización II</v>
      </c>
      <c r="D108" t="str">
        <v>Entorno Económico Global</v>
      </c>
      <c r="E108" t="str">
        <v>Electiva</v>
      </c>
      <c r="F108" t="str">
        <v>NOA 2024</v>
      </c>
      <c r="J108">
        <v>2</v>
      </c>
      <c r="K108" t="str">
        <v>Especialización</v>
      </c>
      <c r="O108" t="str">
        <v>No</v>
      </c>
    </row>
    <row r="109">
      <c r="C109" t="str">
        <v>Electiva de Profundización II</v>
      </c>
      <c r="D109" t="str">
        <v>Mercado de Capital y Banca de Inversión</v>
      </c>
      <c r="E109" t="str">
        <v>Electiva</v>
      </c>
      <c r="F109" t="str">
        <v>NOA 2024</v>
      </c>
      <c r="J109">
        <v>2</v>
      </c>
      <c r="K109" t="str">
        <v>Especialización</v>
      </c>
      <c r="O109" t="str">
        <v>No</v>
      </c>
    </row>
    <row r="110">
      <c r="C110" t="str">
        <v>Electiva de Profundización II</v>
      </c>
      <c r="D110" t="str">
        <v>Agentes e instrumentos de cooperación</v>
      </c>
      <c r="E110" t="str">
        <v>Electiva</v>
      </c>
      <c r="F110" t="str">
        <v>NOA 2024</v>
      </c>
      <c r="J110">
        <v>2</v>
      </c>
      <c r="K110" t="str">
        <v>Especialización</v>
      </c>
      <c r="O110" t="str">
        <v>Sí</v>
      </c>
    </row>
    <row r="111">
      <c r="C111" t="str">
        <v xml:space="preserve">Trabajo de Grado </v>
      </c>
      <c r="D111" t="str">
        <f>IF(E111="Disciplinar","No aplica","")</f>
        <v>No aplica</v>
      </c>
      <c r="E111" t="str">
        <v>Disciplinar</v>
      </c>
      <c r="F111" t="str">
        <v>NOA 2024</v>
      </c>
      <c r="J111">
        <v>2</v>
      </c>
      <c r="K111" t="str">
        <v>Especialización</v>
      </c>
      <c r="O111" t="str">
        <v>No</v>
      </c>
    </row>
    <row r="112">
      <c r="A112" t="str">
        <v>Presencial</v>
      </c>
      <c r="B112" t="str">
        <v>Esp. En Gerencia Estratégica del Talento Humano</v>
      </c>
      <c r="C112" t="str">
        <v>Liderazgo &amp; Coaching</v>
      </c>
      <c r="D112" t="str">
        <f>IF(E112="Disciplinar","No aplica","")</f>
        <v>No aplica</v>
      </c>
      <c r="E112" t="str">
        <v>Disciplinar</v>
      </c>
      <c r="F112" t="str">
        <v>Reingeniería</v>
      </c>
      <c r="J112">
        <v>1</v>
      </c>
      <c r="K112" t="str">
        <v>Especialización</v>
      </c>
      <c r="T112" t="str">
        <v>Mayo</v>
      </c>
      <c r="W112" s="1">
        <v>46140.632160520836</v>
      </c>
    </row>
    <row r="113">
      <c r="C113" t="str">
        <v>Técnicas, Instrumentos E Indicadores Para La Evaluación Del Desempeño Del Talento Humano</v>
      </c>
      <c r="D113" t="str">
        <f>IF(E113="Disciplinar","No aplica","")</f>
        <v>No aplica</v>
      </c>
      <c r="E113" t="str">
        <v>Disciplinar</v>
      </c>
      <c r="F113" t="str">
        <v>Reingeniería</v>
      </c>
      <c r="J113">
        <v>1</v>
      </c>
      <c r="K113" t="str">
        <v>Especialización</v>
      </c>
      <c r="T113" t="str">
        <v>Mayo</v>
      </c>
    </row>
    <row r="114">
      <c r="C114" t="str">
        <v>Gerencia Estratégica</v>
      </c>
      <c r="D114" t="str">
        <f>IF(E114="Disciplinar","No aplica","")</f>
        <v>No aplica</v>
      </c>
      <c r="E114" t="str">
        <v>Disciplinar</v>
      </c>
      <c r="F114" t="str">
        <v>Reingeniería</v>
      </c>
      <c r="J114">
        <v>1</v>
      </c>
      <c r="K114" t="str">
        <v>Especialización</v>
      </c>
      <c r="T114" t="str">
        <v>Mayo</v>
      </c>
    </row>
    <row r="115">
      <c r="C115" t="str">
        <v>Gerencia Innovadora</v>
      </c>
      <c r="D115" t="str">
        <f>IF(E115="Disciplinar","No aplica","")</f>
        <v>No aplica</v>
      </c>
      <c r="E115" t="str">
        <v>Disciplinar</v>
      </c>
      <c r="F115" t="str">
        <v>Reingeniería</v>
      </c>
      <c r="J115">
        <v>1</v>
      </c>
      <c r="K115" t="str">
        <v>Especialización</v>
      </c>
      <c r="T115" t="str">
        <v>Mayo</v>
      </c>
    </row>
    <row r="116">
      <c r="C116" t="str">
        <v>Seminario De Investigación I</v>
      </c>
      <c r="D116" t="str">
        <f>IF(E116="Disciplinar","No aplica","")</f>
        <v>No aplica</v>
      </c>
      <c r="E116" t="str">
        <v>Disciplinar</v>
      </c>
      <c r="F116" t="str">
        <v>Reingeniería</v>
      </c>
      <c r="J116">
        <v>1</v>
      </c>
      <c r="K116" t="str">
        <v>Especialización</v>
      </c>
      <c r="T116" t="str">
        <v>Mayo</v>
      </c>
    </row>
    <row r="117">
      <c r="C117" t="str">
        <v>Electiva  de Profundización I</v>
      </c>
      <c r="D117" t="str">
        <f>IF(E117="Disciplinar","No aplica","")</f>
        <v/>
      </c>
      <c r="E117" t="str">
        <v>Electiva</v>
      </c>
      <c r="F117" t="str">
        <v>Reingeniería</v>
      </c>
      <c r="J117">
        <v>1</v>
      </c>
      <c r="K117" t="str">
        <v>Especialización</v>
      </c>
      <c r="T117" t="str">
        <v>Mayo</v>
      </c>
    </row>
    <row r="118">
      <c r="C118" t="str">
        <v>Gestión De La Felicidad Organizacional Y La Satisfacción Por El Trabajo</v>
      </c>
      <c r="D118" t="str">
        <f>IF(E118="Disciplinar","No aplica","")</f>
        <v>No aplica</v>
      </c>
      <c r="E118" t="str">
        <v>Disciplinar</v>
      </c>
      <c r="F118" t="str">
        <v>Reingeniería</v>
      </c>
      <c r="J118">
        <v>1</v>
      </c>
      <c r="K118" t="str">
        <v>Especialización</v>
      </c>
      <c r="T118" t="str">
        <v>Mayo</v>
      </c>
    </row>
    <row r="119">
      <c r="C119" t="str">
        <v>Estrategias Gerenciales Para Entornos Digitales</v>
      </c>
      <c r="D119" t="str">
        <f>IF(E119="Disciplinar","No aplica","")</f>
        <v>No aplica</v>
      </c>
      <c r="E119" t="str">
        <v>Disciplinar</v>
      </c>
      <c r="F119" t="str">
        <v>Reingeniería</v>
      </c>
      <c r="J119">
        <v>2</v>
      </c>
      <c r="K119" t="str">
        <v>Especialización</v>
      </c>
      <c r="T119" t="str">
        <v>Mayo</v>
      </c>
    </row>
    <row r="120">
      <c r="C120" t="str">
        <v>Desarrollo, Diseño Y Valoración De Programas De Crecimiento Y Capacitación</v>
      </c>
      <c r="D120" t="str">
        <f>IF(E120="Disciplinar","No aplica","")</f>
        <v>No aplica</v>
      </c>
      <c r="E120" t="str">
        <v>Disciplinar</v>
      </c>
      <c r="F120" t="str">
        <v>Reingeniería</v>
      </c>
      <c r="J120">
        <v>2</v>
      </c>
      <c r="K120" t="str">
        <v>Especialización</v>
      </c>
      <c r="T120" t="str">
        <v>Mayo</v>
      </c>
    </row>
    <row r="121">
      <c r="C121" t="str">
        <v>Derecho Del Trabajo Y Mediación De Conflictos</v>
      </c>
      <c r="D121" t="str">
        <f>IF(E121="Disciplinar","No aplica","")</f>
        <v>No aplica</v>
      </c>
      <c r="E121" t="str">
        <v>Disciplinar</v>
      </c>
      <c r="F121" t="str">
        <v>Reingeniería</v>
      </c>
      <c r="J121">
        <v>2</v>
      </c>
      <c r="K121" t="str">
        <v>Especialización</v>
      </c>
      <c r="T121" t="str">
        <v>Mayo</v>
      </c>
    </row>
    <row r="122">
      <c r="C122" t="str">
        <v>Seminario De Investigación II</v>
      </c>
      <c r="D122" t="str">
        <f>IF(E122="Disciplinar","No aplica","")</f>
        <v>No aplica</v>
      </c>
      <c r="E122" t="str">
        <v>Disciplinar</v>
      </c>
      <c r="F122" t="str">
        <v>Reingeniería</v>
      </c>
      <c r="J122">
        <v>2</v>
      </c>
      <c r="K122" t="str">
        <v>Especialización</v>
      </c>
      <c r="T122" t="str">
        <v>Mayo</v>
      </c>
    </row>
    <row r="123">
      <c r="C123" t="str">
        <v>Gerencia Financiera</v>
      </c>
      <c r="D123" t="str">
        <f>IF(E123="Disciplinar","No aplica","")</f>
        <v>No aplica</v>
      </c>
      <c r="E123" t="str">
        <v>Disciplinar</v>
      </c>
      <c r="F123" t="str">
        <v>Reingeniería</v>
      </c>
      <c r="J123">
        <v>2</v>
      </c>
      <c r="K123" t="str">
        <v>Especialización</v>
      </c>
      <c r="T123" t="str">
        <v>Mayo</v>
      </c>
    </row>
    <row r="124">
      <c r="C124" t="str">
        <v>Electiva II</v>
      </c>
      <c r="D124" t="str">
        <f>IF(E124="Disciplinar","No aplica","")</f>
        <v/>
      </c>
      <c r="E124" t="str">
        <v>Electiva</v>
      </c>
      <c r="F124" t="str">
        <v>Reingeniería</v>
      </c>
      <c r="J124">
        <v>2</v>
      </c>
      <c r="K124" t="str">
        <v>Especialización</v>
      </c>
      <c r="T124" t="str">
        <v>Mayo</v>
      </c>
    </row>
    <row r="125">
      <c r="C125" t="str">
        <v>Emprendimiento</v>
      </c>
      <c r="D125" t="str">
        <f>IF(E125="Disciplinar","No aplica","")</f>
        <v>No aplica</v>
      </c>
      <c r="E125" t="str">
        <v>Disciplinar</v>
      </c>
      <c r="F125" t="str">
        <v>Reingeniería</v>
      </c>
      <c r="J125">
        <v>2</v>
      </c>
      <c r="K125" t="str">
        <v>Especialización</v>
      </c>
      <c r="T125" t="str">
        <v>Mayo</v>
      </c>
    </row>
    <row r="126">
      <c r="A126" t="str">
        <v>Presencial</v>
      </c>
      <c r="B126" t="str">
        <v>Esp. En Gerencia Tributaria</v>
      </c>
      <c r="C126" t="str">
        <v>Hermenéutica del Derecho Tributario</v>
      </c>
      <c r="D126" t="str">
        <f>IF(E126="Disciplinar","No aplica","")</f>
        <v>No aplica</v>
      </c>
      <c r="E126" t="str">
        <v>Disciplinar</v>
      </c>
      <c r="F126" t="str">
        <v>Reingeniería</v>
      </c>
      <c r="J126">
        <v>1</v>
      </c>
      <c r="K126" t="str">
        <v>Especialización</v>
      </c>
      <c r="T126" t="str">
        <v>Mayo</v>
      </c>
    </row>
    <row r="127">
      <c r="C127" t="str">
        <v>Gestión Financiera y Presupuestal</v>
      </c>
      <c r="D127" t="str">
        <f>IF(E127="Disciplinar","No aplica","")</f>
        <v>No aplica</v>
      </c>
      <c r="E127" t="str">
        <v>Disciplinar</v>
      </c>
      <c r="F127" t="str">
        <v>Reingeniería</v>
      </c>
      <c r="J127">
        <v>1</v>
      </c>
      <c r="K127" t="str">
        <v>Especialización</v>
      </c>
      <c r="T127" t="str">
        <v>Mayo</v>
      </c>
    </row>
    <row r="128">
      <c r="C128" t="str">
        <v>Impuesto Sobre la Renta</v>
      </c>
      <c r="D128" t="str">
        <f>IF(E128="Disciplinar","No aplica","")</f>
        <v>No aplica</v>
      </c>
      <c r="E128" t="str">
        <v>Disciplinar</v>
      </c>
      <c r="F128" t="str">
        <v>Reingeniería</v>
      </c>
      <c r="J128">
        <v>1</v>
      </c>
      <c r="K128" t="str">
        <v>Especialización</v>
      </c>
      <c r="T128" t="str">
        <v>Mayo</v>
      </c>
    </row>
    <row r="129">
      <c r="C129" t="str">
        <v>Impuestos Departamentales y Municipales</v>
      </c>
      <c r="D129" t="str">
        <f>IF(E129="Disciplinar","No aplica","")</f>
        <v>No aplica</v>
      </c>
      <c r="E129" t="str">
        <v>Disciplinar</v>
      </c>
      <c r="F129" t="str">
        <v>Reingeniería</v>
      </c>
      <c r="J129">
        <v>1</v>
      </c>
      <c r="K129" t="str">
        <v>Especialización</v>
      </c>
      <c r="T129" t="str">
        <v>Mayo</v>
      </c>
    </row>
    <row r="130">
      <c r="C130" t="str">
        <v>Retención en la Fuente</v>
      </c>
      <c r="D130" t="str">
        <f>IF(E130="Disciplinar","No aplica","")</f>
        <v>No aplica</v>
      </c>
      <c r="E130" t="str">
        <v>Disciplinar</v>
      </c>
      <c r="F130" t="str">
        <v>Reingeniería</v>
      </c>
      <c r="J130">
        <v>1</v>
      </c>
      <c r="K130" t="str">
        <v>Especialización</v>
      </c>
      <c r="T130" t="str">
        <v>Mayo</v>
      </c>
    </row>
    <row r="131">
      <c r="C131" t="str">
        <v>Emprendimiento</v>
      </c>
      <c r="D131" t="str">
        <f>IF(E131="Disciplinar","No aplica","")</f>
        <v>No aplica</v>
      </c>
      <c r="E131" t="str">
        <v>Disciplinar</v>
      </c>
      <c r="F131" t="str">
        <v>Reingeniería</v>
      </c>
      <c r="J131">
        <v>1</v>
      </c>
      <c r="K131" t="str">
        <v>Especialización</v>
      </c>
      <c r="T131" t="str">
        <v>Mayo</v>
      </c>
    </row>
    <row r="132">
      <c r="C132" t="str">
        <v>Seminario de Investigación</v>
      </c>
      <c r="D132" t="str">
        <f>IF(E132="Disciplinar","No aplica","")</f>
        <v>No aplica</v>
      </c>
      <c r="E132" t="str">
        <v>Disciplinar</v>
      </c>
      <c r="F132" t="str">
        <v>Reingeniería</v>
      </c>
      <c r="J132">
        <v>1</v>
      </c>
      <c r="K132" t="str">
        <v>Especialización</v>
      </c>
      <c r="T132" t="str">
        <v>Mayo</v>
      </c>
    </row>
    <row r="133">
      <c r="C133" t="str">
        <v>Electiva  de Profundización I</v>
      </c>
      <c r="D133" t="str">
        <f>IF(E133="Disciplinar","No aplica","")</f>
        <v/>
      </c>
      <c r="E133" t="str">
        <v>Electiva</v>
      </c>
      <c r="F133" t="str">
        <v>Reingeniería</v>
      </c>
      <c r="J133">
        <v>1</v>
      </c>
      <c r="K133" t="str">
        <v>Especialización</v>
      </c>
      <c r="T133" t="str">
        <v>Mayo</v>
      </c>
    </row>
    <row r="134">
      <c r="C134" t="str">
        <v>Planeación Tributaria</v>
      </c>
      <c r="D134" t="str">
        <f>IF(E134="Disciplinar","No aplica","")</f>
        <v>No aplica</v>
      </c>
      <c r="E134" t="str">
        <v>Disciplinar</v>
      </c>
      <c r="F134" t="str">
        <v>Reingeniería</v>
      </c>
      <c r="J134">
        <v>2</v>
      </c>
      <c r="K134" t="str">
        <v>Especialización</v>
      </c>
      <c r="T134" t="str">
        <v>Mayo</v>
      </c>
    </row>
    <row r="135">
      <c r="C135" t="str">
        <v>Comercio Exterior y Derecho Aduanero</v>
      </c>
      <c r="D135" t="str">
        <f>IF(E135="Disciplinar","No aplica","")</f>
        <v>No aplica</v>
      </c>
      <c r="E135" t="str">
        <v>Disciplinar</v>
      </c>
      <c r="F135" t="str">
        <v>Reingeniería</v>
      </c>
      <c r="J135">
        <v>2</v>
      </c>
      <c r="K135" t="str">
        <v>Especialización</v>
      </c>
      <c r="T135" t="str">
        <v>Mayo</v>
      </c>
    </row>
    <row r="136">
      <c r="C136" t="str">
        <v>Procedimiento Tributario y Régimen Sancionatorio</v>
      </c>
      <c r="D136" t="str">
        <f>IF(E136="Disciplinar","No aplica","")</f>
        <v>No aplica</v>
      </c>
      <c r="E136" t="str">
        <v>Disciplinar</v>
      </c>
      <c r="F136" t="str">
        <v>Reingeniería</v>
      </c>
      <c r="J136">
        <v>2</v>
      </c>
      <c r="K136" t="str">
        <v>Especialización</v>
      </c>
      <c r="T136" t="str">
        <v>Mayo</v>
      </c>
    </row>
    <row r="137">
      <c r="C137" t="str">
        <v>Gestión y Dirección de Proyectos</v>
      </c>
      <c r="D137" t="str">
        <f>IF(E137="Disciplinar","No aplica","")</f>
        <v>No aplica</v>
      </c>
      <c r="E137" t="str">
        <v>Disciplinar</v>
      </c>
      <c r="F137" t="str">
        <v>Reingeniería</v>
      </c>
      <c r="J137">
        <v>2</v>
      </c>
      <c r="K137" t="str">
        <v>Especialización</v>
      </c>
      <c r="T137" t="str">
        <v>Mayo</v>
      </c>
    </row>
    <row r="138">
      <c r="C138" t="str">
        <v>Tributaria Internacional</v>
      </c>
      <c r="D138" t="str">
        <f>IF(E138="Disciplinar","No aplica","")</f>
        <v>No aplica</v>
      </c>
      <c r="E138" t="str">
        <v>Disciplinar</v>
      </c>
      <c r="F138" t="str">
        <v>Reingeniería</v>
      </c>
      <c r="J138">
        <v>2</v>
      </c>
      <c r="K138" t="str">
        <v>Especialización</v>
      </c>
      <c r="T138" t="str">
        <v>Mayo</v>
      </c>
    </row>
    <row r="139">
      <c r="C139" t="str">
        <v>Impuesto Sobre las Ventas y Consumo</v>
      </c>
      <c r="D139" t="str">
        <f>IF(E139="Disciplinar","No aplica","")</f>
        <v>No aplica</v>
      </c>
      <c r="E139" t="str">
        <v>Disciplinar</v>
      </c>
      <c r="F139" t="str">
        <v>Reingeniería</v>
      </c>
      <c r="J139">
        <v>2</v>
      </c>
      <c r="K139" t="str">
        <v>Especialización</v>
      </c>
      <c r="T139" t="str">
        <v>Mayo</v>
      </c>
    </row>
    <row r="140">
      <c r="C140" t="str">
        <v>Electiva II</v>
      </c>
      <c r="D140" t="str">
        <f>IF(E140="Disciplinar","No aplica","")</f>
        <v/>
      </c>
      <c r="E140" t="str">
        <v>Electiva</v>
      </c>
      <c r="F140" t="str">
        <v>Reingeniería</v>
      </c>
      <c r="J140">
        <v>2</v>
      </c>
      <c r="K140" t="str">
        <v>Especialización</v>
      </c>
      <c r="T140" t="str">
        <v>Mayo</v>
      </c>
    </row>
    <row r="141">
      <c r="A141" t="str">
        <v>Presencial</v>
      </c>
      <c r="B141" t="str">
        <v>Esp. En Contabilidad Internacional</v>
      </c>
      <c r="C141" t="str">
        <v>Marco regulatorio y Marco conceptual de las normas internacionales de información financiera</v>
      </c>
      <c r="D141" t="str">
        <f>IF(E141="Disciplinar","No aplica","")</f>
        <v>No aplica</v>
      </c>
      <c r="E141" t="str">
        <v>Disciplinar</v>
      </c>
      <c r="F141" t="str">
        <v>Reingeniería</v>
      </c>
      <c r="J141">
        <v>1</v>
      </c>
      <c r="K141" t="str">
        <v>Especialización</v>
      </c>
      <c r="M141" t="str">
        <v>Prioridad</v>
      </c>
      <c r="O141" t="str">
        <v>No</v>
      </c>
      <c r="P141" t="str">
        <v>En revisión</v>
      </c>
      <c r="T141" t="str">
        <v>Mayo</v>
      </c>
      <c r="U141" s="1">
        <v>46146</v>
      </c>
    </row>
    <row r="142">
      <c r="C142" t="str">
        <v>Contabilidad de activos no financieros</v>
      </c>
      <c r="D142" t="str">
        <f>IF(E142="Disciplinar","No aplica","")</f>
        <v>No aplica</v>
      </c>
      <c r="E142" t="str">
        <v>Disciplinar</v>
      </c>
      <c r="F142" t="str">
        <v>Reingeniería</v>
      </c>
      <c r="J142">
        <v>1</v>
      </c>
      <c r="K142" t="str">
        <v>Especialización</v>
      </c>
      <c r="M142" t="str">
        <v>Prioridad</v>
      </c>
      <c r="O142" t="str">
        <v>No</v>
      </c>
      <c r="P142" t="str">
        <v>En revisión</v>
      </c>
      <c r="T142" t="str">
        <v>Mayo</v>
      </c>
      <c r="U142" s="1">
        <v>46146</v>
      </c>
    </row>
    <row r="143">
      <c r="C143" t="str">
        <v>Contabilidad de Activos y Pasivos financieros</v>
      </c>
      <c r="D143" t="str">
        <f>IF(E143="Disciplinar","No aplica","")</f>
        <v>No aplica</v>
      </c>
      <c r="E143" t="str">
        <v>Disciplinar</v>
      </c>
      <c r="F143" t="str">
        <v>Reingeniería</v>
      </c>
      <c r="J143">
        <v>1</v>
      </c>
      <c r="K143" t="str">
        <v>Especialización</v>
      </c>
      <c r="M143" t="str">
        <v>Prioridad</v>
      </c>
      <c r="O143" t="str">
        <v>No</v>
      </c>
      <c r="P143" t="str">
        <v>En revisión</v>
      </c>
      <c r="T143" t="str">
        <v>Mayo</v>
      </c>
      <c r="U143" s="1">
        <v>46146</v>
      </c>
    </row>
    <row r="144">
      <c r="C144" t="str">
        <v>Contabilidad de ingresos y gastos</v>
      </c>
      <c r="D144" t="str">
        <f>IF(E144="Disciplinar","No aplica","")</f>
        <v>No aplica</v>
      </c>
      <c r="E144" t="str">
        <v>Disciplinar</v>
      </c>
      <c r="F144" t="str">
        <v>Reingeniería</v>
      </c>
      <c r="J144">
        <v>1</v>
      </c>
      <c r="K144" t="str">
        <v>Especialización</v>
      </c>
      <c r="M144" t="str">
        <v>Prioridad</v>
      </c>
      <c r="O144" t="str">
        <v>No</v>
      </c>
      <c r="P144" t="str">
        <v>En revisión</v>
      </c>
      <c r="T144" t="str">
        <v>Mayo</v>
      </c>
      <c r="U144" s="1">
        <v>46146</v>
      </c>
    </row>
    <row r="145">
      <c r="C145" t="str">
        <v>Impuestos a las ganancias</v>
      </c>
      <c r="D145" t="str">
        <f>IF(E145="Disciplinar","No aplica","")</f>
        <v>No aplica</v>
      </c>
      <c r="E145" t="str">
        <v>Disciplinar</v>
      </c>
      <c r="F145" t="str">
        <v>Reingeniería</v>
      </c>
      <c r="J145">
        <v>1</v>
      </c>
      <c r="K145" t="str">
        <v>Especialización</v>
      </c>
      <c r="M145" t="str">
        <v>Prioridad</v>
      </c>
      <c r="O145" t="str">
        <v>No</v>
      </c>
      <c r="P145" t="str">
        <v>Aprobado DI</v>
      </c>
      <c r="T145" t="str">
        <v>Mayo</v>
      </c>
      <c r="U145" s="1">
        <v>46146</v>
      </c>
    </row>
    <row r="146">
      <c r="C146" t="str">
        <v>Electiva I - Contabilidad forense</v>
      </c>
      <c r="D146" t="str">
        <f>IF(E146="Disciplinar","No aplica","")</f>
        <v/>
      </c>
      <c r="E146" t="str">
        <v>Electiva</v>
      </c>
      <c r="F146" t="str">
        <v>Reingeniería</v>
      </c>
      <c r="J146">
        <v>1</v>
      </c>
      <c r="K146" t="str">
        <v>Especialización</v>
      </c>
      <c r="M146" t="str">
        <v>Prioridad</v>
      </c>
      <c r="O146" t="str">
        <v>No</v>
      </c>
      <c r="P146" t="str">
        <v>Aprobado DI</v>
      </c>
      <c r="T146" t="str">
        <v>Mayo</v>
      </c>
      <c r="U146" s="1">
        <v>46146</v>
      </c>
    </row>
    <row r="147">
      <c r="C147" t="str">
        <v>Seminario de Investigación I</v>
      </c>
      <c r="D147" t="str">
        <f>IF(E147="Disciplinar","No aplica","")</f>
        <v>No aplica</v>
      </c>
      <c r="E147" t="str">
        <v>Disciplinar</v>
      </c>
      <c r="F147" t="str">
        <v>Reingeniería</v>
      </c>
      <c r="J147">
        <v>1</v>
      </c>
      <c r="K147" t="str">
        <v>Especialización</v>
      </c>
      <c r="M147" t="str">
        <v>Prioridad</v>
      </c>
      <c r="O147" t="str">
        <v>Sí</v>
      </c>
      <c r="P147" t="str">
        <v>Producido</v>
      </c>
      <c r="T147" t="str">
        <v>Mayo</v>
      </c>
      <c r="U147" s="1">
        <v>46146</v>
      </c>
    </row>
    <row r="148">
      <c r="C148" t="str">
        <v>Contabilidad del sector público</v>
      </c>
      <c r="D148" t="str">
        <f>IF(E148="Disciplinar","No aplica","")</f>
        <v>No aplica</v>
      </c>
      <c r="E148" t="str">
        <v>Disciplinar</v>
      </c>
      <c r="F148" t="str">
        <v>Reingeniería</v>
      </c>
      <c r="J148">
        <v>2</v>
      </c>
      <c r="K148" t="str">
        <v>Especialización</v>
      </c>
      <c r="M148" t="str">
        <v>Prioridad</v>
      </c>
      <c r="O148" t="str">
        <v>No</v>
      </c>
      <c r="P148" t="str">
        <v>Aprobado DI</v>
      </c>
      <c r="T148" t="str">
        <v>Mayo</v>
      </c>
      <c r="U148" s="1">
        <v>46146</v>
      </c>
    </row>
    <row r="149">
      <c r="C149" t="str">
        <v>Formulación de estados financieros consolidados</v>
      </c>
      <c r="D149" t="str">
        <f>IF(E149="Disciplinar","No aplica","")</f>
        <v>No aplica</v>
      </c>
      <c r="E149" t="str">
        <v>Disciplinar</v>
      </c>
      <c r="F149" t="str">
        <v>Reingeniería</v>
      </c>
      <c r="J149">
        <v>2</v>
      </c>
      <c r="K149" t="str">
        <v>Especialización</v>
      </c>
      <c r="M149" t="str">
        <v>Prioridad</v>
      </c>
      <c r="O149" t="str">
        <v>No</v>
      </c>
      <c r="P149" t="str">
        <v>Aprobado DI</v>
      </c>
      <c r="T149" t="str">
        <v>Mayo</v>
      </c>
      <c r="U149" s="1">
        <v>46146</v>
      </c>
    </row>
    <row r="150">
      <c r="C150" t="str">
        <v>Presentación de estados financieros</v>
      </c>
      <c r="D150" t="str">
        <f>IF(E150="Disciplinar","No aplica","")</f>
        <v>No aplica</v>
      </c>
      <c r="E150" t="str">
        <v>Disciplinar</v>
      </c>
      <c r="F150" t="str">
        <v>Reingeniería</v>
      </c>
      <c r="J150">
        <v>2</v>
      </c>
      <c r="K150" t="str">
        <v>Especialización</v>
      </c>
      <c r="M150" t="str">
        <v>Prioridad</v>
      </c>
      <c r="O150" t="str">
        <v>No</v>
      </c>
      <c r="P150" t="str">
        <v>Aprobado DI</v>
      </c>
      <c r="T150" t="str">
        <v>Mayo</v>
      </c>
      <c r="U150" s="1">
        <v>46146</v>
      </c>
    </row>
    <row r="151">
      <c r="C151" t="str">
        <v>Normas de Aseguramiento de la Información NAI</v>
      </c>
      <c r="D151" t="str">
        <f>IF(E151="Disciplinar","No aplica","")</f>
        <v>No aplica</v>
      </c>
      <c r="E151" t="str">
        <v>Disciplinar</v>
      </c>
      <c r="F151" t="str">
        <v>Reingeniería</v>
      </c>
      <c r="J151">
        <v>2</v>
      </c>
      <c r="K151" t="str">
        <v>Especialización</v>
      </c>
      <c r="M151" t="str">
        <v>Prioridad</v>
      </c>
      <c r="O151" t="str">
        <v>No</v>
      </c>
      <c r="P151" t="str">
        <v>Aprobado DI</v>
      </c>
      <c r="T151" t="str">
        <v>Mayo</v>
      </c>
      <c r="U151" s="1">
        <v>46146</v>
      </c>
    </row>
    <row r="152">
      <c r="C152" t="str">
        <v>Peritaje contable</v>
      </c>
      <c r="D152" t="str">
        <f>IF(E152="Disciplinar","No aplica","")</f>
        <v>No aplica</v>
      </c>
      <c r="E152" t="str">
        <v>Disciplinar</v>
      </c>
      <c r="F152" t="str">
        <v>Reingeniería</v>
      </c>
      <c r="J152">
        <v>2</v>
      </c>
      <c r="K152" t="str">
        <v>Especialización</v>
      </c>
      <c r="M152" t="str">
        <v>Prioridad</v>
      </c>
      <c r="O152" t="str">
        <v>No</v>
      </c>
      <c r="P152" t="str">
        <v>Aprobado DI</v>
      </c>
      <c r="T152" t="str">
        <v>Mayo</v>
      </c>
      <c r="U152" s="1">
        <v>46146</v>
      </c>
    </row>
    <row r="153">
      <c r="C153" t="str">
        <v>Electiva II - Auditoría forense</v>
      </c>
      <c r="D153" t="str">
        <v>Auditoría Forense</v>
      </c>
      <c r="E153" t="str">
        <v>Electiva</v>
      </c>
      <c r="F153" t="str">
        <v>Reingeniería</v>
      </c>
      <c r="J153">
        <v>2</v>
      </c>
      <c r="K153" t="str">
        <v>Especialización</v>
      </c>
      <c r="M153" t="str">
        <v>Prioridad</v>
      </c>
      <c r="O153" t="str">
        <v>No</v>
      </c>
      <c r="P153" t="str">
        <v>Aprobado DI</v>
      </c>
      <c r="T153" t="str">
        <v>Mayo</v>
      </c>
      <c r="U153" s="1">
        <v>46146</v>
      </c>
    </row>
    <row r="154">
      <c r="C154" t="str">
        <v>Emprendimiento</v>
      </c>
      <c r="D154" t="str">
        <f>IF(E154="Disciplinar","No aplica","")</f>
        <v>No aplica</v>
      </c>
      <c r="E154" t="str">
        <v>Disciplinar</v>
      </c>
      <c r="F154" t="str">
        <v>Reingeniería</v>
      </c>
      <c r="J154">
        <v>2</v>
      </c>
      <c r="K154" t="str">
        <v>Especialización</v>
      </c>
      <c r="M154" t="str">
        <v>Prioridad</v>
      </c>
      <c r="O154" t="str">
        <v>Sí</v>
      </c>
      <c r="P154" t="str">
        <v>En revisión</v>
      </c>
      <c r="T154" t="str">
        <v>Mayo</v>
      </c>
      <c r="U154" s="1">
        <v>46146</v>
      </c>
    </row>
    <row r="155">
      <c r="C155" t="str">
        <v>Seminario de investigación II</v>
      </c>
      <c r="D155" t="str">
        <f>IF(E155="Disciplinar","No aplica","")</f>
        <v>No aplica</v>
      </c>
      <c r="E155" t="str">
        <v>Disciplinar</v>
      </c>
      <c r="F155" t="str">
        <v>Reingeniería</v>
      </c>
      <c r="J155">
        <v>2</v>
      </c>
      <c r="K155" t="str">
        <v>Especialización</v>
      </c>
      <c r="M155" t="str">
        <v>Prioridad</v>
      </c>
      <c r="O155" t="str">
        <v>Sí</v>
      </c>
      <c r="P155" t="str">
        <v>Producido</v>
      </c>
      <c r="T155" t="str">
        <v>Mayo</v>
      </c>
      <c r="U155" s="1">
        <v>46146</v>
      </c>
    </row>
    <row r="156">
      <c r="A156" t="str">
        <v>Ambas</v>
      </c>
      <c r="B156" t="str">
        <v>Esp. En Gerencia Logística del Comercio Internacional</v>
      </c>
      <c r="C156" t="str">
        <v>Economía de las organizaciones</v>
      </c>
      <c r="D156" t="str">
        <f>IF(E156="Disciplinar","No aplica","")</f>
        <v>No aplica</v>
      </c>
      <c r="E156" t="str">
        <v>Disciplinar</v>
      </c>
      <c r="F156" t="str">
        <v>Reingeniería</v>
      </c>
      <c r="J156">
        <v>1</v>
      </c>
      <c r="K156" t="str">
        <v>Especialización</v>
      </c>
      <c r="M156" t="str">
        <v>.</v>
      </c>
      <c r="O156" t="str">
        <v>Duplicado</v>
      </c>
      <c r="P156" t="str">
        <v>No empezado</v>
      </c>
      <c r="T156" t="str">
        <v>Mayo</v>
      </c>
    </row>
    <row r="157">
      <c r="C157" t="str">
        <v>Seminario de investigación</v>
      </c>
      <c r="D157" t="str">
        <f>IF(E157="Disciplinar","No aplica","")</f>
        <v>No aplica</v>
      </c>
      <c r="E157" t="str">
        <v>Disciplinar</v>
      </c>
      <c r="F157" t="str">
        <v>Reingeniería</v>
      </c>
      <c r="J157">
        <v>1</v>
      </c>
      <c r="K157" t="str">
        <v>Especialización</v>
      </c>
      <c r="M157" t="str">
        <v>.</v>
      </c>
      <c r="O157" t="str">
        <v>Sí</v>
      </c>
      <c r="P157" t="str">
        <v>Producido</v>
      </c>
      <c r="T157" t="str">
        <v>Mayo</v>
      </c>
    </row>
    <row r="158">
      <c r="C158" t="str">
        <v>Gestión de compras, inventarios y estrategia de distribución</v>
      </c>
      <c r="D158" t="str">
        <f>IF(E158="Disciplinar","No aplica","")</f>
        <v>No aplica</v>
      </c>
      <c r="E158" t="str">
        <v>Disciplinar</v>
      </c>
      <c r="F158" t="str">
        <v>Reingeniería</v>
      </c>
      <c r="J158">
        <v>1</v>
      </c>
      <c r="K158" t="str">
        <v>Especialización</v>
      </c>
      <c r="M158" t="str">
        <v>.</v>
      </c>
      <c r="O158" t="str">
        <v>No</v>
      </c>
      <c r="P158" t="str">
        <v>No empezado</v>
      </c>
      <c r="T158" t="str">
        <v>Mayo</v>
      </c>
    </row>
    <row r="159">
      <c r="C159" t="str">
        <v>Gestión de la seguridad de la cadena de suministro</v>
      </c>
      <c r="D159" t="str">
        <f>IF(E159="Disciplinar","No aplica","")</f>
        <v>No aplica</v>
      </c>
      <c r="E159" t="str">
        <v>Disciplinar</v>
      </c>
      <c r="F159" t="str">
        <v>Reingeniería</v>
      </c>
      <c r="J159">
        <v>1</v>
      </c>
      <c r="K159" t="str">
        <v>Especialización</v>
      </c>
      <c r="M159" t="str">
        <v>.</v>
      </c>
      <c r="O159" t="str">
        <v>No</v>
      </c>
      <c r="P159" t="str">
        <v>No empezado</v>
      </c>
      <c r="T159" t="str">
        <v>Mayo</v>
      </c>
    </row>
    <row r="160">
      <c r="C160" t="str">
        <v>Gestión de distribución física internacional</v>
      </c>
      <c r="D160" t="str">
        <f>IF(E160="Disciplinar","No aplica","")</f>
        <v>No aplica</v>
      </c>
      <c r="E160" t="str">
        <v>Disciplinar</v>
      </c>
      <c r="F160" t="str">
        <v>Reingeniería</v>
      </c>
      <c r="J160">
        <v>1</v>
      </c>
      <c r="K160" t="str">
        <v>Especialización</v>
      </c>
      <c r="M160" t="str">
        <v>.</v>
      </c>
      <c r="O160" t="str">
        <v>No</v>
      </c>
      <c r="P160" t="str">
        <v>No empezado</v>
      </c>
      <c r="T160" t="str">
        <v>Mayo</v>
      </c>
    </row>
    <row r="161">
      <c r="C161" t="str">
        <v>Pensamiento estratégico</v>
      </c>
      <c r="D161" t="str">
        <f>IF(E161="Disciplinar","No aplica","")</f>
        <v>No aplica</v>
      </c>
      <c r="E161" t="str">
        <v>Disciplinar</v>
      </c>
      <c r="F161" t="str">
        <v>Reingeniería</v>
      </c>
      <c r="J161">
        <v>2</v>
      </c>
      <c r="K161" t="str">
        <v>Especialización</v>
      </c>
      <c r="M161" t="str">
        <v>.</v>
      </c>
      <c r="O161" t="str">
        <v>No</v>
      </c>
      <c r="P161" t="str">
        <v>No empezado</v>
      </c>
      <c r="T161" t="str">
        <v>Mayo</v>
      </c>
    </row>
    <row r="162">
      <c r="C162" t="str">
        <v>Seminario de emprendimiento e innovación</v>
      </c>
      <c r="D162" t="str">
        <f>IF(E162="Disciplinar","No aplica","")</f>
        <v>No aplica</v>
      </c>
      <c r="E162" t="str">
        <v>Disciplinar</v>
      </c>
      <c r="F162" t="str">
        <v>Reingeniería</v>
      </c>
      <c r="J162">
        <v>2</v>
      </c>
      <c r="K162" t="str">
        <v>Especialización</v>
      </c>
      <c r="M162" t="str">
        <v>.</v>
      </c>
      <c r="O162" t="str">
        <v>Duplicado</v>
      </c>
      <c r="P162" t="str">
        <v>No empezado</v>
      </c>
      <c r="T162" t="str">
        <v>Mayo</v>
      </c>
    </row>
    <row r="163">
      <c r="C163" t="str">
        <v>Gestión de sistema de la información logística</v>
      </c>
      <c r="D163" t="str">
        <f>IF(E163="Disciplinar","No aplica","")</f>
        <v>No aplica</v>
      </c>
      <c r="E163" t="str">
        <v>Disciplinar</v>
      </c>
      <c r="F163" t="str">
        <v>Reingeniería</v>
      </c>
      <c r="J163">
        <v>2</v>
      </c>
      <c r="K163" t="str">
        <v>Especialización</v>
      </c>
      <c r="M163" t="str">
        <v>.</v>
      </c>
      <c r="O163" t="str">
        <v>No</v>
      </c>
      <c r="P163" t="str">
        <v>No empezado</v>
      </c>
      <c r="T163" t="str">
        <v>Mayo</v>
      </c>
    </row>
    <row r="164">
      <c r="C164" t="str">
        <v>Gestión aduanera</v>
      </c>
      <c r="D164" t="str">
        <f>IF(E164="Disciplinar","No aplica","")</f>
        <v>No aplica</v>
      </c>
      <c r="E164" t="str">
        <v>Disciplinar</v>
      </c>
      <c r="F164" t="str">
        <v>Reingeniería</v>
      </c>
      <c r="J164">
        <v>2</v>
      </c>
      <c r="K164" t="str">
        <v>Especialización</v>
      </c>
      <c r="M164" t="str">
        <v>.</v>
      </c>
      <c r="O164" t="str">
        <v>No</v>
      </c>
      <c r="P164" t="str">
        <v>No empezado</v>
      </c>
      <c r="T164" t="str">
        <v>Mayo</v>
      </c>
    </row>
    <row r="165">
      <c r="C165" t="str">
        <v>Electiva</v>
      </c>
      <c r="D165" t="str">
        <f>IF(E165="Disciplinar","No aplica","")</f>
        <v/>
      </c>
      <c r="E165" t="str">
        <v>Electiva</v>
      </c>
      <c r="F165" t="str">
        <v>Reingeniería</v>
      </c>
      <c r="J165">
        <v>2</v>
      </c>
      <c r="K165" t="str">
        <v>Especialización</v>
      </c>
      <c r="M165" t="str">
        <v>.</v>
      </c>
      <c r="O165" t="str">
        <v>No</v>
      </c>
      <c r="P165" t="str">
        <v>No empezado</v>
      </c>
      <c r="T165" t="str">
        <v>Mayo</v>
      </c>
    </row>
    <row r="166">
      <c r="A166" t="str">
        <v>Virtual</v>
      </c>
      <c r="B166" t="str">
        <v>Esp. En Inteligencia de Negocios</v>
      </c>
      <c r="C166" t="str">
        <v>Economía de las Organizaciones.</v>
      </c>
      <c r="D166" t="str">
        <f>IF(E166="Disciplinar","No aplica","")</f>
        <v>No aplica</v>
      </c>
      <c r="E166" t="str">
        <v>Disciplinar</v>
      </c>
      <c r="F166" t="str">
        <v>Reingeniería</v>
      </c>
      <c r="J166">
        <v>1</v>
      </c>
      <c r="K166" t="str">
        <v>Especialización</v>
      </c>
      <c r="M166" t="str">
        <v>Prioridad</v>
      </c>
      <c r="O166" t="str">
        <v>Duplicado</v>
      </c>
      <c r="P166" t="str">
        <v>Aprobado DI</v>
      </c>
      <c r="T166" t="str">
        <v>Mayo</v>
      </c>
    </row>
    <row r="167">
      <c r="C167" t="str">
        <v>Seminario de Emprendimiento e Innovación.</v>
      </c>
      <c r="D167" t="str">
        <f>IF(E167="Disciplinar","No aplica","")</f>
        <v>No aplica</v>
      </c>
      <c r="E167" t="str">
        <v>Disciplinar</v>
      </c>
      <c r="F167" t="str">
        <v>Reingeniería</v>
      </c>
      <c r="J167">
        <v>1</v>
      </c>
      <c r="K167" t="str">
        <v>Especialización</v>
      </c>
      <c r="M167" t="str">
        <v>Prioridad</v>
      </c>
      <c r="O167" t="str">
        <v>Sí</v>
      </c>
      <c r="P167" t="str">
        <v>En revisión</v>
      </c>
      <c r="T167" t="str">
        <v>Mayo</v>
      </c>
    </row>
    <row r="168">
      <c r="C168" t="str">
        <v>Fundamentos de Inteligencia de Negocios</v>
      </c>
      <c r="D168" t="str">
        <f>IF(E168="Disciplinar","No aplica","")</f>
        <v>No aplica</v>
      </c>
      <c r="E168" t="str">
        <v>Disciplinar</v>
      </c>
      <c r="F168" t="str">
        <v>Reingeniería</v>
      </c>
      <c r="J168">
        <v>1</v>
      </c>
      <c r="K168" t="str">
        <v>Especialización</v>
      </c>
      <c r="M168" t="str">
        <v>Prioridad</v>
      </c>
      <c r="O168" t="str">
        <v>No</v>
      </c>
      <c r="P168" t="str">
        <v>En revisión</v>
      </c>
      <c r="T168" t="str">
        <v>Mayo</v>
      </c>
    </row>
    <row r="169">
      <c r="C169" t="str">
        <v>Fundamentos de Analítica de Datos</v>
      </c>
      <c r="D169" t="str">
        <f>IF(E169="Disciplinar","No aplica","")</f>
        <v>No aplica</v>
      </c>
      <c r="E169" t="str">
        <v>Disciplinar</v>
      </c>
      <c r="F169" t="str">
        <v>Reingeniería</v>
      </c>
      <c r="J169">
        <v>1</v>
      </c>
      <c r="K169" t="str">
        <v>Especialización</v>
      </c>
      <c r="M169" t="str">
        <v>Prioridad</v>
      </c>
      <c r="O169" t="str">
        <v>Duplicado</v>
      </c>
      <c r="P169" t="str">
        <v>En revisión</v>
      </c>
      <c r="T169" t="str">
        <v>Mayo</v>
      </c>
    </row>
    <row r="170">
      <c r="C170" t="str">
        <v>Inteligencia de Mercados.</v>
      </c>
      <c r="D170" t="str">
        <f>IF(E170="Disciplinar","No aplica","")</f>
        <v>No aplica</v>
      </c>
      <c r="E170" t="str">
        <v>Disciplinar</v>
      </c>
      <c r="F170" t="str">
        <v>Reingeniería</v>
      </c>
      <c r="J170">
        <v>1</v>
      </c>
      <c r="K170" t="str">
        <v>Especialización</v>
      </c>
      <c r="M170" t="str">
        <v>Prioridad</v>
      </c>
      <c r="O170" t="str">
        <v>No</v>
      </c>
      <c r="P170" t="str">
        <v>En revisión</v>
      </c>
      <c r="T170" t="str">
        <v>Mayo</v>
      </c>
    </row>
    <row r="171">
      <c r="C171" t="str">
        <v>Prospectiva Organizacional</v>
      </c>
      <c r="D171" t="str">
        <f>IF(E171="Disciplinar","No aplica","")</f>
        <v>No aplica</v>
      </c>
      <c r="E171" t="str">
        <v>Disciplinar</v>
      </c>
      <c r="F171" t="str">
        <v>Reingeniería</v>
      </c>
      <c r="J171">
        <v>2</v>
      </c>
      <c r="K171" t="str">
        <v>Especialización</v>
      </c>
      <c r="M171" t="str">
        <v>Prioridad</v>
      </c>
      <c r="O171" t="str">
        <v>No</v>
      </c>
      <c r="P171" t="str">
        <v>En revisión</v>
      </c>
      <c r="T171" t="str">
        <v>Mayo</v>
      </c>
    </row>
    <row r="172">
      <c r="C172" t="str">
        <v>Seminario de Investigación</v>
      </c>
      <c r="D172" t="str">
        <f>IF(E172="Disciplinar","No aplica","")</f>
        <v>No aplica</v>
      </c>
      <c r="E172" t="str">
        <v>Disciplinar</v>
      </c>
      <c r="F172" t="str">
        <v>Reingeniería</v>
      </c>
      <c r="J172">
        <v>2</v>
      </c>
      <c r="K172" t="str">
        <v>Especialización</v>
      </c>
      <c r="M172" t="str">
        <v>Prioridad</v>
      </c>
      <c r="O172" t="str">
        <v>Sí</v>
      </c>
      <c r="T172" t="str">
        <v>Mayo</v>
      </c>
    </row>
    <row r="173">
      <c r="C173" t="str">
        <v>Análisis Multidimensional de Datos</v>
      </c>
      <c r="D173" t="str">
        <f>IF(E173="Disciplinar","No aplica","")</f>
        <v>No aplica</v>
      </c>
      <c r="E173" t="str">
        <v>Disciplinar</v>
      </c>
      <c r="F173" t="str">
        <v>Reingeniería</v>
      </c>
      <c r="J173">
        <v>2</v>
      </c>
      <c r="K173" t="str">
        <v>Especialización</v>
      </c>
      <c r="M173" t="str">
        <v>Prioridad</v>
      </c>
      <c r="O173" t="str">
        <v>No</v>
      </c>
      <c r="P173" t="str">
        <v>En revisión</v>
      </c>
      <c r="T173" t="str">
        <v>Mayo</v>
      </c>
    </row>
    <row r="174">
      <c r="C174" t="str">
        <v>Inteligencia Financiera de Negocios</v>
      </c>
      <c r="D174" t="str">
        <f>IF(E174="Disciplinar","No aplica","")</f>
        <v>No aplica</v>
      </c>
      <c r="E174" t="str">
        <v>Disciplinar</v>
      </c>
      <c r="F174" t="str">
        <v>Reingeniería</v>
      </c>
      <c r="J174">
        <v>2</v>
      </c>
      <c r="K174" t="str">
        <v>Especialización</v>
      </c>
      <c r="M174" t="str">
        <v>Prioridad</v>
      </c>
      <c r="O174" t="str">
        <v>No</v>
      </c>
      <c r="P174" t="str">
        <v>En revisión</v>
      </c>
      <c r="T174" t="str">
        <v>Mayo</v>
      </c>
    </row>
    <row r="175">
      <c r="C175" t="str">
        <v>Electiva  de Profundización I - Industrias 4.0</v>
      </c>
      <c r="D175" t="str">
        <v>Industrias 4.0</v>
      </c>
      <c r="E175" t="str">
        <v>Electiva</v>
      </c>
      <c r="F175" t="str">
        <v>Reingeniería</v>
      </c>
      <c r="J175">
        <v>2</v>
      </c>
      <c r="K175" t="str">
        <v>Especialización</v>
      </c>
      <c r="M175" t="str">
        <v>Prioridad</v>
      </c>
      <c r="O175" t="str">
        <v>No</v>
      </c>
      <c r="P175" t="str">
        <v>En revisión</v>
      </c>
      <c r="T175" t="str">
        <v>Mayo</v>
      </c>
    </row>
    <row r="176">
      <c r="A176" t="str">
        <v>Virtual</v>
      </c>
      <c r="B176" t="str">
        <v>Esp. En Fintech</v>
      </c>
      <c r="C176" t="str">
        <v>Fintech. Evolución y su impacto en el Sector Financiero</v>
      </c>
      <c r="D176" t="str">
        <f>IF(E176="Disciplinar","No aplica","")</f>
        <v>No aplica</v>
      </c>
      <c r="E176" t="str">
        <v>Disciplinar</v>
      </c>
      <c r="F176" t="str">
        <v>Reingeniería</v>
      </c>
      <c r="J176">
        <v>1</v>
      </c>
      <c r="K176" t="str">
        <v>Especialización</v>
      </c>
      <c r="M176" t="str">
        <v>Prioridad</v>
      </c>
      <c r="O176" t="str">
        <v>No</v>
      </c>
      <c r="P176" t="str">
        <v>No empezado</v>
      </c>
      <c r="T176" t="str">
        <v>Mayo</v>
      </c>
    </row>
    <row r="177">
      <c r="C177" t="str">
        <v>Modelos de Negocios y Proyectos Fintech</v>
      </c>
      <c r="D177" t="str">
        <f>IF(E177="Disciplinar","No aplica","")</f>
        <v>No aplica</v>
      </c>
      <c r="E177" t="str">
        <v>Disciplinar</v>
      </c>
      <c r="F177" t="str">
        <v>Reingeniería</v>
      </c>
      <c r="J177">
        <v>1</v>
      </c>
      <c r="K177" t="str">
        <v>Especialización</v>
      </c>
      <c r="M177" t="str">
        <v>Prioridad</v>
      </c>
      <c r="O177" t="str">
        <v>No</v>
      </c>
      <c r="P177" t="str">
        <v>No empezado</v>
      </c>
      <c r="T177" t="str">
        <v>Mayo</v>
      </c>
    </row>
    <row r="178">
      <c r="C178" t="str">
        <v>Transformación Digital, Innovación y Emprendimiento</v>
      </c>
      <c r="D178" t="str">
        <f>IF(E178="Disciplinar","No aplica","")</f>
        <v>No aplica</v>
      </c>
      <c r="E178" t="str">
        <v>Disciplinar</v>
      </c>
      <c r="F178" t="str">
        <v>Reingeniería</v>
      </c>
      <c r="J178">
        <v>1</v>
      </c>
      <c r="K178" t="str">
        <v>Especialización</v>
      </c>
      <c r="M178" t="str">
        <v>Prioridad</v>
      </c>
      <c r="O178" t="str">
        <v>No</v>
      </c>
      <c r="P178" t="str">
        <v>No empezado</v>
      </c>
      <c r="T178" t="str">
        <v>Mayo</v>
      </c>
    </row>
    <row r="179">
      <c r="C179" t="str">
        <v>Fintech, Insurtech &amp; eHealth: La gran revolución en el mundo Asegurador</v>
      </c>
      <c r="D179" t="str">
        <f>IF(E179="Disciplinar","No aplica","")</f>
        <v>No aplica</v>
      </c>
      <c r="E179" t="str">
        <v>Disciplinar</v>
      </c>
      <c r="F179" t="str">
        <v>Reingeniería</v>
      </c>
      <c r="J179">
        <v>1</v>
      </c>
      <c r="K179" t="str">
        <v>Especialización</v>
      </c>
      <c r="M179" t="str">
        <v>Prioridad</v>
      </c>
      <c r="O179" t="str">
        <v>No</v>
      </c>
      <c r="P179" t="str">
        <v>No empezado</v>
      </c>
      <c r="T179" t="str">
        <v>Mayo</v>
      </c>
    </row>
    <row r="180">
      <c r="C180" t="str">
        <v>Personal Savings &amp; WealthTech. Cuenta de Ahorros e Inversiones</v>
      </c>
      <c r="D180" t="str">
        <f>IF(E180="Disciplinar","No aplica","")</f>
        <v>No aplica</v>
      </c>
      <c r="E180" t="str">
        <v>Disciplinar</v>
      </c>
      <c r="F180" t="str">
        <v>Reingeniería</v>
      </c>
      <c r="J180">
        <v>1</v>
      </c>
      <c r="K180" t="str">
        <v>Especialización</v>
      </c>
      <c r="M180" t="str">
        <v>Prioridad</v>
      </c>
      <c r="O180" t="str">
        <v>No</v>
      </c>
      <c r="P180" t="str">
        <v>No empezado</v>
      </c>
      <c r="T180" t="str">
        <v>Mayo</v>
      </c>
    </row>
    <row r="181">
      <c r="C181" t="str">
        <v>Electiva  de Profundización I</v>
      </c>
      <c r="D181" t="str">
        <f>IF(E181="Disciplinar","No aplica","")</f>
        <v/>
      </c>
      <c r="E181" t="str">
        <v>Electiva</v>
      </c>
      <c r="F181" t="str">
        <v>Reingeniería</v>
      </c>
      <c r="J181">
        <v>1</v>
      </c>
      <c r="K181" t="str">
        <v>Especialización</v>
      </c>
      <c r="M181" t="str">
        <v>Prioridad</v>
      </c>
      <c r="O181" t="str">
        <v>No</v>
      </c>
      <c r="P181" t="str">
        <v>No empezado</v>
      </c>
      <c r="T181" t="str">
        <v>Mayo</v>
      </c>
    </row>
    <row r="182">
      <c r="C182" t="str">
        <v>Seminario de Investigación I</v>
      </c>
      <c r="D182" t="str">
        <f>IF(E182="Disciplinar","No aplica","")</f>
        <v>No aplica</v>
      </c>
      <c r="E182" t="str">
        <v>Disciplinar</v>
      </c>
      <c r="F182" t="str">
        <v>Reingeniería</v>
      </c>
      <c r="J182">
        <v>1</v>
      </c>
      <c r="K182" t="str">
        <v>Especialización</v>
      </c>
      <c r="M182" t="str">
        <v>Prioridad</v>
      </c>
      <c r="O182" t="str">
        <v>Sí</v>
      </c>
      <c r="P182" t="str">
        <v>Producido</v>
      </c>
      <c r="T182" t="str">
        <v>Mayo</v>
      </c>
    </row>
    <row r="183">
      <c r="C183" t="str">
        <v>Creación, lanzamiento y Venta de una FinTech</v>
      </c>
      <c r="D183" t="str">
        <f>IF(E183="Disciplinar","No aplica","")</f>
        <v>No aplica</v>
      </c>
      <c r="E183" t="str">
        <v>Disciplinar</v>
      </c>
      <c r="F183" t="str">
        <v>Reingeniería</v>
      </c>
      <c r="J183">
        <v>2</v>
      </c>
      <c r="K183" t="str">
        <v>Especialización</v>
      </c>
      <c r="M183" t="str">
        <v>Prioridad</v>
      </c>
      <c r="O183" t="str">
        <v>No</v>
      </c>
      <c r="P183" t="str">
        <v>No empezado</v>
      </c>
      <c r="T183" t="str">
        <v>Mayo</v>
      </c>
    </row>
    <row r="184">
      <c r="C184" t="str">
        <v>Ciberseguridad: Contexto y aplicación a Blockchain</v>
      </c>
      <c r="D184" t="str">
        <f>IF(E184="Disciplinar","No aplica","")</f>
        <v>No aplica</v>
      </c>
      <c r="E184" t="str">
        <v>Disciplinar</v>
      </c>
      <c r="F184" t="str">
        <v>Reingeniería</v>
      </c>
      <c r="J184">
        <v>2</v>
      </c>
      <c r="K184" t="str">
        <v>Especialización</v>
      </c>
      <c r="M184" t="str">
        <v>Prioridad</v>
      </c>
      <c r="O184" t="str">
        <v>No</v>
      </c>
      <c r="P184" t="str">
        <v>No empezado</v>
      </c>
      <c r="T184" t="str">
        <v>Mayo</v>
      </c>
    </row>
    <row r="185">
      <c r="C185" t="str">
        <v>Blockchain en los Negocios</v>
      </c>
      <c r="D185" t="str">
        <f>IF(E185="Disciplinar","No aplica","")</f>
        <v>No aplica</v>
      </c>
      <c r="E185" t="str">
        <v>Disciplinar</v>
      </c>
      <c r="F185" t="str">
        <v>Reingeniería</v>
      </c>
      <c r="J185">
        <v>2</v>
      </c>
      <c r="K185" t="str">
        <v>Especialización</v>
      </c>
      <c r="M185" t="str">
        <v>Prioridad</v>
      </c>
      <c r="O185" t="str">
        <v>No</v>
      </c>
      <c r="P185" t="str">
        <v>No empezado</v>
      </c>
      <c r="T185" t="str">
        <v>Mayo</v>
      </c>
    </row>
    <row r="186">
      <c r="C186" t="str">
        <v>Legalidad, Ética y Regulación en las Fintech</v>
      </c>
      <c r="D186" t="str">
        <f>IF(E186="Disciplinar","No aplica","")</f>
        <v>No aplica</v>
      </c>
      <c r="E186" t="str">
        <v>Disciplinar</v>
      </c>
      <c r="F186" t="str">
        <v>Reingeniería</v>
      </c>
      <c r="J186">
        <v>2</v>
      </c>
      <c r="K186" t="str">
        <v>Especialización</v>
      </c>
      <c r="M186" t="str">
        <v>Prioridad</v>
      </c>
      <c r="O186" t="str">
        <v>No</v>
      </c>
      <c r="P186" t="str">
        <v>No empezado</v>
      </c>
      <c r="T186" t="str">
        <v>Mayo</v>
      </c>
    </row>
    <row r="187">
      <c r="C187" t="str">
        <v>Electiva II</v>
      </c>
      <c r="D187" t="str">
        <f>IF(E187="Disciplinar","No aplica","")</f>
        <v/>
      </c>
      <c r="E187" t="str">
        <v>Electiva</v>
      </c>
      <c r="F187" t="str">
        <v>Reingeniería</v>
      </c>
      <c r="J187">
        <v>2</v>
      </c>
      <c r="K187" t="str">
        <v>Especialización</v>
      </c>
      <c r="M187" t="str">
        <v>Prioridad</v>
      </c>
      <c r="O187" t="str">
        <v>No</v>
      </c>
      <c r="P187" t="str">
        <v>No empezado</v>
      </c>
      <c r="T187" t="str">
        <v>Mayo</v>
      </c>
    </row>
    <row r="188">
      <c r="C188" t="str">
        <v>Seminario de Investigación II</v>
      </c>
      <c r="D188" t="str">
        <f>IF(E188="Disciplinar","No aplica","")</f>
        <v>No aplica</v>
      </c>
      <c r="E188" t="str">
        <v>Disciplinar</v>
      </c>
      <c r="F188" t="str">
        <v>Reingeniería</v>
      </c>
      <c r="J188">
        <v>2</v>
      </c>
      <c r="K188" t="str">
        <v>Especialización</v>
      </c>
      <c r="M188" t="str">
        <v>Prioridad</v>
      </c>
      <c r="O188" t="str">
        <v>Sí</v>
      </c>
      <c r="P188" t="str">
        <v>Producido</v>
      </c>
      <c r="T188" t="str">
        <v>Mayo</v>
      </c>
    </row>
    <row r="189">
      <c r="A189" t="str">
        <v>Virtual</v>
      </c>
      <c r="B189" t="str">
        <v>Esp. En Emprendimientos Digitales</v>
      </c>
      <c r="C189" t="str">
        <v>Fundamentos y Componentes del Emprendimiento Digital</v>
      </c>
      <c r="D189" t="str">
        <f>IF(E189="Disciplinar","No aplica","")</f>
        <v>No aplica</v>
      </c>
      <c r="E189" t="str">
        <v>Disciplinar</v>
      </c>
      <c r="F189" t="str">
        <v>Reingeniería</v>
      </c>
      <c r="J189">
        <v>1</v>
      </c>
      <c r="K189" t="str">
        <v>Especialización</v>
      </c>
      <c r="M189" t="str">
        <v>Prioridad</v>
      </c>
      <c r="O189" t="str">
        <v>No</v>
      </c>
      <c r="P189" t="str">
        <v>En revisión</v>
      </c>
      <c r="T189" t="str">
        <v>Mayo</v>
      </c>
      <c r="U189" s="1">
        <v>46139</v>
      </c>
      <c r="V189" s="1">
        <v>46139</v>
      </c>
      <c r="W189" s="1">
        <v>46155</v>
      </c>
      <c r="X189" t="str">
        <v>Aimar Mendoza</v>
      </c>
      <c r="Y189" s="1">
        <f>V189</f>
        <v>46139</v>
      </c>
      <c r="Z189" s="1">
        <f>Y189+1</f>
        <v>46140</v>
      </c>
      <c r="AK189" t="str">
        <v>Calculada</v>
      </c>
      <c r="AL189" t="str">
        <v>Realizado</v>
      </c>
    </row>
    <row r="190">
      <c r="C190" t="str">
        <v>Marketing e Inteligencia de Negocios Digitales</v>
      </c>
      <c r="D190" t="str">
        <f>IF(E190="Disciplinar","No aplica","")</f>
        <v>No aplica</v>
      </c>
      <c r="E190" t="str">
        <v>Disciplinar</v>
      </c>
      <c r="F190" t="str">
        <v>Reingeniería</v>
      </c>
      <c r="J190">
        <v>1</v>
      </c>
      <c r="K190" t="str">
        <v>Especialización</v>
      </c>
      <c r="M190" t="str">
        <v>Prioridad</v>
      </c>
      <c r="O190" t="str">
        <v>No</v>
      </c>
      <c r="P190" t="str">
        <v>En revisión</v>
      </c>
      <c r="T190" t="str">
        <v>Mayo</v>
      </c>
      <c r="U190" s="1">
        <v>46139</v>
      </c>
      <c r="V190" s="1">
        <v>46139</v>
      </c>
      <c r="W190" s="1">
        <v>46155</v>
      </c>
      <c r="X190" t="str">
        <v>Aimar Mendoza</v>
      </c>
      <c r="Y190" s="1">
        <f>V190</f>
        <v>46139</v>
      </c>
      <c r="Z190" s="1">
        <f>Y190+1</f>
        <v>46140</v>
      </c>
      <c r="AK190" t="str">
        <v>Calculada</v>
      </c>
      <c r="AL190" t="str">
        <v>Realizado</v>
      </c>
    </row>
    <row r="191">
      <c r="C191" t="str">
        <v>Gestión de Operaciones en los Emprendimientos Digitales</v>
      </c>
      <c r="D191" t="str">
        <f>IF(E191="Disciplinar","No aplica","")</f>
        <v>No aplica</v>
      </c>
      <c r="E191" t="str">
        <v>Disciplinar</v>
      </c>
      <c r="F191" t="str">
        <v>Reingeniería</v>
      </c>
      <c r="J191">
        <v>1</v>
      </c>
      <c r="K191" t="str">
        <v>Especialización</v>
      </c>
      <c r="M191" t="str">
        <v>Prioridad</v>
      </c>
      <c r="O191" t="str">
        <v>No</v>
      </c>
      <c r="P191" t="str">
        <v>Aprobado DI</v>
      </c>
      <c r="T191" t="str">
        <v>Mayo</v>
      </c>
      <c r="U191" s="1">
        <v>46139</v>
      </c>
      <c r="V191" s="1">
        <v>46140</v>
      </c>
      <c r="W191" s="1">
        <v>46156</v>
      </c>
      <c r="X191" t="str">
        <v>Aimar Mendoza</v>
      </c>
      <c r="Y191" s="1">
        <f>V191</f>
        <v>46140</v>
      </c>
      <c r="Z191" s="1">
        <f>Y191+1</f>
        <v>46141</v>
      </c>
      <c r="AK191" t="str">
        <v>Calculada</v>
      </c>
      <c r="AL191" t="str">
        <v>Realizado</v>
      </c>
    </row>
    <row r="192">
      <c r="C192" t="str">
        <v>Finanzas para los Emprendimientos Digitales</v>
      </c>
      <c r="D192" t="str">
        <f>IF(E192="Disciplinar","No aplica","")</f>
        <v>No aplica</v>
      </c>
      <c r="E192" t="str">
        <v>Disciplinar</v>
      </c>
      <c r="F192" t="str">
        <v>Reingeniería</v>
      </c>
      <c r="J192">
        <v>1</v>
      </c>
      <c r="K192" t="str">
        <v>Especialización</v>
      </c>
      <c r="M192" t="str">
        <v>Prioridad</v>
      </c>
      <c r="O192" t="str">
        <v>No</v>
      </c>
      <c r="P192" t="str">
        <v>En revisión</v>
      </c>
      <c r="T192" t="str">
        <v>Mayo</v>
      </c>
      <c r="U192" s="1">
        <v>46139</v>
      </c>
      <c r="V192" s="1">
        <v>46140</v>
      </c>
      <c r="W192" s="1">
        <v>46156</v>
      </c>
      <c r="X192" t="str">
        <v>Aimar Mendoza</v>
      </c>
      <c r="Y192" s="1">
        <f>V192</f>
        <v>46140</v>
      </c>
      <c r="Z192" s="1">
        <f>Y192+1</f>
        <v>46141</v>
      </c>
      <c r="AK192" t="str">
        <v>Calculada</v>
      </c>
      <c r="AL192" t="str">
        <v>Realizado</v>
      </c>
    </row>
    <row r="193">
      <c r="C193" t="str">
        <v>Gestión del Talento Humano en los Emprendimientos Digitales</v>
      </c>
      <c r="D193" t="str">
        <f>IF(E193="Disciplinar","No aplica","")</f>
        <v>No aplica</v>
      </c>
      <c r="E193" t="str">
        <v>Disciplinar</v>
      </c>
      <c r="F193" t="str">
        <v>Reingeniería</v>
      </c>
      <c r="J193">
        <v>1</v>
      </c>
      <c r="K193" t="str">
        <v>Especialización</v>
      </c>
      <c r="M193" t="str">
        <v>Prioridad</v>
      </c>
      <c r="O193" t="str">
        <v>No</v>
      </c>
      <c r="P193" t="str">
        <v>En revisión</v>
      </c>
      <c r="T193" t="str">
        <v>Mayo</v>
      </c>
      <c r="U193" s="1">
        <v>46139</v>
      </c>
      <c r="V193" s="1">
        <v>46141</v>
      </c>
      <c r="W193" s="1">
        <v>46157</v>
      </c>
      <c r="X193" t="str">
        <v>Aimar Mendoza</v>
      </c>
      <c r="Y193" s="1">
        <f>V193</f>
        <v>46141</v>
      </c>
      <c r="Z193" s="1">
        <f>Y193+1</f>
        <v>46142</v>
      </c>
      <c r="AK193" t="str">
        <v>Calculada</v>
      </c>
      <c r="AL193" t="str">
        <v>Realizado</v>
      </c>
    </row>
    <row r="194">
      <c r="C194" t="str">
        <v>Electiva  de Profundización I - Pensamiento estratégico y liderazgo organizacional</v>
      </c>
      <c r="D194" t="str">
        <f>IF(E194="Disciplinar","No aplica","")</f>
        <v/>
      </c>
      <c r="E194" t="str">
        <v>Electiva</v>
      </c>
      <c r="F194" t="str">
        <v>Reingeniería</v>
      </c>
      <c r="J194">
        <v>1</v>
      </c>
      <c r="K194" t="str">
        <v>Especialización</v>
      </c>
      <c r="M194" t="str">
        <v>Prioridad</v>
      </c>
      <c r="O194" t="str">
        <v>No</v>
      </c>
      <c r="P194" t="str">
        <v>En revisión</v>
      </c>
      <c r="T194" t="str">
        <v>Mayo</v>
      </c>
      <c r="U194" s="1">
        <v>46139</v>
      </c>
      <c r="V194" s="1">
        <v>46141</v>
      </c>
      <c r="W194" s="1">
        <v>46157</v>
      </c>
      <c r="X194" t="str">
        <v>Aimar Mendoza</v>
      </c>
      <c r="Y194" s="1">
        <f>V194</f>
        <v>46141</v>
      </c>
      <c r="Z194" s="1">
        <f>Y194+1</f>
        <v>46142</v>
      </c>
      <c r="AK194" t="str">
        <v>Calculada</v>
      </c>
      <c r="AL194" t="str">
        <v>Realizado</v>
      </c>
    </row>
    <row r="195">
      <c r="C195" t="str">
        <v>Seminario de Investigación I</v>
      </c>
      <c r="D195" t="str">
        <f>IF(E195="Disciplinar","No aplica","")</f>
        <v>No aplica</v>
      </c>
      <c r="E195" t="str">
        <v>Disciplinar</v>
      </c>
      <c r="F195" t="str">
        <v>Reingeniería</v>
      </c>
      <c r="J195">
        <v>1</v>
      </c>
      <c r="K195" t="str">
        <v>Especialización</v>
      </c>
      <c r="M195" t="str">
        <v>Prioridad</v>
      </c>
      <c r="O195" t="str">
        <v>Sí</v>
      </c>
      <c r="P195" t="str">
        <v>Producido</v>
      </c>
      <c r="T195" t="str">
        <v>Mayo</v>
      </c>
      <c r="U195" s="1">
        <v>46139</v>
      </c>
      <c r="V195" s="1">
        <v>46139</v>
      </c>
      <c r="W195" s="1">
        <v>46155</v>
      </c>
      <c r="X195" t="str">
        <v>Aimar Mendoza</v>
      </c>
      <c r="Y195" s="1">
        <f>V195</f>
        <v>46139</v>
      </c>
      <c r="Z195" s="1">
        <f>Y195+1</f>
        <v>46140</v>
      </c>
      <c r="AK195" t="str">
        <v>Calculada</v>
      </c>
      <c r="AL195" t="str">
        <v>Realizado</v>
      </c>
    </row>
    <row r="196">
      <c r="C196" t="str">
        <v>Responsabilidad social y manejo ético en los Emprendimientos Digitales</v>
      </c>
      <c r="D196" t="str">
        <f>IF(E196="Disciplinar","No aplica","")</f>
        <v>No aplica</v>
      </c>
      <c r="E196" t="str">
        <v>Disciplinar</v>
      </c>
      <c r="F196" t="str">
        <v>Reingeniería</v>
      </c>
      <c r="J196">
        <v>2</v>
      </c>
      <c r="K196" t="str">
        <v>Especialización</v>
      </c>
      <c r="M196" t="str">
        <v>Prioridad</v>
      </c>
      <c r="O196" t="str">
        <v>No</v>
      </c>
      <c r="P196" t="str">
        <v>Aprobado DI</v>
      </c>
      <c r="T196" t="str">
        <v>Mayo</v>
      </c>
      <c r="U196" s="1">
        <v>46139</v>
      </c>
      <c r="V196" s="1">
        <v>46139</v>
      </c>
      <c r="W196" s="1">
        <v>46155</v>
      </c>
      <c r="X196" t="str">
        <v>Nayerlis Salas</v>
      </c>
      <c r="Y196" s="1">
        <f>V196</f>
        <v>46139</v>
      </c>
      <c r="Z196" s="1">
        <f>Y196+1</f>
        <v>46140</v>
      </c>
      <c r="AK196" t="str">
        <v>Calculada</v>
      </c>
      <c r="AL196" t="str">
        <v>Realizado</v>
      </c>
    </row>
    <row r="197">
      <c r="C197" t="str">
        <v>Competitividad en los Emprendimientos Digitales</v>
      </c>
      <c r="D197" t="str">
        <f>IF(E197="Disciplinar","No aplica","")</f>
        <v>No aplica</v>
      </c>
      <c r="E197" t="str">
        <v>Disciplinar</v>
      </c>
      <c r="F197" t="str">
        <v>Reingeniería</v>
      </c>
      <c r="J197">
        <v>2</v>
      </c>
      <c r="K197" t="str">
        <v>Especialización</v>
      </c>
      <c r="M197" t="str">
        <v>Prioridad</v>
      </c>
      <c r="O197" t="str">
        <v>No</v>
      </c>
      <c r="P197" t="str">
        <v>Aprobado DI</v>
      </c>
      <c r="T197" t="str">
        <v>Mayo</v>
      </c>
      <c r="U197" s="1">
        <v>46139</v>
      </c>
      <c r="V197" s="1">
        <v>46139</v>
      </c>
      <c r="W197" s="1">
        <v>46155</v>
      </c>
      <c r="X197" t="str">
        <v>Caroll Avendaño</v>
      </c>
      <c r="Y197" s="1">
        <f>V197</f>
        <v>46139</v>
      </c>
      <c r="Z197" s="1">
        <f>Y197+1</f>
        <v>46140</v>
      </c>
      <c r="AK197" t="str">
        <v>Calculada</v>
      </c>
      <c r="AL197" t="str">
        <v>Realizado</v>
      </c>
    </row>
    <row r="198">
      <c r="C198" t="str">
        <v>Seguridad Informática en los Emprendimientos Digitales</v>
      </c>
      <c r="D198" t="str">
        <f>IF(E198="Disciplinar","No aplica","")</f>
        <v>No aplica</v>
      </c>
      <c r="E198" t="str">
        <v>Disciplinar</v>
      </c>
      <c r="F198" t="str">
        <v>Reingeniería</v>
      </c>
      <c r="J198">
        <v>2</v>
      </c>
      <c r="K198" t="str">
        <v>Especialización</v>
      </c>
      <c r="M198" t="str">
        <v>Prioridad</v>
      </c>
      <c r="O198" t="str">
        <v>No</v>
      </c>
      <c r="P198" t="str">
        <v>Aprobado DI</v>
      </c>
      <c r="T198" t="str">
        <v>Mayo</v>
      </c>
      <c r="U198" s="1">
        <v>46139</v>
      </c>
      <c r="V198" s="1">
        <v>46140</v>
      </c>
      <c r="W198" s="1">
        <v>46156</v>
      </c>
      <c r="X198" t="str">
        <v>Caroll Avendaño</v>
      </c>
      <c r="Y198" s="1">
        <f>V198</f>
        <v>46140</v>
      </c>
      <c r="Z198" s="1">
        <f>Y198+1</f>
        <v>46141</v>
      </c>
      <c r="AK198" t="str">
        <v>Calculada</v>
      </c>
      <c r="AL198" t="str">
        <v>Realizado</v>
      </c>
    </row>
    <row r="199">
      <c r="C199" t="str">
        <v>Tendencias de los Emprendimientos Digitales</v>
      </c>
      <c r="D199" t="str">
        <f>IF(E199="Disciplinar","No aplica","")</f>
        <v>No aplica</v>
      </c>
      <c r="E199" t="str">
        <v>Disciplinar</v>
      </c>
      <c r="F199" t="str">
        <v>Reingeniería</v>
      </c>
      <c r="J199">
        <v>2</v>
      </c>
      <c r="K199" t="str">
        <v>Especialización</v>
      </c>
      <c r="M199" t="str">
        <v>Prioridad</v>
      </c>
      <c r="O199" t="str">
        <v>No</v>
      </c>
      <c r="P199" t="str">
        <v>Aprobado DI</v>
      </c>
      <c r="T199" t="str">
        <v>Mayo</v>
      </c>
      <c r="U199" s="1">
        <v>46139</v>
      </c>
      <c r="V199" s="1">
        <v>46140</v>
      </c>
      <c r="W199" s="1">
        <v>46156</v>
      </c>
      <c r="X199" t="str">
        <v>Nayerlis Salas</v>
      </c>
      <c r="Y199" s="1">
        <f>V199</f>
        <v>46140</v>
      </c>
      <c r="Z199" s="1">
        <f>Y199+1</f>
        <v>46141</v>
      </c>
      <c r="AK199" t="str">
        <v>Calculada</v>
      </c>
      <c r="AL199" t="str">
        <v>Realizado</v>
      </c>
    </row>
    <row r="200">
      <c r="C200" t="str">
        <v>Electiva II</v>
      </c>
      <c r="D200" t="str">
        <f>IF(E200="Disciplinar","No aplica","")</f>
        <v/>
      </c>
      <c r="E200" t="str">
        <v>Electiva</v>
      </c>
      <c r="F200" t="str">
        <v>Reingeniería</v>
      </c>
      <c r="J200">
        <v>2</v>
      </c>
      <c r="K200" t="str">
        <v>Especialización</v>
      </c>
      <c r="M200" t="str">
        <v>Prioridad</v>
      </c>
      <c r="O200" t="str">
        <v>No</v>
      </c>
      <c r="P200" t="str">
        <v>No empezado</v>
      </c>
      <c r="T200" t="str">
        <v>Mayo</v>
      </c>
      <c r="U200" s="1">
        <v>46139</v>
      </c>
      <c r="V200" s="1">
        <v>46141</v>
      </c>
      <c r="W200" s="1">
        <v>46157</v>
      </c>
      <c r="X200" t="str">
        <v>Caroll Avendaño</v>
      </c>
      <c r="Y200" s="1">
        <f>V200</f>
        <v>46141</v>
      </c>
      <c r="Z200" s="1">
        <f>Y200+1</f>
        <v>46142</v>
      </c>
      <c r="AK200" t="str">
        <v>Calculada</v>
      </c>
      <c r="AL200" t="str">
        <v>Realizado</v>
      </c>
    </row>
    <row r="201">
      <c r="C201" t="str">
        <v>Trabajo Final Aplicado</v>
      </c>
      <c r="D201" t="str">
        <f>IF(E201="Disciplinar","No aplica","")</f>
        <v>No aplica</v>
      </c>
      <c r="E201" t="str">
        <v>Disciplinar</v>
      </c>
      <c r="F201" t="str">
        <v>Reingeniería</v>
      </c>
      <c r="J201">
        <v>2</v>
      </c>
      <c r="K201" t="str">
        <v>Especialización</v>
      </c>
      <c r="M201" t="str">
        <v>Prioridad</v>
      </c>
      <c r="O201" t="str">
        <v>No</v>
      </c>
      <c r="P201" t="str">
        <v>Producido</v>
      </c>
      <c r="T201" t="str">
        <v>Mayo</v>
      </c>
      <c r="U201" s="1">
        <v>46139</v>
      </c>
      <c r="V201" s="1">
        <v>46141</v>
      </c>
      <c r="W201" s="1">
        <v>46157</v>
      </c>
      <c r="X201" t="str">
        <v>Nayerlis Salas</v>
      </c>
      <c r="Y201" s="1">
        <f>V201</f>
        <v>46141</v>
      </c>
      <c r="Z201" s="1">
        <f>Y201+1</f>
        <v>46142</v>
      </c>
      <c r="AK201" t="str">
        <v>Calculada</v>
      </c>
      <c r="AL201" t="str">
        <v>Realizado</v>
      </c>
    </row>
    <row r="202">
      <c r="A202" t="str">
        <v>Presencial</v>
      </c>
      <c r="B202" t="str">
        <v>Esp. En Derecho Administrativo</v>
      </c>
      <c r="C202" t="str">
        <v>Fundamentos Constitucionales</v>
      </c>
      <c r="D202" t="str">
        <f>IF(E202="Disciplinar","No aplica","")</f>
        <v>No aplica</v>
      </c>
      <c r="E202" t="str">
        <v>Disciplinar</v>
      </c>
      <c r="F202" t="str">
        <v>Reingeniería</v>
      </c>
      <c r="J202">
        <v>1</v>
      </c>
      <c r="K202" t="str">
        <v>Especialización</v>
      </c>
      <c r="M202" t="str">
        <v>.</v>
      </c>
      <c r="T202" t="str">
        <v>Mayo</v>
      </c>
    </row>
    <row r="203">
      <c r="C203" t="str">
        <v>del Derecho Administrativo</v>
      </c>
      <c r="D203" t="str">
        <f>IF(E203="Disciplinar","No aplica","")</f>
        <v>No aplica</v>
      </c>
      <c r="E203" t="str">
        <v>Disciplinar</v>
      </c>
      <c r="F203" t="str">
        <v>Reingeniería</v>
      </c>
      <c r="J203">
        <v>1</v>
      </c>
      <c r="K203" t="str">
        <v>Especialización</v>
      </c>
      <c r="M203" t="str">
        <v>.</v>
      </c>
      <c r="T203" t="str">
        <v>Mayo</v>
      </c>
    </row>
    <row r="204">
      <c r="C204" t="str">
        <v>Teoría General del Acto</v>
      </c>
      <c r="D204" t="str">
        <f>IF(E204="Disciplinar","No aplica","")</f>
        <v>No aplica</v>
      </c>
      <c r="E204" t="str">
        <v>Disciplinar</v>
      </c>
      <c r="F204" t="str">
        <v>Reingeniería</v>
      </c>
      <c r="J204">
        <v>1</v>
      </c>
      <c r="K204" t="str">
        <v>Especialización</v>
      </c>
      <c r="M204" t="str">
        <v>.</v>
      </c>
      <c r="T204" t="str">
        <v>Mayo</v>
      </c>
    </row>
    <row r="205">
      <c r="C205" t="str">
        <v>Administrativo y Actuación</v>
      </c>
      <c r="D205" t="str">
        <f>IF(E205="Disciplinar","No aplica","")</f>
        <v>No aplica</v>
      </c>
      <c r="E205" t="str">
        <v>Disciplinar</v>
      </c>
      <c r="F205" t="str">
        <v>Reingeniería</v>
      </c>
      <c r="J205">
        <v>1</v>
      </c>
      <c r="K205" t="str">
        <v>Especialización</v>
      </c>
      <c r="M205" t="str">
        <v>.</v>
      </c>
      <c r="T205" t="str">
        <v>Mayo</v>
      </c>
    </row>
    <row r="206">
      <c r="C206" t="str">
        <v>Administrativa</v>
      </c>
      <c r="D206" t="str">
        <f>IF(E206="Disciplinar","No aplica","")</f>
        <v>No aplica</v>
      </c>
      <c r="E206" t="str">
        <v>Disciplinar</v>
      </c>
      <c r="F206" t="str">
        <v>Reingeniería</v>
      </c>
      <c r="J206">
        <v>1</v>
      </c>
      <c r="K206" t="str">
        <v>Especialización</v>
      </c>
      <c r="M206" t="str">
        <v>.</v>
      </c>
      <c r="T206" t="str">
        <v>Mayo</v>
      </c>
    </row>
    <row r="207">
      <c r="C207" t="str">
        <v>Procedimientos Administrativos</v>
      </c>
      <c r="D207" t="str">
        <f>IF(E207="Disciplinar","No aplica","")</f>
        <v>No aplica</v>
      </c>
      <c r="E207" t="str">
        <v>Disciplinar</v>
      </c>
      <c r="F207" t="str">
        <v>Reingeniería</v>
      </c>
      <c r="J207">
        <v>1</v>
      </c>
      <c r="K207" t="str">
        <v>Especialización</v>
      </c>
      <c r="M207" t="str">
        <v>.</v>
      </c>
      <c r="T207" t="str">
        <v>Mayo</v>
      </c>
    </row>
    <row r="208">
      <c r="C208" t="str">
        <v>Jurisprudencia y Precedente</v>
      </c>
      <c r="D208" t="str">
        <f>IF(E208="Disciplinar","No aplica","")</f>
        <v>No aplica</v>
      </c>
      <c r="E208" t="str">
        <v>Disciplinar</v>
      </c>
      <c r="F208" t="str">
        <v>Reingeniería</v>
      </c>
      <c r="J208">
        <v>1</v>
      </c>
      <c r="K208" t="str">
        <v>Especialización</v>
      </c>
      <c r="M208" t="str">
        <v>.</v>
      </c>
      <c r="T208" t="str">
        <v>Mayo</v>
      </c>
    </row>
    <row r="209">
      <c r="C209" t="str">
        <v>Jurisprudencial</v>
      </c>
      <c r="D209" t="str">
        <f>IF(E209="Disciplinar","No aplica","")</f>
        <v>No aplica</v>
      </c>
      <c r="E209" t="str">
        <v>Disciplinar</v>
      </c>
      <c r="F209" t="str">
        <v>Reingeniería</v>
      </c>
      <c r="J209">
        <v>1</v>
      </c>
      <c r="K209" t="str">
        <v>Especialización</v>
      </c>
      <c r="M209" t="str">
        <v>.</v>
      </c>
      <c r="T209" t="str">
        <v>Mayo</v>
      </c>
    </row>
    <row r="210">
      <c r="C210" t="str">
        <v>Organización y Estructura</v>
      </c>
      <c r="D210" t="str">
        <f>IF(E210="Disciplinar","No aplica","")</f>
        <v>No aplica</v>
      </c>
      <c r="E210" t="str">
        <v>Disciplinar</v>
      </c>
      <c r="F210" t="str">
        <v>Reingeniería</v>
      </c>
      <c r="J210">
        <v>1</v>
      </c>
      <c r="K210" t="str">
        <v>Especialización</v>
      </c>
      <c r="M210" t="str">
        <v>.</v>
      </c>
      <c r="T210" t="str">
        <v>Mayo</v>
      </c>
    </row>
    <row r="211">
      <c r="C211" t="str">
        <v>de la Administración Pública</v>
      </c>
      <c r="D211" t="str">
        <f>IF(E211="Disciplinar","No aplica","")</f>
        <v>No aplica</v>
      </c>
      <c r="E211" t="str">
        <v>Disciplinar</v>
      </c>
      <c r="F211" t="str">
        <v>Reingeniería</v>
      </c>
      <c r="J211">
        <v>1</v>
      </c>
      <c r="K211" t="str">
        <v>Especialización</v>
      </c>
      <c r="M211" t="str">
        <v>.</v>
      </c>
      <c r="T211" t="str">
        <v>Mayo</v>
      </c>
    </row>
    <row r="212">
      <c r="C212" t="str">
        <v>Metodología de la Investigación I</v>
      </c>
      <c r="D212" t="str">
        <f>IF(E212="Disciplinar","No aplica","")</f>
        <v>No aplica</v>
      </c>
      <c r="E212" t="str">
        <v>Disciplinar</v>
      </c>
      <c r="F212" t="str">
        <v>Reingeniería</v>
      </c>
      <c r="J212">
        <v>1</v>
      </c>
      <c r="K212" t="str">
        <v>Especialización</v>
      </c>
      <c r="M212" t="str">
        <v>.</v>
      </c>
      <c r="O212" t="str">
        <v>Sí</v>
      </c>
      <c r="T212" t="str">
        <v>Mayo</v>
      </c>
    </row>
    <row r="213">
      <c r="C213" t="str">
        <v>Electiva  de Profundización I</v>
      </c>
      <c r="D213" t="str">
        <f>IF(E213="Disciplinar","No aplica","")</f>
        <v/>
      </c>
      <c r="E213" t="str">
        <v>Electiva</v>
      </c>
      <c r="F213" t="str">
        <v>Reingeniería</v>
      </c>
      <c r="J213">
        <v>1</v>
      </c>
      <c r="K213" t="str">
        <v>Especialización</v>
      </c>
      <c r="M213" t="str">
        <v>.</v>
      </c>
      <c r="T213" t="str">
        <v>Mayo</v>
      </c>
    </row>
    <row r="214">
      <c r="C214" t="str">
        <v>Control judicial de la Actuación Administrativa</v>
      </c>
      <c r="D214" t="str">
        <f>IF(E214="Disciplinar","No aplica","")</f>
        <v>No aplica</v>
      </c>
      <c r="E214" t="str">
        <v>Disciplinar</v>
      </c>
      <c r="F214" t="str">
        <v>Reingeniería</v>
      </c>
      <c r="J214">
        <v>2</v>
      </c>
      <c r="K214" t="str">
        <v>Especialización</v>
      </c>
      <c r="M214" t="str">
        <v>.</v>
      </c>
      <c r="T214" t="str">
        <v>Mayo</v>
      </c>
    </row>
    <row r="215">
      <c r="C215" t="str">
        <v>Responsabilidad Extracontractual del Estado</v>
      </c>
      <c r="D215" t="str">
        <f>IF(E215="Disciplinar","No aplica","")</f>
        <v>No aplica</v>
      </c>
      <c r="E215" t="str">
        <v>Disciplinar</v>
      </c>
      <c r="F215" t="str">
        <v>Reingeniería</v>
      </c>
      <c r="J215">
        <v>2</v>
      </c>
      <c r="K215" t="str">
        <v>Especialización</v>
      </c>
      <c r="M215" t="str">
        <v>.</v>
      </c>
      <c r="T215" t="str">
        <v>Mayo</v>
      </c>
    </row>
    <row r="216">
      <c r="C216" t="str">
        <v>Argumentación Jurídica</v>
      </c>
      <c r="D216" t="str">
        <f>IF(E216="Disciplinar","No aplica","")</f>
        <v>No aplica</v>
      </c>
      <c r="E216" t="str">
        <v>Disciplinar</v>
      </c>
      <c r="F216" t="str">
        <v>Reingeniería</v>
      </c>
      <c r="J216">
        <v>2</v>
      </c>
      <c r="K216" t="str">
        <v>Especialización</v>
      </c>
      <c r="M216" t="str">
        <v>.</v>
      </c>
      <c r="T216" t="str">
        <v>Mayo</v>
      </c>
    </row>
    <row r="217">
      <c r="C217" t="str">
        <v>Derecho administrativo laboral</v>
      </c>
      <c r="D217" t="str">
        <f>IF(E217="Disciplinar","No aplica","")</f>
        <v>No aplica</v>
      </c>
      <c r="E217" t="str">
        <v>Disciplinar</v>
      </c>
      <c r="F217" t="str">
        <v>Reingeniería</v>
      </c>
      <c r="J217">
        <v>2</v>
      </c>
      <c r="K217" t="str">
        <v>Especialización</v>
      </c>
      <c r="M217" t="str">
        <v>.</v>
      </c>
      <c r="O217" t="str">
        <v>Sí</v>
      </c>
      <c r="T217" t="str">
        <v>Mayo</v>
      </c>
    </row>
    <row r="218">
      <c r="C218" t="str">
        <v>Contratación Estatal</v>
      </c>
      <c r="D218" t="str">
        <f>IF(E218="Disciplinar","No aplica","")</f>
        <v>No aplica</v>
      </c>
      <c r="E218" t="str">
        <v>Disciplinar</v>
      </c>
      <c r="F218" t="str">
        <v>Reingeniería</v>
      </c>
      <c r="J218">
        <v>2</v>
      </c>
      <c r="K218" t="str">
        <v>Especialización</v>
      </c>
      <c r="M218" t="str">
        <v>.</v>
      </c>
      <c r="T218" t="str">
        <v>Mayo</v>
      </c>
    </row>
    <row r="219">
      <c r="C219" t="str">
        <v>Metodología de la Investigación II</v>
      </c>
      <c r="D219" t="str">
        <f>IF(E219="Disciplinar","No aplica","")</f>
        <v>No aplica</v>
      </c>
      <c r="E219" t="str">
        <v>Disciplinar</v>
      </c>
      <c r="F219" t="str">
        <v>Reingeniería</v>
      </c>
      <c r="J219">
        <v>2</v>
      </c>
      <c r="K219" t="str">
        <v>Especialización</v>
      </c>
      <c r="M219" t="str">
        <v>.</v>
      </c>
      <c r="O219" t="str">
        <v>Sí</v>
      </c>
      <c r="T219" t="str">
        <v>Mayo</v>
      </c>
    </row>
    <row r="220">
      <c r="C220" t="str">
        <v>Electiva II</v>
      </c>
      <c r="D220" t="str">
        <f>IF(E220="Disciplinar","No aplica","")</f>
        <v/>
      </c>
      <c r="E220" t="str">
        <v>Electiva</v>
      </c>
      <c r="F220" t="str">
        <v>Reingeniería</v>
      </c>
      <c r="J220">
        <v>2</v>
      </c>
      <c r="K220" t="str">
        <v>Especialización</v>
      </c>
      <c r="M220" t="str">
        <v>.</v>
      </c>
      <c r="T220" t="str">
        <v>Mayo</v>
      </c>
    </row>
    <row r="221">
      <c r="A221" t="str">
        <v>Presencial</v>
      </c>
      <c r="B221" t="str">
        <v>Esp. En Derecho Constitucional</v>
      </c>
      <c r="C221" t="str">
        <v>Derechos Fundamentales Individuales</v>
      </c>
      <c r="D221" t="str">
        <f>IF(E221="Disciplinar","No aplica","")</f>
        <v>No aplica</v>
      </c>
      <c r="E221" t="str">
        <v>Disciplinar</v>
      </c>
      <c r="F221" t="str">
        <v>Reingeniería</v>
      </c>
      <c r="J221">
        <v>1</v>
      </c>
      <c r="K221" t="str">
        <v>Especialización</v>
      </c>
      <c r="M221" t="str">
        <v>.</v>
      </c>
      <c r="T221" t="str">
        <v>Mayo</v>
      </c>
    </row>
    <row r="222">
      <c r="C222" t="str">
        <v>Derechos Económicos, Sociales y Culturales</v>
      </c>
      <c r="D222" t="str">
        <f>IF(E222="Disciplinar","No aplica","")</f>
        <v>No aplica</v>
      </c>
      <c r="E222" t="str">
        <v>Disciplinar</v>
      </c>
      <c r="F222" t="str">
        <v>Reingeniería</v>
      </c>
      <c r="J222">
        <v>1</v>
      </c>
      <c r="K222" t="str">
        <v>Especialización</v>
      </c>
      <c r="M222" t="str">
        <v>.</v>
      </c>
      <c r="T222" t="str">
        <v>Mayo</v>
      </c>
    </row>
    <row r="223">
      <c r="C223" t="str">
        <v>Teoría de la Constitución</v>
      </c>
      <c r="D223" t="str">
        <f>IF(E223="Disciplinar","No aplica","")</f>
        <v>No aplica</v>
      </c>
      <c r="E223" t="str">
        <v>Disciplinar</v>
      </c>
      <c r="F223" t="str">
        <v>Reingeniería</v>
      </c>
      <c r="J223">
        <v>1</v>
      </c>
      <c r="K223" t="str">
        <v>Especialización</v>
      </c>
      <c r="M223" t="str">
        <v>.</v>
      </c>
      <c r="T223" t="str">
        <v>Mayo</v>
      </c>
    </row>
    <row r="224">
      <c r="C224" t="str">
        <v>Estructura del Estado</v>
      </c>
      <c r="D224" t="str">
        <f>IF(E224="Disciplinar","No aplica","")</f>
        <v>No aplica</v>
      </c>
      <c r="E224" t="str">
        <v>Disciplinar</v>
      </c>
      <c r="F224" t="str">
        <v>Reingeniería</v>
      </c>
      <c r="J224">
        <v>1</v>
      </c>
      <c r="K224" t="str">
        <v>Especialización</v>
      </c>
      <c r="M224" t="str">
        <v>.</v>
      </c>
      <c r="T224" t="str">
        <v>Mayo</v>
      </c>
    </row>
    <row r="225">
      <c r="C225" t="str">
        <v>Derechos fundamentales</v>
      </c>
      <c r="D225" t="str">
        <f>IF(E225="Disciplinar","No aplica","")</f>
        <v>No aplica</v>
      </c>
      <c r="E225" t="str">
        <v>Disciplinar</v>
      </c>
      <c r="F225" t="str">
        <v>Reingeniería</v>
      </c>
      <c r="J225">
        <v>1</v>
      </c>
      <c r="K225" t="str">
        <v>Especialización</v>
      </c>
      <c r="M225" t="str">
        <v>.</v>
      </c>
      <c r="T225" t="str">
        <v>Mayo</v>
      </c>
    </row>
    <row r="226">
      <c r="C226" t="str">
        <v>Bioética y Sociedad Contemporánea</v>
      </c>
      <c r="D226" t="str">
        <f>IF(E226="Disciplinar","No aplica","")</f>
        <v>No aplica</v>
      </c>
      <c r="E226" t="str">
        <v>Disciplinar</v>
      </c>
      <c r="F226" t="str">
        <v>Reingeniería</v>
      </c>
      <c r="J226">
        <v>1</v>
      </c>
      <c r="K226" t="str">
        <v>Especialización</v>
      </c>
      <c r="M226" t="str">
        <v>.</v>
      </c>
      <c r="T226" t="str">
        <v>Mayo</v>
      </c>
    </row>
    <row r="227">
      <c r="C227" t="str">
        <v>Seminario de Investigación I</v>
      </c>
      <c r="D227" t="str">
        <f>IF(E227="Disciplinar","No aplica","")</f>
        <v>No aplica</v>
      </c>
      <c r="E227" t="str">
        <v>Disciplinar</v>
      </c>
      <c r="F227" t="str">
        <v>Reingeniería</v>
      </c>
      <c r="J227">
        <v>1</v>
      </c>
      <c r="K227" t="str">
        <v>Especialización</v>
      </c>
      <c r="M227" t="str">
        <v>.</v>
      </c>
      <c r="O227" t="str">
        <v>Sí</v>
      </c>
      <c r="T227" t="str">
        <v>Mayo</v>
      </c>
    </row>
    <row r="228">
      <c r="C228" t="str">
        <v>Electiva  de Profundización I</v>
      </c>
      <c r="D228" t="str">
        <f>IF(E228="Disciplinar","No aplica","")</f>
        <v/>
      </c>
      <c r="E228" t="str">
        <v>Electiva</v>
      </c>
      <c r="F228" t="str">
        <v>Reingeniería</v>
      </c>
      <c r="J228">
        <v>1</v>
      </c>
      <c r="K228" t="str">
        <v>Especialización</v>
      </c>
      <c r="M228" t="str">
        <v>.</v>
      </c>
      <c r="T228" t="str">
        <v>Mayo</v>
      </c>
    </row>
    <row r="229">
      <c r="C229" t="str">
        <v>Jurisprudencia y Precedente Judicial</v>
      </c>
      <c r="D229" t="str">
        <f>IF(E229="Disciplinar","No aplica","")</f>
        <v>No aplica</v>
      </c>
      <c r="E229" t="str">
        <v>Disciplinar</v>
      </c>
      <c r="F229" t="str">
        <v>Reingeniería</v>
      </c>
      <c r="J229">
        <v>2</v>
      </c>
      <c r="K229" t="str">
        <v>Especialización</v>
      </c>
      <c r="M229" t="str">
        <v>.</v>
      </c>
      <c r="T229" t="str">
        <v>Mayo</v>
      </c>
    </row>
    <row r="230">
      <c r="C230" t="str">
        <v>Derecho Colectivo y del Medio Ambiente</v>
      </c>
      <c r="D230" t="str">
        <f>IF(E230="Disciplinar","No aplica","")</f>
        <v>No aplica</v>
      </c>
      <c r="E230" t="str">
        <v>Disciplinar</v>
      </c>
      <c r="F230" t="str">
        <v>Reingeniería</v>
      </c>
      <c r="J230">
        <v>2</v>
      </c>
      <c r="K230" t="str">
        <v>Especialización</v>
      </c>
      <c r="M230" t="str">
        <v>.</v>
      </c>
      <c r="T230" t="str">
        <v>Mayo</v>
      </c>
    </row>
    <row r="231">
      <c r="C231" t="str">
        <v>Sistema Interamericano de Derechos Humanos</v>
      </c>
      <c r="D231" t="str">
        <f>IF(E231="Disciplinar","No aplica","")</f>
        <v>No aplica</v>
      </c>
      <c r="E231" t="str">
        <v>Disciplinar</v>
      </c>
      <c r="F231" t="str">
        <v>Reingeniería</v>
      </c>
      <c r="J231">
        <v>2</v>
      </c>
      <c r="K231" t="str">
        <v>Especialización</v>
      </c>
      <c r="M231" t="str">
        <v>.</v>
      </c>
      <c r="T231" t="str">
        <v>Mayo</v>
      </c>
    </row>
    <row r="232">
      <c r="C232" t="str">
        <v>Interpretación Constitucional y Control Constitucional</v>
      </c>
      <c r="D232" t="str">
        <f>IF(E232="Disciplinar","No aplica","")</f>
        <v>No aplica</v>
      </c>
      <c r="E232" t="str">
        <v>Disciplinar</v>
      </c>
      <c r="F232" t="str">
        <v>Reingeniería</v>
      </c>
      <c r="J232">
        <v>2</v>
      </c>
      <c r="K232" t="str">
        <v>Especialización</v>
      </c>
      <c r="M232" t="str">
        <v>.</v>
      </c>
      <c r="T232" t="str">
        <v>Mayo</v>
      </c>
    </row>
    <row r="233">
      <c r="C233" t="str">
        <v>Régimen Constitucional Económico</v>
      </c>
      <c r="D233" t="str">
        <f>IF(E233="Disciplinar","No aplica","")</f>
        <v>No aplica</v>
      </c>
      <c r="E233" t="str">
        <v>Disciplinar</v>
      </c>
      <c r="F233" t="str">
        <v>Reingeniería</v>
      </c>
      <c r="J233">
        <v>2</v>
      </c>
      <c r="K233" t="str">
        <v>Especialización</v>
      </c>
      <c r="M233" t="str">
        <v>.</v>
      </c>
      <c r="T233" t="str">
        <v>Mayo</v>
      </c>
    </row>
    <row r="234">
      <c r="C234" t="str">
        <v>Seminario de Investigación II</v>
      </c>
      <c r="D234" t="str">
        <f>IF(E234="Disciplinar","No aplica","")</f>
        <v>No aplica</v>
      </c>
      <c r="E234" t="str">
        <v>Disciplinar</v>
      </c>
      <c r="F234" t="str">
        <v>Reingeniería</v>
      </c>
      <c r="J234">
        <v>2</v>
      </c>
      <c r="K234" t="str">
        <v>Especialización</v>
      </c>
      <c r="M234" t="str">
        <v>.</v>
      </c>
      <c r="O234" t="str">
        <v>Sí</v>
      </c>
      <c r="T234" t="str">
        <v>Mayo</v>
      </c>
    </row>
    <row r="235">
      <c r="C235" t="str">
        <v>Electiva II</v>
      </c>
      <c r="D235" t="str">
        <f>IF(E235="Disciplinar","No aplica","")</f>
        <v/>
      </c>
      <c r="E235" t="str">
        <v>Electiva</v>
      </c>
      <c r="F235" t="str">
        <v>Reingeniería</v>
      </c>
      <c r="J235">
        <v>2</v>
      </c>
      <c r="K235" t="str">
        <v>Especialización</v>
      </c>
      <c r="M235" t="str">
        <v>.</v>
      </c>
      <c r="T235" t="str">
        <v>Mayo</v>
      </c>
    </row>
    <row r="236">
      <c r="A236" t="str">
        <v>Presencial</v>
      </c>
      <c r="B236" t="str">
        <v>Esp. En Derecho Penal</v>
      </c>
      <c r="C236" t="str">
        <v>Teoria del saber penal y criminologia</v>
      </c>
      <c r="D236" t="str">
        <f>IF(E236="Disciplinar","No aplica","")</f>
        <v>No aplica</v>
      </c>
      <c r="E236" t="str">
        <v>Disciplinar</v>
      </c>
      <c r="F236" t="str">
        <v>Reingeniería</v>
      </c>
      <c r="J236">
        <v>1</v>
      </c>
      <c r="K236" t="str">
        <v>Especialización</v>
      </c>
      <c r="M236" t="str">
        <v>.</v>
      </c>
      <c r="T236" t="str">
        <v>Mayo</v>
      </c>
    </row>
    <row r="237">
      <c r="C237" t="str">
        <v>Teoría del delito</v>
      </c>
      <c r="D237" t="str">
        <f>IF(E237="Disciplinar","No aplica","")</f>
        <v>No aplica</v>
      </c>
      <c r="E237" t="str">
        <v>Disciplinar</v>
      </c>
      <c r="F237" t="str">
        <v>Reingeniería</v>
      </c>
      <c r="J237">
        <v>1</v>
      </c>
      <c r="K237" t="str">
        <v>Especialización</v>
      </c>
      <c r="M237" t="str">
        <v>.</v>
      </c>
      <c r="T237" t="str">
        <v>Mayo</v>
      </c>
    </row>
    <row r="238">
      <c r="C238" t="str">
        <v>Imputación objetiva y subjetiva del delito</v>
      </c>
      <c r="D238" t="str">
        <f>IF(E238="Disciplinar","No aplica","")</f>
        <v>No aplica</v>
      </c>
      <c r="E238" t="str">
        <v>Disciplinar</v>
      </c>
      <c r="F238" t="str">
        <v>Reingeniería</v>
      </c>
      <c r="J238">
        <v>1</v>
      </c>
      <c r="K238" t="str">
        <v>Especialización</v>
      </c>
      <c r="M238" t="str">
        <v>.</v>
      </c>
      <c r="T238" t="str">
        <v>Mayo</v>
      </c>
    </row>
    <row r="239">
      <c r="C239" t="str">
        <v>Derecho penal internacional</v>
      </c>
      <c r="D239" t="str">
        <f>IF(E239="Disciplinar","No aplica","")</f>
        <v>No aplica</v>
      </c>
      <c r="E239" t="str">
        <v>Disciplinar</v>
      </c>
      <c r="F239" t="str">
        <v>Reingeniería</v>
      </c>
      <c r="J239">
        <v>1</v>
      </c>
      <c r="K239" t="str">
        <v>Especialización</v>
      </c>
      <c r="M239" t="str">
        <v>.</v>
      </c>
      <c r="T239" t="str">
        <v>Mayo</v>
      </c>
    </row>
    <row r="240">
      <c r="C240" t="str">
        <v>Electiva  de Profundización I</v>
      </c>
      <c r="D240" t="str">
        <f>IF(E240="Disciplinar","No aplica","")</f>
        <v/>
      </c>
      <c r="E240" t="str">
        <v>Electiva</v>
      </c>
      <c r="F240" t="str">
        <v>Reingeniería</v>
      </c>
      <c r="J240">
        <v>1</v>
      </c>
      <c r="K240" t="str">
        <v>Especialización</v>
      </c>
      <c r="M240" t="str">
        <v>.</v>
      </c>
      <c r="T240" t="str">
        <v>Mayo</v>
      </c>
    </row>
    <row r="241">
      <c r="C241" t="str">
        <v>Seminario de investigación I</v>
      </c>
      <c r="D241" t="str">
        <f>IF(E241="Disciplinar","No aplica","")</f>
        <v>No aplica</v>
      </c>
      <c r="E241" t="str">
        <v>Disciplinar</v>
      </c>
      <c r="F241" t="str">
        <v>Reingeniería</v>
      </c>
      <c r="J241">
        <v>1</v>
      </c>
      <c r="K241" t="str">
        <v>Especialización</v>
      </c>
      <c r="M241" t="str">
        <v>.</v>
      </c>
      <c r="O241" t="str">
        <v>Sí</v>
      </c>
      <c r="T241" t="str">
        <v>Mayo</v>
      </c>
    </row>
    <row r="242">
      <c r="C242" t="str">
        <v>Dosimetría de la pena</v>
      </c>
      <c r="D242" t="str">
        <f>IF(E242="Disciplinar","No aplica","")</f>
        <v>No aplica</v>
      </c>
      <c r="E242" t="str">
        <v>Disciplinar</v>
      </c>
      <c r="F242" t="str">
        <v>Reingeniería</v>
      </c>
      <c r="J242">
        <v>2</v>
      </c>
      <c r="K242" t="str">
        <v>Especialización</v>
      </c>
      <c r="M242" t="str">
        <v>.</v>
      </c>
      <c r="T242" t="str">
        <v>Mayo</v>
      </c>
    </row>
    <row r="243">
      <c r="C243" t="str">
        <v>Técnicas de juicio oral</v>
      </c>
      <c r="D243" t="str">
        <f>IF(E243="Disciplinar","No aplica","")</f>
        <v>No aplica</v>
      </c>
      <c r="E243" t="str">
        <v>Disciplinar</v>
      </c>
      <c r="F243" t="str">
        <v>Reingeniería</v>
      </c>
      <c r="J243">
        <v>2</v>
      </c>
      <c r="K243" t="str">
        <v>Especialización</v>
      </c>
      <c r="M243" t="str">
        <v>.</v>
      </c>
      <c r="T243" t="str">
        <v>Mayo</v>
      </c>
    </row>
    <row r="244">
      <c r="C244" t="str">
        <v>Sistema penal oral acusatorio y precedente jurisprudencial</v>
      </c>
      <c r="D244" t="str">
        <f>IF(E244="Disciplinar","No aplica","")</f>
        <v>No aplica</v>
      </c>
      <c r="E244" t="str">
        <v>Disciplinar</v>
      </c>
      <c r="F244" t="str">
        <v>Reingeniería</v>
      </c>
      <c r="J244">
        <v>2</v>
      </c>
      <c r="K244" t="str">
        <v>Especialización</v>
      </c>
      <c r="M244" t="str">
        <v>.</v>
      </c>
      <c r="T244" t="str">
        <v>Mayo</v>
      </c>
    </row>
    <row r="245">
      <c r="C245" t="str">
        <v>Derecho penal especial</v>
      </c>
      <c r="D245" t="str">
        <f>IF(E245="Disciplinar","No aplica","")</f>
        <v>No aplica</v>
      </c>
      <c r="E245" t="str">
        <v>Disciplinar</v>
      </c>
      <c r="F245" t="str">
        <v>Reingeniería</v>
      </c>
      <c r="J245">
        <v>2</v>
      </c>
      <c r="K245" t="str">
        <v>Especialización</v>
      </c>
      <c r="M245" t="str">
        <v>.</v>
      </c>
      <c r="T245" t="str">
        <v>Mayo</v>
      </c>
    </row>
    <row r="246">
      <c r="C246" t="str">
        <v>Electiva II</v>
      </c>
      <c r="D246" t="str">
        <f>IF(E246="Disciplinar","No aplica","")</f>
        <v/>
      </c>
      <c r="E246" t="str">
        <v>Electiva</v>
      </c>
      <c r="F246" t="str">
        <v>Reingeniería</v>
      </c>
      <c r="J246">
        <v>2</v>
      </c>
      <c r="K246" t="str">
        <v>Especialización</v>
      </c>
      <c r="M246" t="str">
        <v>.</v>
      </c>
      <c r="T246" t="str">
        <v>Mayo</v>
      </c>
    </row>
    <row r="247">
      <c r="C247" t="str">
        <v>Seminario de investigación II</v>
      </c>
      <c r="D247" t="str">
        <f>IF(E247="Disciplinar","No aplica","")</f>
        <v>No aplica</v>
      </c>
      <c r="E247" t="str">
        <v>Disciplinar</v>
      </c>
      <c r="F247" t="str">
        <v>Reingeniería</v>
      </c>
      <c r="J247">
        <v>2</v>
      </c>
      <c r="K247" t="str">
        <v>Especialización</v>
      </c>
      <c r="M247" t="str">
        <v>.</v>
      </c>
      <c r="O247" t="str">
        <v>Sí</v>
      </c>
      <c r="T247" t="str">
        <v>Mayo</v>
      </c>
    </row>
    <row r="248">
      <c r="A248" t="str">
        <v>Presencial</v>
      </c>
      <c r="B248" t="str">
        <v>Esp. En Derecho Laboral</v>
      </c>
      <c r="C248" t="str">
        <v>Derecho Laboral Constitucional</v>
      </c>
      <c r="D248" t="str">
        <f>IF(E248="Disciplinar","No aplica","")</f>
        <v>No aplica</v>
      </c>
      <c r="E248" t="str">
        <v>Disciplinar</v>
      </c>
      <c r="F248" t="str">
        <v>Reingeniería</v>
      </c>
      <c r="J248">
        <v>1</v>
      </c>
      <c r="K248" t="str">
        <v>Especialización</v>
      </c>
      <c r="M248" t="str">
        <v>Prioridad</v>
      </c>
      <c r="O248" t="str">
        <v>No</v>
      </c>
      <c r="P248" t="str">
        <v>Aprobado DI</v>
      </c>
      <c r="T248" t="str">
        <v>Mayo</v>
      </c>
    </row>
    <row r="249">
      <c r="C249" t="str">
        <v>Relaciones de Trabajo Individual</v>
      </c>
      <c r="D249" t="str">
        <f>IF(E249="Disciplinar","No aplica","")</f>
        <v>No aplica</v>
      </c>
      <c r="E249" t="str">
        <v>Disciplinar</v>
      </c>
      <c r="F249" t="str">
        <v>Reingeniería</v>
      </c>
      <c r="J249">
        <v>1</v>
      </c>
      <c r="K249" t="str">
        <v>Especialización</v>
      </c>
      <c r="M249" t="str">
        <v>Prioridad</v>
      </c>
      <c r="O249" t="str">
        <v>No</v>
      </c>
      <c r="P249" t="str">
        <v>En revisión</v>
      </c>
      <c r="T249" t="str">
        <v>Mayo</v>
      </c>
    </row>
    <row r="250">
      <c r="C250" t="str">
        <v>Gestión de Relaciones Industriales</v>
      </c>
      <c r="D250" t="str">
        <f>IF(E250="Disciplinar","No aplica","")</f>
        <v>No aplica</v>
      </c>
      <c r="E250" t="str">
        <v>Disciplinar</v>
      </c>
      <c r="F250" t="str">
        <v>Reingeniería</v>
      </c>
      <c r="J250">
        <v>1</v>
      </c>
      <c r="K250" t="str">
        <v>Especialización</v>
      </c>
      <c r="M250" t="str">
        <v>Prioridad</v>
      </c>
      <c r="O250" t="str">
        <v>No</v>
      </c>
      <c r="P250" t="str">
        <v>En revisión</v>
      </c>
      <c r="T250" t="str">
        <v>Mayo</v>
      </c>
    </row>
    <row r="251">
      <c r="C251" t="str">
        <v>Negociación Colectiva en el Trabajo</v>
      </c>
      <c r="D251" t="str">
        <f>IF(E251="Disciplinar","No aplica","")</f>
        <v>No aplica</v>
      </c>
      <c r="E251" t="str">
        <v>Disciplinar</v>
      </c>
      <c r="F251" t="str">
        <v>Reingeniería</v>
      </c>
      <c r="J251">
        <v>1</v>
      </c>
      <c r="K251" t="str">
        <v>Especialización</v>
      </c>
      <c r="M251" t="str">
        <v>Prioridad</v>
      </c>
      <c r="O251" t="str">
        <v>No</v>
      </c>
      <c r="P251" t="str">
        <v>En revisión</v>
      </c>
      <c r="T251" t="str">
        <v>Mayo</v>
      </c>
    </row>
    <row r="252">
      <c r="C252" t="str">
        <v>Derecho Laboral Administrativo</v>
      </c>
      <c r="D252" t="str">
        <f>IF(E252="Disciplinar","No aplica","")</f>
        <v>No aplica</v>
      </c>
      <c r="E252" t="str">
        <v>Disciplinar</v>
      </c>
      <c r="F252" t="str">
        <v>Reingeniería</v>
      </c>
      <c r="J252">
        <v>1</v>
      </c>
      <c r="K252" t="str">
        <v>Especialización</v>
      </c>
      <c r="M252" t="str">
        <v>Prioridad</v>
      </c>
      <c r="O252" t="str">
        <v>Sí</v>
      </c>
      <c r="P252" t="str">
        <v>En revisión</v>
      </c>
      <c r="T252" t="str">
        <v>Mayo</v>
      </c>
    </row>
    <row r="253">
      <c r="C253" t="str">
        <v>Electiva  de Profundización I</v>
      </c>
      <c r="D253" t="str">
        <f>IF(E253="Disciplinar","No aplica","")</f>
        <v/>
      </c>
      <c r="E253" t="str">
        <v>Electiva</v>
      </c>
      <c r="F253" t="str">
        <v>Reingeniería</v>
      </c>
      <c r="J253">
        <v>1</v>
      </c>
      <c r="K253" t="str">
        <v>Especialización</v>
      </c>
      <c r="M253" t="str">
        <v>Prioridad</v>
      </c>
      <c r="O253" t="str">
        <v>No</v>
      </c>
      <c r="P253" t="str">
        <v>No empezado</v>
      </c>
      <c r="T253" t="str">
        <v>Mayo</v>
      </c>
    </row>
    <row r="254">
      <c r="C254" t="str">
        <v>Seminario de Investigación I</v>
      </c>
      <c r="D254" t="str">
        <f>IF(E254="Disciplinar","No aplica","")</f>
        <v>No aplica</v>
      </c>
      <c r="E254" t="str">
        <v>Disciplinar</v>
      </c>
      <c r="F254" t="str">
        <v>Reingeniería</v>
      </c>
      <c r="J254">
        <v>1</v>
      </c>
      <c r="K254" t="str">
        <v>Especialización</v>
      </c>
      <c r="M254" t="str">
        <v>Prioridad</v>
      </c>
      <c r="O254" t="str">
        <v>Sí</v>
      </c>
      <c r="P254" t="str">
        <v>Producido</v>
      </c>
      <c r="T254" t="str">
        <v>Mayo</v>
      </c>
    </row>
    <row r="255">
      <c r="C255" t="str">
        <v>Generalidades del Sistema de Seguridad Social en Pensiones</v>
      </c>
      <c r="D255" t="str">
        <f>IF(E255="Disciplinar","No aplica","")</f>
        <v>No aplica</v>
      </c>
      <c r="E255" t="str">
        <v>Disciplinar</v>
      </c>
      <c r="F255" t="str">
        <v>Reingeniería</v>
      </c>
      <c r="J255">
        <v>1</v>
      </c>
      <c r="K255" t="str">
        <v>Especialización</v>
      </c>
      <c r="M255" t="str">
        <v>Prioridad</v>
      </c>
      <c r="O255" t="str">
        <v>No</v>
      </c>
      <c r="P255" t="str">
        <v>En revisión</v>
      </c>
      <c r="T255" t="str">
        <v>Mayo</v>
      </c>
    </row>
    <row r="256">
      <c r="C256" t="str">
        <v>Práctica Procesal Laboral</v>
      </c>
      <c r="D256" t="str">
        <f>IF(E256="Disciplinar","No aplica","")</f>
        <v>No aplica</v>
      </c>
      <c r="E256" t="str">
        <v>Disciplinar</v>
      </c>
      <c r="F256" t="str">
        <v>Reingeniería</v>
      </c>
      <c r="J256">
        <v>2</v>
      </c>
      <c r="K256" t="str">
        <v>Especialización</v>
      </c>
      <c r="M256" t="str">
        <v>Prioridad</v>
      </c>
      <c r="O256" t="str">
        <v>No</v>
      </c>
      <c r="P256" t="str">
        <v>En revisión</v>
      </c>
      <c r="T256" t="str">
        <v>Mayo</v>
      </c>
    </row>
    <row r="257">
      <c r="C257" t="str">
        <v>Gestión de Nomina y Liquidación de Prestaciones Sociales</v>
      </c>
      <c r="D257" t="str">
        <f>IF(E257="Disciplinar","No aplica","")</f>
        <v>No aplica</v>
      </c>
      <c r="E257" t="str">
        <v>Disciplinar</v>
      </c>
      <c r="F257" t="str">
        <v>Reingeniería</v>
      </c>
      <c r="J257">
        <v>2</v>
      </c>
      <c r="K257" t="str">
        <v>Especialización</v>
      </c>
      <c r="M257" t="str">
        <v>Prioridad</v>
      </c>
      <c r="O257" t="str">
        <v>No</v>
      </c>
      <c r="P257" t="str">
        <v>En revisión</v>
      </c>
      <c r="T257" t="str">
        <v>Mayo</v>
      </c>
    </row>
    <row r="258">
      <c r="C258" t="str">
        <v>Emprendimiento, Marketing Jurídico e Innovación</v>
      </c>
      <c r="D258" t="str">
        <f>IF(E258="Disciplinar","No aplica","")</f>
        <v>No aplica</v>
      </c>
      <c r="E258" t="str">
        <v>Disciplinar</v>
      </c>
      <c r="F258" t="str">
        <v>Reingeniería</v>
      </c>
      <c r="J258">
        <v>2</v>
      </c>
      <c r="K258" t="str">
        <v>Especialización</v>
      </c>
      <c r="M258" t="str">
        <v>Prioridad</v>
      </c>
      <c r="O258" t="str">
        <v>No</v>
      </c>
      <c r="P258" t="str">
        <v>No empezado</v>
      </c>
      <c r="T258" t="str">
        <v>Mayo</v>
      </c>
    </row>
    <row r="259">
      <c r="C259" t="str">
        <v xml:space="preserve">Electiva II - Prestaciones económicas del sistema general de seguridad social en salud </v>
      </c>
      <c r="D259" t="str">
        <f>IF(E259="Disciplinar","No aplica","")</f>
        <v/>
      </c>
      <c r="E259" t="str">
        <v>Electiva</v>
      </c>
      <c r="F259" t="str">
        <v>Reingeniería</v>
      </c>
      <c r="J259">
        <v>2</v>
      </c>
      <c r="K259" t="str">
        <v>Especialización</v>
      </c>
      <c r="M259" t="str">
        <v>Prioridad</v>
      </c>
      <c r="O259" t="str">
        <v>No</v>
      </c>
      <c r="P259" t="str">
        <v>En revisión</v>
      </c>
      <c r="T259" t="str">
        <v>Mayo</v>
      </c>
    </row>
    <row r="260">
      <c r="C260" t="str">
        <v>Seminario de Investigación II</v>
      </c>
      <c r="D260" t="str">
        <f>IF(E260="Disciplinar","No aplica","")</f>
        <v>No aplica</v>
      </c>
      <c r="E260" t="str">
        <v>Disciplinar</v>
      </c>
      <c r="F260" t="str">
        <v>Reingeniería</v>
      </c>
      <c r="J260">
        <v>2</v>
      </c>
      <c r="K260" t="str">
        <v>Especialización</v>
      </c>
      <c r="M260" t="str">
        <v>Prioridad</v>
      </c>
      <c r="O260" t="str">
        <v>Sí</v>
      </c>
      <c r="P260" t="str">
        <v>Producido</v>
      </c>
      <c r="T260" t="str">
        <v>Mayo</v>
      </c>
    </row>
    <row r="261">
      <c r="C261" t="str">
        <v>Generalidades del Sistema de Seguridad Social en Salud</v>
      </c>
      <c r="D261" t="str">
        <f>IF(E261="Disciplinar","No aplica","")</f>
        <v>No aplica</v>
      </c>
      <c r="E261" t="str">
        <v>Disciplinar</v>
      </c>
      <c r="F261" t="str">
        <v>Reingeniería</v>
      </c>
      <c r="J261">
        <v>2</v>
      </c>
      <c r="K261" t="str">
        <v>Especialización</v>
      </c>
      <c r="M261" t="str">
        <v>Prioridad</v>
      </c>
      <c r="O261" t="str">
        <v>No</v>
      </c>
      <c r="P261" t="str">
        <v>En revisión</v>
      </c>
      <c r="T261" t="str">
        <v>Mayo</v>
      </c>
    </row>
    <row r="262">
      <c r="A262" t="str">
        <v>Presencial</v>
      </c>
      <c r="B262" t="str">
        <v>Esp. En Derecho Informático</v>
      </c>
      <c r="C262" t="str">
        <v>Fundamentos de la Transformación Digital</v>
      </c>
      <c r="D262" t="str">
        <f>IF(E262="Disciplinar","No aplica","")</f>
        <v>No aplica</v>
      </c>
      <c r="E262" t="str">
        <v>Disciplinar</v>
      </c>
      <c r="F262" t="str">
        <v>Reingeniería</v>
      </c>
      <c r="J262">
        <v>1</v>
      </c>
      <c r="K262" t="str">
        <v>Especialización</v>
      </c>
      <c r="M262" t="str">
        <v>Prioridad</v>
      </c>
      <c r="P262" t="str">
        <v>En revisión</v>
      </c>
      <c r="T262" t="str">
        <v>Mayo</v>
      </c>
    </row>
    <row r="263">
      <c r="C263" t="str">
        <v>Pensamientos básicos de la computación</v>
      </c>
      <c r="D263" t="str">
        <f>IF(E263="Disciplinar","No aplica","")</f>
        <v>No aplica</v>
      </c>
      <c r="E263" t="str">
        <v>Disciplinar</v>
      </c>
      <c r="F263" t="str">
        <v>Reingeniería</v>
      </c>
      <c r="J263">
        <v>1</v>
      </c>
      <c r="K263" t="str">
        <v>Especialización</v>
      </c>
      <c r="M263" t="str">
        <v>Prioridad</v>
      </c>
      <c r="O263" t="str">
        <v>No</v>
      </c>
      <c r="P263" t="str">
        <v>En revisión</v>
      </c>
      <c r="T263" t="str">
        <v>Mayo</v>
      </c>
    </row>
    <row r="264">
      <c r="C264" t="str">
        <v>Aspectos básicos de ciberseguridad</v>
      </c>
      <c r="D264" t="str">
        <f>IF(E264="Disciplinar","No aplica","")</f>
        <v>No aplica</v>
      </c>
      <c r="E264" t="str">
        <v>Disciplinar</v>
      </c>
      <c r="F264" t="str">
        <v>Reingeniería</v>
      </c>
      <c r="J264">
        <v>1</v>
      </c>
      <c r="K264" t="str">
        <v>Especialización</v>
      </c>
      <c r="M264" t="str">
        <v>Prioridad</v>
      </c>
      <c r="O264" t="str">
        <v>No</v>
      </c>
      <c r="P264" t="str">
        <v>En revisión</v>
      </c>
      <c r="T264" t="str">
        <v>Mayo</v>
      </c>
    </row>
    <row r="265">
      <c r="C265" t="str">
        <v>Innovación legal</v>
      </c>
      <c r="D265" t="str">
        <f>IF(E265="Disciplinar","No aplica","")</f>
        <v>No aplica</v>
      </c>
      <c r="E265" t="str">
        <v>Disciplinar</v>
      </c>
      <c r="F265" t="str">
        <v>Reingeniería</v>
      </c>
      <c r="J265">
        <v>1</v>
      </c>
      <c r="K265" t="str">
        <v>Especialización</v>
      </c>
      <c r="M265" t="str">
        <v>Prioridad</v>
      </c>
      <c r="P265" t="str">
        <v>Aprobado DI</v>
      </c>
      <c r="T265" t="str">
        <v>Mayo</v>
      </c>
    </row>
    <row r="266">
      <c r="C266" t="str">
        <v>Principios democráticos en entornos digitales</v>
      </c>
      <c r="D266" t="str">
        <f>IF(E266="Disciplinar","No aplica","")</f>
        <v>No aplica</v>
      </c>
      <c r="E266" t="str">
        <v>Disciplinar</v>
      </c>
      <c r="F266" t="str">
        <v>Reingeniería</v>
      </c>
      <c r="J266">
        <v>1</v>
      </c>
      <c r="K266" t="str">
        <v>Especialización</v>
      </c>
      <c r="M266" t="str">
        <v>Prioridad</v>
      </c>
      <c r="O266" t="str">
        <v>No</v>
      </c>
      <c r="P266" t="str">
        <v>En revisión</v>
      </c>
      <c r="T266" t="str">
        <v>Mayo</v>
      </c>
    </row>
    <row r="267">
      <c r="C267" t="str">
        <v>Electiva de Profundización I - Aspectos legales de la protección al consumidor digital</v>
      </c>
      <c r="D267" t="str">
        <f>IF(E267="Disciplinar","No aplica","")</f>
        <v/>
      </c>
      <c r="E267" t="str">
        <v>Electiva</v>
      </c>
      <c r="F267" t="str">
        <v>Reingeniería</v>
      </c>
      <c r="J267">
        <v>1</v>
      </c>
      <c r="K267" t="str">
        <v>Especialización</v>
      </c>
      <c r="M267" t="str">
        <v>Prioridad</v>
      </c>
      <c r="P267" t="str">
        <v>Aprobado DI</v>
      </c>
      <c r="T267" t="str">
        <v>Mayo</v>
      </c>
    </row>
    <row r="268">
      <c r="C268" t="str">
        <v>Seminario de investigación I</v>
      </c>
      <c r="D268" t="str">
        <f>IF(E268="Disciplinar","No aplica","")</f>
        <v>No aplica</v>
      </c>
      <c r="E268" t="str">
        <v>Disciplinar</v>
      </c>
      <c r="F268" t="str">
        <v>Reingeniería</v>
      </c>
      <c r="J268">
        <v>1</v>
      </c>
      <c r="K268" t="str">
        <v>Especialización</v>
      </c>
      <c r="M268" t="str">
        <v>Prioridad</v>
      </c>
      <c r="O268" t="str">
        <v>Sí</v>
      </c>
      <c r="P268" t="str">
        <v>Producido</v>
      </c>
      <c r="T268" t="str">
        <v>Mayo</v>
      </c>
    </row>
    <row r="269">
      <c r="C269" t="str">
        <v>Emprendimiento e innovación en Derecho Informático</v>
      </c>
      <c r="D269" t="str">
        <f>IF(E269="Disciplinar","No aplica","")</f>
        <v>No aplica</v>
      </c>
      <c r="E269" t="str">
        <v>Disciplinar</v>
      </c>
      <c r="F269" t="str">
        <v>Reingeniería</v>
      </c>
      <c r="J269">
        <v>2</v>
      </c>
      <c r="K269" t="str">
        <v>Especialización</v>
      </c>
      <c r="M269" t="str">
        <v>Prioridad</v>
      </c>
      <c r="P269" t="str">
        <v>En revisión</v>
      </c>
      <c r="T269" t="str">
        <v>Mayo</v>
      </c>
    </row>
    <row r="270">
      <c r="C270" t="str">
        <v>Ciberguerra y ciberdelitos</v>
      </c>
      <c r="D270" t="str">
        <f>IF(E270="Disciplinar","No aplica","")</f>
        <v>No aplica</v>
      </c>
      <c r="E270" t="str">
        <v>Disciplinar</v>
      </c>
      <c r="F270" t="str">
        <v>Reingeniería</v>
      </c>
      <c r="J270">
        <v>2</v>
      </c>
      <c r="K270" t="str">
        <v>Especialización</v>
      </c>
      <c r="M270" t="str">
        <v>Prioridad</v>
      </c>
      <c r="P270" t="str">
        <v>En revisión</v>
      </c>
      <c r="T270" t="str">
        <v>Mayo</v>
      </c>
    </row>
    <row r="271">
      <c r="C271" t="str">
        <v>Cuarta Revolución Industrial y Derecho Laboral</v>
      </c>
      <c r="D271" t="str">
        <f>IF(E271="Disciplinar","No aplica","")</f>
        <v>No aplica</v>
      </c>
      <c r="E271" t="str">
        <v>Disciplinar</v>
      </c>
      <c r="F271" t="str">
        <v>Reingeniería</v>
      </c>
      <c r="J271">
        <v>2</v>
      </c>
      <c r="K271" t="str">
        <v>Especialización</v>
      </c>
      <c r="M271" t="str">
        <v>Prioridad</v>
      </c>
      <c r="O271" t="str">
        <v>No</v>
      </c>
      <c r="P271" t="str">
        <v>En revisión</v>
      </c>
      <c r="T271" t="str">
        <v>Mayo</v>
      </c>
    </row>
    <row r="272">
      <c r="C272" t="str">
        <v>Administración de justicia en ecosistemas digitales</v>
      </c>
      <c r="D272" t="str">
        <f>IF(E272="Disciplinar","No aplica","")</f>
        <v>No aplica</v>
      </c>
      <c r="E272" t="str">
        <v>Disciplinar</v>
      </c>
      <c r="F272" t="str">
        <v>Reingeniería</v>
      </c>
      <c r="J272">
        <v>2</v>
      </c>
      <c r="K272" t="str">
        <v>Especialización</v>
      </c>
      <c r="M272" t="str">
        <v>Prioridad</v>
      </c>
      <c r="O272" t="str">
        <v>No</v>
      </c>
      <c r="P272" t="str">
        <v>En revisión</v>
      </c>
      <c r="T272" t="str">
        <v>Mayo</v>
      </c>
    </row>
    <row r="273">
      <c r="C273" t="str">
        <v>Contratos inteligentes</v>
      </c>
      <c r="D273" t="str">
        <f>IF(E273="Disciplinar","No aplica","")</f>
        <v>No aplica</v>
      </c>
      <c r="E273" t="str">
        <v>Disciplinar</v>
      </c>
      <c r="F273" t="str">
        <v>Reingeniería</v>
      </c>
      <c r="J273">
        <v>2</v>
      </c>
      <c r="K273" t="str">
        <v>Especialización</v>
      </c>
      <c r="M273" t="str">
        <v>Prioridad</v>
      </c>
      <c r="P273" t="str">
        <v>En revisión</v>
      </c>
      <c r="T273" t="str">
        <v>Mayo</v>
      </c>
    </row>
    <row r="274">
      <c r="C274" t="str">
        <v>Electiva de Profundización II - Resolución de controversias en entornos virtuales</v>
      </c>
      <c r="D274" t="str">
        <f>IF(E274="Disciplinar","No aplica","")</f>
        <v/>
      </c>
      <c r="E274" t="str">
        <v>Electiva</v>
      </c>
      <c r="F274" t="str">
        <v>Reingeniería</v>
      </c>
      <c r="J274">
        <v>2</v>
      </c>
      <c r="K274" t="str">
        <v>Especialización</v>
      </c>
      <c r="M274" t="str">
        <v>Prioridad</v>
      </c>
      <c r="P274" t="str">
        <v>En revisión</v>
      </c>
      <c r="T274" t="str">
        <v>Mayo</v>
      </c>
    </row>
    <row r="275">
      <c r="C275" t="str">
        <v>Seminario de Investigación II</v>
      </c>
      <c r="D275" t="str">
        <f>IF(E275="Disciplinar","No aplica","")</f>
        <v>No aplica</v>
      </c>
      <c r="E275" t="str">
        <v>Disciplinar</v>
      </c>
      <c r="F275" t="str">
        <v>Reingeniería</v>
      </c>
      <c r="J275">
        <v>2</v>
      </c>
      <c r="K275" t="str">
        <v>Especialización</v>
      </c>
      <c r="M275" t="str">
        <v>Prioridad</v>
      </c>
      <c r="O275" t="str">
        <v>Sí</v>
      </c>
      <c r="P275" t="str">
        <v>Producido</v>
      </c>
      <c r="T275" t="str">
        <v>Mayo</v>
      </c>
    </row>
    <row r="276">
      <c r="A276" t="str">
        <v>Presencial</v>
      </c>
      <c r="B276" t="str">
        <v>Esp Revisoría Fiscal y Auditoría Internacional</v>
      </c>
      <c r="C276" t="str">
        <v>Normas Internacionales de Auditoría</v>
      </c>
      <c r="D276" t="str">
        <f>IF(E276="Disciplinar","No aplica","")</f>
        <v>No aplica</v>
      </c>
      <c r="E276" t="str">
        <v>Disciplinar</v>
      </c>
      <c r="F276" t="str">
        <v>NOA 2025</v>
      </c>
      <c r="J276">
        <v>1</v>
      </c>
      <c r="K276" t="str">
        <v>Especialización</v>
      </c>
      <c r="T276" t="str">
        <v>Abril</v>
      </c>
    </row>
    <row r="277">
      <c r="C277" t="str">
        <v>Control Interno y Gestión del Riesgo</v>
      </c>
      <c r="D277" t="str">
        <f>IF(E277="Disciplinar","No aplica","")</f>
        <v>No aplica</v>
      </c>
      <c r="E277" t="str">
        <v>Disciplinar</v>
      </c>
      <c r="F277" t="str">
        <v>NOA 2025</v>
      </c>
      <c r="J277">
        <v>1</v>
      </c>
      <c r="K277" t="str">
        <v>Especialización</v>
      </c>
    </row>
    <row r="278">
      <c r="C278" t="str">
        <v>Auditoría Financiera y Evaluación de Riesgos</v>
      </c>
      <c r="D278" t="str">
        <f>IF(E278="Disciplinar","No aplica","")</f>
        <v>No aplica</v>
      </c>
      <c r="E278" t="str">
        <v>Disciplinar</v>
      </c>
      <c r="F278" t="str">
        <v>NOA 2025</v>
      </c>
      <c r="J278">
        <v>1</v>
      </c>
      <c r="K278" t="str">
        <v>Especialización</v>
      </c>
    </row>
    <row r="279">
      <c r="C279" t="str">
        <v>Contabilidad y Sistemas de Información</v>
      </c>
      <c r="D279" t="str">
        <f>IF(E279="Disciplinar","No aplica","")</f>
        <v>No aplica</v>
      </c>
      <c r="E279" t="str">
        <v>Disciplinar</v>
      </c>
      <c r="F279" t="str">
        <v>NOA 2025</v>
      </c>
      <c r="J279">
        <v>1</v>
      </c>
      <c r="K279" t="str">
        <v>Especialización</v>
      </c>
      <c r="T279" t="str">
        <v>Abril</v>
      </c>
    </row>
    <row r="280">
      <c r="C280" t="str">
        <v>Ética en la Revisoría y Auditoría</v>
      </c>
      <c r="D280" t="str">
        <f>IF(E280="Disciplinar","No aplica","")</f>
        <v>No aplica</v>
      </c>
      <c r="E280" t="str">
        <v>Disciplinar</v>
      </c>
      <c r="F280" t="str">
        <v>NOA 2025</v>
      </c>
      <c r="J280">
        <v>1</v>
      </c>
      <c r="K280" t="str">
        <v>Especialización</v>
      </c>
    </row>
    <row r="281">
      <c r="C281" t="str">
        <v>Electiva Profundización I</v>
      </c>
      <c r="D281" t="str">
        <f>IF(E281="Disciplinar","No aplica","")</f>
        <v/>
      </c>
      <c r="E281" t="str">
        <v>Electiva</v>
      </c>
      <c r="F281" t="str">
        <v>NOA 2025</v>
      </c>
      <c r="J281">
        <v>1</v>
      </c>
      <c r="K281" t="str">
        <v>Especialización</v>
      </c>
    </row>
    <row r="282">
      <c r="C282" t="str">
        <v>Seminario de Investigacion II</v>
      </c>
      <c r="D282" t="str">
        <f>IF(E282="Disciplinar","No aplica","")</f>
        <v>No aplica</v>
      </c>
      <c r="E282" t="str">
        <v>Disciplinar</v>
      </c>
      <c r="F282" t="str">
        <v>NOA 2025</v>
      </c>
      <c r="J282">
        <v>2</v>
      </c>
      <c r="K282" t="str">
        <v>Especialización</v>
      </c>
    </row>
    <row r="283">
      <c r="C283" t="str">
        <v>Seminario de Investigación I</v>
      </c>
      <c r="D283" t="str">
        <f>IF(E283="Disciplinar","No aplica","")</f>
        <v>No aplica</v>
      </c>
      <c r="E283" t="str">
        <v>Disciplinar</v>
      </c>
      <c r="F283" t="str">
        <v>NOA 2025</v>
      </c>
      <c r="J283">
        <v>1</v>
      </c>
      <c r="K283" t="str">
        <v>Especialización</v>
      </c>
    </row>
    <row r="284">
      <c r="A284" t="str">
        <v>Ambas</v>
      </c>
      <c r="B284" t="str">
        <v>Esp en Gestión de la IA aplicada los Negocios</v>
      </c>
      <c r="C284" t="str">
        <v>Gerencia Estratégica Organizacional</v>
      </c>
      <c r="D284" t="str">
        <f>IF(E284="Disciplinar","No aplica","")</f>
        <v>No aplica</v>
      </c>
      <c r="E284" t="str">
        <v>Disciplinar</v>
      </c>
      <c r="F284" t="str">
        <v>NOA 2025</v>
      </c>
      <c r="J284">
        <v>1</v>
      </c>
      <c r="K284" t="str">
        <v>Especialización</v>
      </c>
      <c r="T284" t="str">
        <v>Mayo</v>
      </c>
    </row>
    <row r="285">
      <c r="C285" t="str">
        <v>Big Data</v>
      </c>
      <c r="D285" t="str">
        <f>IF(E285="Disciplinar","No aplica","")</f>
        <v>No aplica</v>
      </c>
      <c r="E285" t="str">
        <v>Disciplinar</v>
      </c>
      <c r="F285" t="str">
        <v>NOA 2025</v>
      </c>
      <c r="J285">
        <v>1</v>
      </c>
      <c r="K285" t="str">
        <v>Especialización</v>
      </c>
      <c r="P285" t="str">
        <v>Aprobado DI</v>
      </c>
      <c r="T285" t="str">
        <v>Mayo</v>
      </c>
    </row>
    <row r="286">
      <c r="C286" t="str">
        <v>Gestión de la IA</v>
      </c>
      <c r="D286" t="str">
        <f>IF(E286="Disciplinar","No aplica","")</f>
        <v>No aplica</v>
      </c>
      <c r="E286" t="str">
        <v>Disciplinar</v>
      </c>
      <c r="F286" t="str">
        <v>NOA 2025</v>
      </c>
      <c r="J286">
        <v>1</v>
      </c>
      <c r="K286" t="str">
        <v>Especialización</v>
      </c>
      <c r="T286" t="str">
        <v>Mayo</v>
      </c>
    </row>
    <row r="287">
      <c r="C287" t="str">
        <v>Electiva de Profundización I</v>
      </c>
      <c r="D287" t="str">
        <f>IF(E287="Disciplinar","No aplica","")</f>
        <v/>
      </c>
      <c r="E287" t="str">
        <v>Electiva</v>
      </c>
      <c r="F287" t="str">
        <v>NOA 2025</v>
      </c>
      <c r="J287">
        <v>1</v>
      </c>
      <c r="K287" t="str">
        <v>Especialización</v>
      </c>
      <c r="T287" t="str">
        <v>Mayo</v>
      </c>
    </row>
    <row r="288">
      <c r="C288" t="str">
        <v>Fundamentos de Analítica de Datos</v>
      </c>
      <c r="D288" t="str">
        <f>IF(E288="Disciplinar","No aplica","")</f>
        <v>No aplica</v>
      </c>
      <c r="E288" t="str">
        <v>Disciplinar</v>
      </c>
      <c r="F288" t="str">
        <v>NOA 2025</v>
      </c>
      <c r="J288">
        <v>1</v>
      </c>
      <c r="K288" t="str">
        <v>Especialización</v>
      </c>
      <c r="O288" t="str">
        <v>Duplicado</v>
      </c>
      <c r="P288" t="str">
        <v>En revisión</v>
      </c>
      <c r="T288" t="str">
        <v>Mayo</v>
      </c>
    </row>
    <row r="289">
      <c r="C289" t="str">
        <v>Machine  Learning para la Gestión</v>
      </c>
      <c r="D289" t="str">
        <f>IF(E289="Disciplinar","No aplica","")</f>
        <v>No aplica</v>
      </c>
      <c r="E289" t="str">
        <v>Disciplinar</v>
      </c>
      <c r="F289" t="str">
        <v>NOA 2025</v>
      </c>
      <c r="J289">
        <v>2</v>
      </c>
      <c r="K289" t="str">
        <v>Especialización</v>
      </c>
      <c r="T289" t="str">
        <v>Mayo</v>
      </c>
    </row>
    <row r="290">
      <c r="C290" t="str">
        <v>Simulación Empresarial</v>
      </c>
      <c r="D290" t="str">
        <f>IF(E290="Disciplinar","No aplica","")</f>
        <v>No aplica</v>
      </c>
      <c r="E290" t="str">
        <v>Disciplinar</v>
      </c>
      <c r="F290" t="str">
        <v>NOA 2025</v>
      </c>
      <c r="J290">
        <v>2</v>
      </c>
      <c r="K290" t="str">
        <v>Especialización</v>
      </c>
      <c r="T290" t="str">
        <v>Mayo</v>
      </c>
    </row>
    <row r="291">
      <c r="C291" t="str">
        <v>Ecosistema de Emprendimiento e Innovación en las Organizaciones</v>
      </c>
      <c r="D291" t="str">
        <f>IF(E291="Disciplinar","No aplica","")</f>
        <v>No aplica</v>
      </c>
      <c r="E291" t="str">
        <v>Disciplinar</v>
      </c>
      <c r="F291" t="str">
        <v>NOA 2025</v>
      </c>
      <c r="J291">
        <v>2</v>
      </c>
      <c r="K291" t="str">
        <v>Especialización</v>
      </c>
      <c r="T291" t="str">
        <v>Mayo</v>
      </c>
    </row>
    <row r="292">
      <c r="C292" t="str">
        <v>Seminario de Investigación I</v>
      </c>
      <c r="D292" t="str">
        <f>IF(E292="Disciplinar","No aplica","")</f>
        <v>No aplica</v>
      </c>
      <c r="E292" t="str">
        <v>Disciplinar</v>
      </c>
      <c r="F292" t="str">
        <v>NOA 2025</v>
      </c>
      <c r="J292">
        <v>1</v>
      </c>
      <c r="K292" t="str">
        <v>Especialización</v>
      </c>
      <c r="O292" t="str">
        <v>Sí</v>
      </c>
      <c r="P292" t="str">
        <v>Aprobado DI</v>
      </c>
      <c r="T292" t="str">
        <v>Mayo</v>
      </c>
    </row>
    <row r="293">
      <c r="C293" t="str">
        <v>Negociación Estratégica</v>
      </c>
      <c r="D293" t="str">
        <f>IF(E293="Disciplinar","No aplica","")</f>
        <v>No aplica</v>
      </c>
      <c r="E293" t="str">
        <v>Disciplinar</v>
      </c>
      <c r="F293" t="str">
        <v>NOA 2025</v>
      </c>
      <c r="J293">
        <v>2</v>
      </c>
      <c r="K293" t="str">
        <v>Especialización</v>
      </c>
      <c r="P293" t="str">
        <v>Aprobado DI</v>
      </c>
      <c r="T293" t="str">
        <v>Mayo</v>
      </c>
    </row>
    <row r="294">
      <c r="C294" t="str">
        <v>Seminario de Investigacion II</v>
      </c>
      <c r="D294" t="str">
        <f>IF(E294="Disciplinar","No aplica","")</f>
        <v>No aplica</v>
      </c>
      <c r="E294" t="str">
        <v>Disciplinar</v>
      </c>
      <c r="F294" t="str">
        <v>NOA 2025</v>
      </c>
      <c r="J294">
        <v>2</v>
      </c>
      <c r="K294" t="str">
        <v>Especialización</v>
      </c>
      <c r="O294" t="str">
        <v>Sí</v>
      </c>
      <c r="P294" t="str">
        <v>Aprobado DI</v>
      </c>
      <c r="T294" t="str">
        <v>Mayo</v>
      </c>
    </row>
    <row r="295">
      <c r="C295" t="str">
        <v>Electiva de Profundización II</v>
      </c>
      <c r="D295" t="str">
        <v>Desarrollo Sostenibles e Iniciativas Globales</v>
      </c>
      <c r="E295" t="str">
        <v>Electiva</v>
      </c>
      <c r="F295" t="str">
        <v>NOA 2025</v>
      </c>
      <c r="J295">
        <v>2</v>
      </c>
      <c r="K295" t="str">
        <v>Especialización</v>
      </c>
      <c r="P295" t="str">
        <v>Aprobado DI</v>
      </c>
      <c r="T295" t="str">
        <v>Mayo</v>
      </c>
    </row>
    <row r="296">
      <c r="B296" t="str">
        <v>Esp Customer Experience</v>
      </c>
      <c r="C296" t="str">
        <v>Design Thinking</v>
      </c>
      <c r="D296" t="str">
        <f>IF(E296="Disciplinar","No aplica","")</f>
        <v>No aplica</v>
      </c>
      <c r="E296" t="str">
        <v>Disciplinar</v>
      </c>
      <c r="F296" t="str">
        <v>NOA 2025</v>
      </c>
      <c r="J296">
        <v>1</v>
      </c>
      <c r="K296" t="str">
        <v>Especialización</v>
      </c>
      <c r="T296" t="str">
        <v>Mayo</v>
      </c>
    </row>
    <row r="297">
      <c r="C297" t="str">
        <v>Customer Journey Mapping &amp; Omnicanalidad</v>
      </c>
      <c r="D297" t="str">
        <f>IF(E297="Disciplinar","No aplica","")</f>
        <v>No aplica</v>
      </c>
      <c r="E297" t="str">
        <v>Disciplinar</v>
      </c>
      <c r="F297" t="str">
        <v>NOA 2025</v>
      </c>
      <c r="J297">
        <v>1</v>
      </c>
      <c r="K297" t="str">
        <v>Especialización</v>
      </c>
      <c r="T297" t="str">
        <v>Mayo</v>
      </c>
    </row>
    <row r="298">
      <c r="C298" t="str">
        <v>Comportamiento del Consumidor y Neuromarketing</v>
      </c>
      <c r="D298" t="str">
        <f>IF(E298="Disciplinar","No aplica","")</f>
        <v>No aplica</v>
      </c>
      <c r="E298" t="str">
        <v>Disciplinar</v>
      </c>
      <c r="F298" t="str">
        <v>NOA 2025</v>
      </c>
      <c r="J298">
        <v>1</v>
      </c>
      <c r="K298" t="str">
        <v>Especialización</v>
      </c>
      <c r="T298" t="str">
        <v>Mayo</v>
      </c>
    </row>
    <row r="299">
      <c r="C299" t="str">
        <v>Gerencia Estratégica</v>
      </c>
      <c r="D299" t="str">
        <f>IF(E299="Disciplinar","No aplica","")</f>
        <v>No aplica</v>
      </c>
      <c r="E299" t="str">
        <v>Disciplinar</v>
      </c>
      <c r="F299" t="str">
        <v>NOA 2025</v>
      </c>
      <c r="J299">
        <v>1</v>
      </c>
      <c r="K299" t="str">
        <v>Especialización</v>
      </c>
      <c r="T299" t="str">
        <v>Mayo</v>
      </c>
    </row>
    <row r="300">
      <c r="C300" t="str">
        <v>Electiva Profundización I</v>
      </c>
      <c r="D300" t="str">
        <f>IF(E300="Disciplinar","No aplica","")</f>
        <v/>
      </c>
      <c r="E300" t="str">
        <v>Electiva</v>
      </c>
      <c r="F300" t="str">
        <v>NOA 2025</v>
      </c>
      <c r="J300">
        <v>1</v>
      </c>
      <c r="K300" t="str">
        <v>Especialización</v>
      </c>
      <c r="T300" t="str">
        <v>Mayo</v>
      </c>
    </row>
    <row r="301">
      <c r="C301" t="str">
        <v>Seminario de Investigación I</v>
      </c>
      <c r="D301" t="str">
        <f>IF(E301="Disciplinar","No aplica","")</f>
        <v>No aplica</v>
      </c>
      <c r="E301" t="str">
        <v>Disciplinar</v>
      </c>
      <c r="F301" t="str">
        <v>NOA 2025</v>
      </c>
      <c r="J301">
        <v>1</v>
      </c>
      <c r="K301" t="str">
        <v>Especialización</v>
      </c>
      <c r="O301" t="str">
        <v>Sí</v>
      </c>
      <c r="T301" t="str">
        <v>Mayo</v>
      </c>
    </row>
    <row r="302">
      <c r="C302" t="str">
        <v>Big Data</v>
      </c>
      <c r="D302" t="str">
        <f>IF(E302="Disciplinar","No aplica","")</f>
        <v>No aplica</v>
      </c>
      <c r="E302" t="str">
        <v>Disciplinar</v>
      </c>
      <c r="F302" t="str">
        <v>NOA 2025</v>
      </c>
      <c r="J302">
        <v>2</v>
      </c>
      <c r="K302" t="str">
        <v>Especialización</v>
      </c>
      <c r="T302" t="str">
        <v>Mayo</v>
      </c>
    </row>
    <row r="303">
      <c r="C303" t="str">
        <v>Diseño de Experiencias Inmersivas &amp; Sensoriales</v>
      </c>
      <c r="D303" t="str">
        <f>IF(E303="Disciplinar","No aplica","")</f>
        <v>No aplica</v>
      </c>
      <c r="E303" t="str">
        <v>Disciplinar</v>
      </c>
      <c r="F303" t="str">
        <v>NOA 2025</v>
      </c>
      <c r="J303">
        <v>2</v>
      </c>
      <c r="K303" t="str">
        <v>Especialización</v>
      </c>
      <c r="T303" t="str">
        <v>Mayo</v>
      </c>
    </row>
    <row r="304">
      <c r="C304" t="str">
        <v>Cultura y Liderazgo Centrado en el Cliente</v>
      </c>
      <c r="D304" t="str">
        <f>IF(E304="Disciplinar","No aplica","")</f>
        <v>No aplica</v>
      </c>
      <c r="E304" t="str">
        <v>Disciplinar</v>
      </c>
      <c r="F304" t="str">
        <v>NOA 2025</v>
      </c>
      <c r="J304">
        <v>2</v>
      </c>
      <c r="K304" t="str">
        <v>Especialización</v>
      </c>
      <c r="T304" t="str">
        <v>Mayo</v>
      </c>
    </row>
    <row r="305">
      <c r="C305" t="str">
        <v>Marketing e inteligencia de Negocios Digitales</v>
      </c>
      <c r="D305" t="str">
        <f>IF(E305="Disciplinar","No aplica","")</f>
        <v>No aplica</v>
      </c>
      <c r="E305" t="str">
        <v>Disciplinar</v>
      </c>
      <c r="F305" t="str">
        <v>NOA 2025</v>
      </c>
      <c r="J305">
        <v>2</v>
      </c>
      <c r="K305" t="str">
        <v>Especialización</v>
      </c>
      <c r="T305" t="str">
        <v>Mayo</v>
      </c>
    </row>
    <row r="306">
      <c r="C306" t="str">
        <v>UX/UI para Experiencias Digitales</v>
      </c>
      <c r="D306" t="str">
        <f>IF(E306="Disciplinar","No aplica","")</f>
        <v>No aplica</v>
      </c>
      <c r="E306" t="str">
        <v>Disciplinar</v>
      </c>
      <c r="F306" t="str">
        <v>NOA 2025</v>
      </c>
      <c r="J306">
        <v>2</v>
      </c>
      <c r="K306" t="str">
        <v>Especialización</v>
      </c>
      <c r="T306" t="str">
        <v>Mayo</v>
      </c>
    </row>
    <row r="307">
      <c r="C307" t="str">
        <v>Electiva Profundización II</v>
      </c>
      <c r="D307" t="str">
        <f>IF(E307="Disciplinar","No aplica","")</f>
        <v/>
      </c>
      <c r="E307" t="str">
        <v>Electiva</v>
      </c>
      <c r="F307" t="str">
        <v>NOA 2025</v>
      </c>
      <c r="J307">
        <v>2</v>
      </c>
      <c r="K307" t="str">
        <v>Especialización</v>
      </c>
      <c r="T307" t="str">
        <v>Mayo</v>
      </c>
    </row>
    <row r="308">
      <c r="C308" t="str">
        <v>Seminario de Investigacion II</v>
      </c>
      <c r="D308" t="str">
        <f>IF(E308="Disciplinar","No aplica","")</f>
        <v>No aplica</v>
      </c>
      <c r="E308" t="str">
        <v>Disciplinar</v>
      </c>
      <c r="F308" t="str">
        <v>NOA 2025</v>
      </c>
      <c r="J308">
        <v>2</v>
      </c>
      <c r="K308" t="str">
        <v>Especialización</v>
      </c>
      <c r="O308" t="str">
        <v>Sí</v>
      </c>
      <c r="T308" t="str">
        <v>Mayo</v>
      </c>
    </row>
    <row r="309">
      <c r="A309" t="str">
        <v>Ambas</v>
      </c>
      <c r="B309" t="str">
        <v>Especialización en Analítica de Datos</v>
      </c>
      <c r="C309" t="str">
        <v>Estadística Aplicada</v>
      </c>
      <c r="D309" t="str">
        <f>IF(E309="Disciplinar","No aplica","")</f>
        <v>No aplica</v>
      </c>
      <c r="E309" t="str">
        <v>Disciplinar</v>
      </c>
      <c r="F309" t="str">
        <v>NOA 2025</v>
      </c>
      <c r="J309">
        <v>1</v>
      </c>
      <c r="K309" t="str">
        <v>Especialización</v>
      </c>
      <c r="M309" t="str">
        <v>Prioridad</v>
      </c>
      <c r="T309" t="str">
        <v>Julio</v>
      </c>
    </row>
    <row r="310">
      <c r="C310" t="str">
        <v>Electiva  de Profundización I</v>
      </c>
      <c r="D310" t="str">
        <v>Analitica de Datos</v>
      </c>
      <c r="E310" t="str">
        <v>Electiva</v>
      </c>
      <c r="F310" t="str">
        <v>NOA 2025</v>
      </c>
      <c r="J310">
        <v>1</v>
      </c>
      <c r="K310" t="str">
        <v>Especialización</v>
      </c>
      <c r="M310" t="str">
        <v>Prioridad</v>
      </c>
      <c r="T310" t="str">
        <v>Julio</v>
      </c>
    </row>
    <row r="311">
      <c r="C311" t="str">
        <v>Electiva  de Profundización I</v>
      </c>
      <c r="D311" t="str">
        <v>Transformación Digital</v>
      </c>
      <c r="E311" t="str">
        <v>Electiva</v>
      </c>
      <c r="F311" t="str">
        <v>NOA 2025</v>
      </c>
      <c r="J311">
        <v>1</v>
      </c>
      <c r="K311" t="str">
        <v>Especialización</v>
      </c>
      <c r="M311" t="str">
        <v>Prioridad</v>
      </c>
      <c r="T311" t="str">
        <v>Julio</v>
      </c>
    </row>
    <row r="312">
      <c r="C312" t="str">
        <v>Seminario de Investigación I</v>
      </c>
      <c r="D312" t="str">
        <f>IF(E312="Disciplinar","No aplica","")</f>
        <v>No aplica</v>
      </c>
      <c r="E312" t="str">
        <v>Disciplinar</v>
      </c>
      <c r="F312" t="str">
        <v>NOA 2025</v>
      </c>
      <c r="J312">
        <v>1</v>
      </c>
      <c r="K312" t="str">
        <v>Especialización</v>
      </c>
      <c r="M312" t="str">
        <v>Prioridad</v>
      </c>
      <c r="O312" t="str">
        <v>Sí</v>
      </c>
      <c r="T312" t="str">
        <v>Julio</v>
      </c>
    </row>
    <row r="313">
      <c r="C313" t="str">
        <v>Big data y Gobierno del dato</v>
      </c>
      <c r="D313" t="str">
        <f>IF(E313="Disciplinar","No aplica","")</f>
        <v>No aplica</v>
      </c>
      <c r="E313" t="str">
        <v>Disciplinar</v>
      </c>
      <c r="F313" t="str">
        <v>NOA 2025</v>
      </c>
      <c r="J313">
        <v>1</v>
      </c>
      <c r="K313" t="str">
        <v>Especialización</v>
      </c>
      <c r="M313" t="str">
        <v>Prioridad</v>
      </c>
      <c r="T313" t="str">
        <v>Julio</v>
      </c>
    </row>
    <row r="314">
      <c r="C314" t="str">
        <v>Fundamentos de Analítica</v>
      </c>
      <c r="D314" t="str">
        <f>IF(E314="Disciplinar","No aplica","")</f>
        <v>No aplica</v>
      </c>
      <c r="E314" t="str">
        <v>Disciplinar</v>
      </c>
      <c r="F314" t="str">
        <v>NOA 2025</v>
      </c>
      <c r="J314">
        <v>1</v>
      </c>
      <c r="K314" t="str">
        <v>Especialización</v>
      </c>
      <c r="M314" t="str">
        <v>Prioridad</v>
      </c>
      <c r="T314" t="str">
        <v>Julio</v>
      </c>
    </row>
    <row r="315">
      <c r="C315" t="str">
        <v>Herramientas tecnológicas para el Análisis de datos</v>
      </c>
      <c r="D315" t="str">
        <f>IF(E315="Disciplinar","No aplica","")</f>
        <v>No aplica</v>
      </c>
      <c r="E315" t="str">
        <v>Disciplinar</v>
      </c>
      <c r="F315" t="str">
        <v>NOA 2025</v>
      </c>
      <c r="J315">
        <v>1</v>
      </c>
      <c r="K315" t="str">
        <v>Especialización</v>
      </c>
      <c r="M315" t="str">
        <v>Prioridad</v>
      </c>
      <c r="T315" t="str">
        <v>Julio</v>
      </c>
    </row>
    <row r="316">
      <c r="C316" t="str">
        <v>Machine Learning</v>
      </c>
      <c r="D316" t="str">
        <f>IF(E316="Disciplinar","No aplica","")</f>
        <v>No aplica</v>
      </c>
      <c r="E316" t="str">
        <v>Disciplinar</v>
      </c>
      <c r="F316" t="str">
        <v>NOA 2025</v>
      </c>
      <c r="J316">
        <v>1</v>
      </c>
      <c r="K316" t="str">
        <v>Especialización</v>
      </c>
      <c r="M316" t="str">
        <v>Prioridad</v>
      </c>
      <c r="T316" t="str">
        <v>Julio</v>
      </c>
    </row>
    <row r="317">
      <c r="C317" t="str">
        <v>Minería de Datos</v>
      </c>
      <c r="D317" t="str">
        <f>IF(E317="Disciplinar","No aplica","")</f>
        <v>No aplica</v>
      </c>
      <c r="E317" t="str">
        <v>Disciplinar</v>
      </c>
      <c r="F317" t="str">
        <v>NOA 2025</v>
      </c>
      <c r="J317">
        <v>2</v>
      </c>
      <c r="K317" t="str">
        <v>Especialización</v>
      </c>
      <c r="M317" t="str">
        <v>Prioridad</v>
      </c>
      <c r="T317" t="str">
        <v>Julio</v>
      </c>
    </row>
    <row r="318">
      <c r="C318" t="str">
        <v>Story Telling con Datos</v>
      </c>
      <c r="D318" t="str">
        <f>IF(E318="Disciplinar","No aplica","")</f>
        <v>No aplica</v>
      </c>
      <c r="E318" t="str">
        <v>Disciplinar</v>
      </c>
      <c r="F318" t="str">
        <v>NOA 2025</v>
      </c>
      <c r="J318">
        <v>2</v>
      </c>
      <c r="K318" t="str">
        <v>Especialización</v>
      </c>
      <c r="M318" t="str">
        <v>Prioridad</v>
      </c>
      <c r="T318" t="str">
        <v>Julio</v>
      </c>
    </row>
    <row r="319">
      <c r="C319" t="str">
        <v>IA aplicada al análisis de datos</v>
      </c>
      <c r="D319" t="str">
        <f>IF(E319="Disciplinar","No aplica","")</f>
        <v>No aplica</v>
      </c>
      <c r="E319" t="str">
        <v>Disciplinar</v>
      </c>
      <c r="F319" t="str">
        <v>NOA 2025</v>
      </c>
      <c r="J319">
        <v>2</v>
      </c>
      <c r="K319" t="str">
        <v>Especialización</v>
      </c>
      <c r="M319" t="str">
        <v>Prioridad</v>
      </c>
      <c r="T319" t="str">
        <v>Julio</v>
      </c>
    </row>
    <row r="320">
      <c r="C320" t="str">
        <v>Minería de datos</v>
      </c>
      <c r="D320" t="str">
        <f>IF(E320="Disciplinar","No aplica","")</f>
        <v>No aplica</v>
      </c>
      <c r="E320" t="str">
        <v>Disciplinar</v>
      </c>
      <c r="F320" t="str">
        <v>NOA 2025</v>
      </c>
      <c r="J320">
        <v>2</v>
      </c>
      <c r="K320" t="str">
        <v>Especialización</v>
      </c>
      <c r="M320" t="str">
        <v>Prioridad</v>
      </c>
      <c r="T320" t="str">
        <v>Julio</v>
      </c>
    </row>
    <row r="321">
      <c r="C321" t="str">
        <v>Modelos Numericos</v>
      </c>
      <c r="D321" t="str">
        <f>IF(E321="Disciplinar","No aplica","")</f>
        <v>No aplica</v>
      </c>
      <c r="E321" t="str">
        <v>Disciplinar</v>
      </c>
      <c r="F321" t="str">
        <v>NOA 2025</v>
      </c>
      <c r="J321">
        <v>2</v>
      </c>
      <c r="K321" t="str">
        <v>Especialización</v>
      </c>
      <c r="M321" t="str">
        <v>Prioridad</v>
      </c>
      <c r="T321" t="str">
        <v>Julio</v>
      </c>
    </row>
    <row r="322">
      <c r="C322" t="str">
        <v>Electiva II</v>
      </c>
      <c r="D322" t="str">
        <f>IF(E322="Disciplinar","No aplica","")</f>
        <v/>
      </c>
      <c r="E322" t="str">
        <v>Electiva</v>
      </c>
      <c r="F322" t="str">
        <v>NOA 2025</v>
      </c>
      <c r="J322">
        <v>2</v>
      </c>
      <c r="K322" t="str">
        <v>Especialización</v>
      </c>
      <c r="M322" t="str">
        <v>Prioridad</v>
      </c>
      <c r="T322" t="str">
        <v>Julio</v>
      </c>
    </row>
    <row r="323">
      <c r="C323" t="str">
        <v>Seminario de Investigacion II</v>
      </c>
      <c r="D323" t="str">
        <f>IF(E323="Disciplinar","No aplica","")</f>
        <v>No aplica</v>
      </c>
      <c r="E323" t="str">
        <v>Disciplinar</v>
      </c>
      <c r="F323" t="str">
        <v>NOA 2025</v>
      </c>
      <c r="J323">
        <v>2</v>
      </c>
      <c r="K323" t="str">
        <v>Especialización</v>
      </c>
      <c r="M323" t="str">
        <v>Prioridad</v>
      </c>
      <c r="O323" t="str">
        <v>Sí</v>
      </c>
      <c r="T323" t="str">
        <v>Julio</v>
      </c>
    </row>
    <row r="324">
      <c r="A324" t="str">
        <v>Ambas</v>
      </c>
      <c r="B324" t="str">
        <v>Esp en Seguridad Informática</v>
      </c>
      <c r="C324" t="str">
        <v>Electiva  de Profundización I</v>
      </c>
      <c r="D324" t="str">
        <v>Fundamentos de innovación tecnológica</v>
      </c>
      <c r="E324" t="str">
        <v>Electiva</v>
      </c>
      <c r="F324" t="str">
        <v>NOA 2025</v>
      </c>
      <c r="J324">
        <v>1</v>
      </c>
      <c r="K324" t="str">
        <v>Especialización</v>
      </c>
      <c r="T324" t="str">
        <v>Julio</v>
      </c>
    </row>
    <row r="325">
      <c r="C325" t="str">
        <v>Seminario de Investigación I</v>
      </c>
      <c r="D325" t="str">
        <f>IF(E325="Disciplinar","No aplica","")</f>
        <v>No aplica</v>
      </c>
      <c r="E325" t="str">
        <v>Disciplinar</v>
      </c>
      <c r="F325" t="str">
        <v>NOA 2025</v>
      </c>
      <c r="J325">
        <v>1</v>
      </c>
      <c r="K325" t="str">
        <v>Especialización</v>
      </c>
      <c r="O325" t="str">
        <v>Sí</v>
      </c>
      <c r="T325" t="str">
        <v>Julio</v>
      </c>
    </row>
    <row r="326">
      <c r="C326" t="str">
        <v>Fundamentos de Comunicaciones y Seguridad</v>
      </c>
      <c r="D326" t="str">
        <f>IF(E326="Disciplinar","No aplica","")</f>
        <v>No aplica</v>
      </c>
      <c r="E326" t="str">
        <v>Disciplinar</v>
      </c>
      <c r="F326" t="str">
        <v>NOA 2025</v>
      </c>
      <c r="J326">
        <v>1</v>
      </c>
      <c r="K326" t="str">
        <v>Especialización</v>
      </c>
      <c r="T326" t="str">
        <v>Julio</v>
      </c>
    </row>
    <row r="327">
      <c r="C327" t="str">
        <v>Aspectos Legales y Éticos</v>
      </c>
      <c r="D327" t="str">
        <f>IF(E327="Disciplinar","No aplica","")</f>
        <v>No aplica</v>
      </c>
      <c r="E327" t="str">
        <v>Disciplinar</v>
      </c>
      <c r="F327" t="str">
        <v>NOA 2025</v>
      </c>
      <c r="J327">
        <v>1</v>
      </c>
      <c r="K327" t="str">
        <v>Especialización</v>
      </c>
      <c r="T327" t="str">
        <v>Julio</v>
      </c>
    </row>
    <row r="328">
      <c r="C328" t="str">
        <v>Análisis de Riesgos y Test de Penetración</v>
      </c>
      <c r="D328" t="str">
        <f>IF(E328="Disciplinar","No aplica","")</f>
        <v>No aplica</v>
      </c>
      <c r="E328" t="str">
        <v>Disciplinar</v>
      </c>
      <c r="F328" t="str">
        <v>NOA 2025</v>
      </c>
      <c r="J328">
        <v>1</v>
      </c>
      <c r="K328" t="str">
        <v>Especialización</v>
      </c>
      <c r="T328" t="str">
        <v>Julio</v>
      </c>
    </row>
    <row r="329">
      <c r="C329" t="str">
        <v>Criptografía</v>
      </c>
      <c r="D329" t="str">
        <f>IF(E329="Disciplinar","No aplica","")</f>
        <v>No aplica</v>
      </c>
      <c r="E329" t="str">
        <v>Disciplinar</v>
      </c>
      <c r="F329" t="str">
        <v>NOA 2025</v>
      </c>
      <c r="J329">
        <v>1</v>
      </c>
      <c r="K329" t="str">
        <v>Especialización</v>
      </c>
      <c r="T329" t="str">
        <v>Julio</v>
      </c>
    </row>
    <row r="330">
      <c r="C330" t="str">
        <v>Seguridad en Infraestructuras Telemáticas</v>
      </c>
      <c r="D330" t="str">
        <f>IF(E330="Disciplinar","No aplica","")</f>
        <v>No aplica</v>
      </c>
      <c r="E330" t="str">
        <v>Disciplinar</v>
      </c>
      <c r="F330" t="str">
        <v>NOA 2025</v>
      </c>
      <c r="J330">
        <v>2</v>
      </c>
      <c r="K330" t="str">
        <v>Especialización</v>
      </c>
      <c r="T330" t="str">
        <v>Julio</v>
      </c>
    </row>
    <row r="331">
      <c r="C331" t="str">
        <v>Seguridad en el Desarrollo de Aplicaciones</v>
      </c>
      <c r="D331" t="str">
        <f>IF(E331="Disciplinar","No aplica","")</f>
        <v>No aplica</v>
      </c>
      <c r="E331" t="str">
        <v>Disciplinar</v>
      </c>
      <c r="F331" t="str">
        <v>NOA 2025</v>
      </c>
      <c r="J331">
        <v>2</v>
      </c>
      <c r="K331" t="str">
        <v>Especialización</v>
      </c>
      <c r="T331" t="str">
        <v>Julio</v>
      </c>
    </row>
    <row r="332">
      <c r="C332" t="str">
        <v>Sistemas de Gestión de Seguridad de la Información</v>
      </c>
      <c r="D332" t="str">
        <f>IF(E332="Disciplinar","No aplica","")</f>
        <v>No aplica</v>
      </c>
      <c r="E332" t="str">
        <v>Disciplinar</v>
      </c>
      <c r="F332" t="str">
        <v>NOA 2025</v>
      </c>
      <c r="J332">
        <v>2</v>
      </c>
      <c r="K332" t="str">
        <v>Especialización</v>
      </c>
      <c r="T332" t="str">
        <v>Julio</v>
      </c>
    </row>
    <row r="333">
      <c r="C333" t="str">
        <v>Gestión de Incidentes y Computación Forense</v>
      </c>
      <c r="D333" t="str">
        <f>IF(E333="Disciplinar","No aplica","")</f>
        <v>No aplica</v>
      </c>
      <c r="E333" t="str">
        <v>Disciplinar</v>
      </c>
      <c r="F333" t="str">
        <v>NOA 2025</v>
      </c>
      <c r="J333">
        <v>2</v>
      </c>
      <c r="K333" t="str">
        <v>Especialización</v>
      </c>
      <c r="T333" t="str">
        <v>Julio</v>
      </c>
    </row>
    <row r="334">
      <c r="C334" t="str">
        <v>Seminario de Investigacion II</v>
      </c>
      <c r="D334" t="str">
        <f>IF(E334="Disciplinar","No aplica","")</f>
        <v>No aplica</v>
      </c>
      <c r="E334" t="str">
        <v>Disciplinar</v>
      </c>
      <c r="F334" t="str">
        <v>NOA 2025</v>
      </c>
      <c r="J334">
        <v>2</v>
      </c>
      <c r="K334" t="str">
        <v>Especialización</v>
      </c>
      <c r="O334" t="str">
        <v>Sí</v>
      </c>
      <c r="T334" t="str">
        <v>Julio</v>
      </c>
    </row>
    <row r="335">
      <c r="C335" t="str">
        <v>Electiva II</v>
      </c>
      <c r="D335" t="str">
        <v>Pensamiento estratégico y liderazgo organizacional</v>
      </c>
      <c r="E335" t="str">
        <v>Electiva</v>
      </c>
      <c r="F335" t="str">
        <v>NOA 2025</v>
      </c>
      <c r="J335">
        <v>2</v>
      </c>
      <c r="K335" t="str">
        <v>Especialización</v>
      </c>
      <c r="T335" t="str">
        <v>Julio</v>
      </c>
    </row>
    <row r="336">
      <c r="B336" t="str">
        <v>Esp Comunicación Digital y Social Media</v>
      </c>
      <c r="C336" t="str">
        <v>Fundamentos de Comunicación y Estrategia Digital</v>
      </c>
      <c r="D336" t="str">
        <f>IF(E336="Disciplinar","No aplica","")</f>
        <v>No aplica</v>
      </c>
      <c r="E336" t="str">
        <v>Disciplinar</v>
      </c>
      <c r="F336" t="str">
        <v>NOA 2025</v>
      </c>
      <c r="J336">
        <v>1</v>
      </c>
      <c r="K336" t="str">
        <v>Especialización</v>
      </c>
      <c r="P336" t="str">
        <v>Aprobado DI</v>
      </c>
      <c r="T336" t="str">
        <v>Septiembre</v>
      </c>
    </row>
    <row r="337">
      <c r="C337" t="str">
        <v>Producción y Estrategia de Contenidos Digitales</v>
      </c>
      <c r="D337" t="str">
        <f>IF(E337="Disciplinar","No aplica","")</f>
        <v>No aplica</v>
      </c>
      <c r="E337" t="str">
        <v>Disciplinar</v>
      </c>
      <c r="F337" t="str">
        <v>NOA 2025</v>
      </c>
      <c r="J337">
        <v>1</v>
      </c>
      <c r="K337" t="str">
        <v>Especialización</v>
      </c>
      <c r="T337" t="str">
        <v>Septiembre</v>
      </c>
    </row>
    <row r="338">
      <c r="C338" t="str">
        <v>Estrategias de Social Media</v>
      </c>
      <c r="D338" t="str">
        <f>IF(E338="Disciplinar","No aplica","")</f>
        <v>No aplica</v>
      </c>
      <c r="E338" t="str">
        <v>Disciplinar</v>
      </c>
      <c r="F338" t="str">
        <v>NOA 2025</v>
      </c>
      <c r="J338">
        <v>1</v>
      </c>
      <c r="K338" t="str">
        <v>Especialización</v>
      </c>
      <c r="P338" t="str">
        <v>Aprobado DI</v>
      </c>
      <c r="T338" t="str">
        <v>Septiembre</v>
      </c>
    </row>
    <row r="339">
      <c r="C339" t="str">
        <v>Introducción a la Publicidad Digital</v>
      </c>
      <c r="D339" t="str">
        <f>IF(E339="Disciplinar","No aplica","")</f>
        <v>No aplica</v>
      </c>
      <c r="E339" t="str">
        <v>Disciplinar</v>
      </c>
      <c r="F339" t="str">
        <v>NOA 2025</v>
      </c>
      <c r="J339">
        <v>1</v>
      </c>
      <c r="K339" t="str">
        <v>Especialización</v>
      </c>
      <c r="T339" t="str">
        <v>Septiembre</v>
      </c>
    </row>
    <row r="340">
      <c r="C340" t="str">
        <v>Herramientas y Tendencias Emergentes en Comunicación Digital</v>
      </c>
      <c r="D340" t="str">
        <f>IF(E340="Disciplinar","No aplica","")</f>
        <v>No aplica</v>
      </c>
      <c r="E340" t="str">
        <v>Disciplinar</v>
      </c>
      <c r="F340" t="str">
        <v>NOA 2025</v>
      </c>
      <c r="J340">
        <v>1</v>
      </c>
      <c r="K340" t="str">
        <v>Especialización</v>
      </c>
      <c r="T340" t="str">
        <v>Septiembre</v>
      </c>
    </row>
    <row r="341">
      <c r="C341" t="str">
        <v>Investigación 1 (Seminario de Investigación I)</v>
      </c>
      <c r="D341" t="str">
        <f>IF(E341="Disciplinar","No aplica","")</f>
        <v>No aplica</v>
      </c>
      <c r="E341" t="str">
        <v>Disciplinar</v>
      </c>
      <c r="F341" t="str">
        <v>NOA 2025</v>
      </c>
      <c r="J341">
        <v>1</v>
      </c>
      <c r="K341" t="str">
        <v>Especialización</v>
      </c>
      <c r="P341" t="str">
        <v>Aprobado DI</v>
      </c>
      <c r="T341" t="str">
        <v>Septiembre</v>
      </c>
    </row>
    <row r="342">
      <c r="C342" t="str">
        <v>Narrativas Digitales y Medios Transmedia</v>
      </c>
      <c r="D342" t="str">
        <f>IF(E342="Disciplinar","No aplica","")</f>
        <v>No aplica</v>
      </c>
      <c r="E342" t="str">
        <v>Disciplinar</v>
      </c>
      <c r="F342" t="str">
        <v>NOA 2025</v>
      </c>
      <c r="J342">
        <v>2</v>
      </c>
      <c r="K342" t="str">
        <v>Especialización</v>
      </c>
      <c r="T342" t="str">
        <v>Septiembre</v>
      </c>
    </row>
    <row r="343">
      <c r="C343" t="str">
        <v>Social Media, Analítica Digital y Gestión de Audiencias</v>
      </c>
      <c r="D343" t="str">
        <f>IF(E343="Disciplinar","No aplica","")</f>
        <v>No aplica</v>
      </c>
      <c r="E343" t="str">
        <v>Disciplinar</v>
      </c>
      <c r="F343" t="str">
        <v>NOA 2025</v>
      </c>
      <c r="J343">
        <v>2</v>
      </c>
      <c r="K343" t="str">
        <v>Especialización</v>
      </c>
      <c r="T343" t="str">
        <v>Septiembre</v>
      </c>
    </row>
    <row r="344">
      <c r="C344" t="str">
        <v>Marketing Digital y Gestión de Plataformas Publicitarias</v>
      </c>
      <c r="D344" t="str">
        <f>IF(E344="Disciplinar","No aplica","")</f>
        <v>No aplica</v>
      </c>
      <c r="E344" t="str">
        <v>Disciplinar</v>
      </c>
      <c r="F344" t="str">
        <v>NOA 2025</v>
      </c>
      <c r="J344">
        <v>2</v>
      </c>
      <c r="K344" t="str">
        <v>Especialización</v>
      </c>
      <c r="T344" t="str">
        <v>Septiembre</v>
      </c>
    </row>
    <row r="345">
      <c r="C345" t="str">
        <v>Estrategias Digitales para la Innovación</v>
      </c>
      <c r="D345" t="str">
        <f>IF(E345="Disciplinar","No aplica","")</f>
        <v>No aplica</v>
      </c>
      <c r="E345" t="str">
        <v>Disciplinar</v>
      </c>
      <c r="F345" t="str">
        <v>NOA 2025</v>
      </c>
      <c r="J345">
        <v>2</v>
      </c>
      <c r="K345" t="str">
        <v>Especialización</v>
      </c>
      <c r="T345" t="str">
        <v>Septiembre</v>
      </c>
    </row>
    <row r="346">
      <c r="C346" t="str">
        <v>Gestión de Crisis y Reputación en Entornos Digitales</v>
      </c>
      <c r="D346" t="str">
        <f>IF(E346="Disciplinar","No aplica","")</f>
        <v>No aplica</v>
      </c>
      <c r="E346" t="str">
        <v>Disciplinar</v>
      </c>
      <c r="F346" t="str">
        <v>NOA 2025</v>
      </c>
      <c r="J346">
        <v>2</v>
      </c>
      <c r="K346" t="str">
        <v>Especialización</v>
      </c>
      <c r="T346" t="str">
        <v>Septiembre</v>
      </c>
    </row>
    <row r="347">
      <c r="C347" t="str">
        <v>Investigaciòn 2</v>
      </c>
      <c r="D347" t="str">
        <f>IF(E347="Disciplinar","No aplica","")</f>
        <v>No aplica</v>
      </c>
      <c r="E347" t="str">
        <v>Disciplinar</v>
      </c>
      <c r="F347" t="str">
        <v>NOA 2025</v>
      </c>
      <c r="J347">
        <v>2</v>
      </c>
      <c r="K347" t="str">
        <v>Especialización</v>
      </c>
      <c r="T347" t="str">
        <v>Septiembre</v>
      </c>
    </row>
    <row r="348">
      <c r="B348" t="str">
        <v>Esp Derecho Procesal y Probatorio</v>
      </c>
      <c r="C348" t="str">
        <v>Fundamentos Constitucionales del Derecho Procesal y Probatorio Contemporaneo</v>
      </c>
      <c r="D348" t="str">
        <f>IF(E348="Disciplinar","No aplica","")</f>
        <v>No aplica</v>
      </c>
      <c r="E348" t="str">
        <v>Disciplinar</v>
      </c>
      <c r="F348" t="str">
        <v>NOA 2025</v>
      </c>
      <c r="J348">
        <v>1</v>
      </c>
      <c r="K348" t="str">
        <v>Especialización</v>
      </c>
      <c r="P348" t="str">
        <v>Aprobado DI</v>
      </c>
      <c r="T348" t="str">
        <v>Septiembre</v>
      </c>
    </row>
    <row r="349">
      <c r="C349" t="str">
        <v>Emprendimiento e innovacion digital</v>
      </c>
      <c r="D349" t="str">
        <f>IF(E349="Disciplinar","No aplica","")</f>
        <v>No aplica</v>
      </c>
      <c r="E349" t="str">
        <v>Disciplinar</v>
      </c>
      <c r="F349" t="str">
        <v>NOA 2025</v>
      </c>
      <c r="J349">
        <v>1</v>
      </c>
      <c r="K349" t="str">
        <v>Especialización</v>
      </c>
      <c r="P349" t="str">
        <v>Aprobado DI</v>
      </c>
      <c r="T349" t="str">
        <v>Septiembre</v>
      </c>
    </row>
    <row r="350">
      <c r="C350" t="str">
        <v>Técnica Probatoria y medios de valoración en las actuaciones procesales</v>
      </c>
      <c r="D350" t="str">
        <f>IF(E350="Disciplinar","No aplica","")</f>
        <v>No aplica</v>
      </c>
      <c r="E350" t="str">
        <v>Disciplinar</v>
      </c>
      <c r="F350" t="str">
        <v>NOA 2025</v>
      </c>
      <c r="J350">
        <v>1</v>
      </c>
      <c r="K350" t="str">
        <v>Especialización</v>
      </c>
      <c r="P350" t="str">
        <v>Aprobado DI</v>
      </c>
      <c r="T350" t="str">
        <v>Septiembre</v>
      </c>
    </row>
    <row r="351">
      <c r="C351" t="str">
        <v>Derecho disciplinario Colombiano</v>
      </c>
      <c r="D351" t="str">
        <f>IF(E351="Disciplinar","No aplica","")</f>
        <v>No aplica</v>
      </c>
      <c r="E351" t="str">
        <v>Disciplinar</v>
      </c>
      <c r="F351" t="str">
        <v>NOA 2025</v>
      </c>
      <c r="J351">
        <v>1</v>
      </c>
      <c r="K351" t="str">
        <v>Especialización</v>
      </c>
      <c r="T351" t="str">
        <v>Septiembre</v>
      </c>
    </row>
    <row r="352">
      <c r="C352" t="str">
        <v>Derecho Procesal y Probatorio Civil y Familia Colombiano</v>
      </c>
      <c r="D352" t="str">
        <f>IF(E352="Disciplinar","No aplica","")</f>
        <v>No aplica</v>
      </c>
      <c r="E352" t="str">
        <v>Disciplinar</v>
      </c>
      <c r="F352" t="str">
        <v>NOA 2025</v>
      </c>
      <c r="J352">
        <v>1</v>
      </c>
      <c r="K352" t="str">
        <v>Especialización</v>
      </c>
      <c r="T352" t="str">
        <v>Septiembre</v>
      </c>
    </row>
    <row r="353">
      <c r="C353" t="str">
        <v>Seminario de Investigación I</v>
      </c>
      <c r="D353" t="str">
        <f>IF(E353="Disciplinar","No aplica","")</f>
        <v>No aplica</v>
      </c>
      <c r="E353" t="str">
        <v>Disciplinar</v>
      </c>
      <c r="F353" t="str">
        <v>NOA 2025</v>
      </c>
      <c r="J353">
        <v>1</v>
      </c>
      <c r="K353" t="str">
        <v>Especialización</v>
      </c>
      <c r="O353" t="str">
        <v>Sí</v>
      </c>
      <c r="P353" t="str">
        <v>Aprobado DI</v>
      </c>
      <c r="T353" t="str">
        <v>Septiembre</v>
      </c>
    </row>
    <row r="354">
      <c r="C354" t="str">
        <v>Bioética y Sociedad Contemporánea</v>
      </c>
      <c r="D354" t="str">
        <f>IF(E354="Disciplinar","No aplica","")</f>
        <v>No aplica</v>
      </c>
      <c r="E354" t="str">
        <v>Disciplinar</v>
      </c>
      <c r="F354" t="str">
        <v>NOA 2025</v>
      </c>
      <c r="J354">
        <v>2</v>
      </c>
      <c r="K354" t="str">
        <v>Especialización</v>
      </c>
      <c r="T354" t="str">
        <v>Septiembre</v>
      </c>
    </row>
    <row r="355">
      <c r="C355" t="str">
        <v>Derecho Procesal y Probatorio Penal</v>
      </c>
      <c r="D355" t="str">
        <f>IF(E355="Disciplinar","No aplica","")</f>
        <v>No aplica</v>
      </c>
      <c r="E355" t="str">
        <v>Disciplinar</v>
      </c>
      <c r="F355" t="str">
        <v>NOA 2025</v>
      </c>
      <c r="J355">
        <v>2</v>
      </c>
      <c r="K355" t="str">
        <v>Especialización</v>
      </c>
      <c r="T355" t="str">
        <v>Septiembre</v>
      </c>
    </row>
    <row r="356">
      <c r="C356" t="str">
        <v>Derecho Procesal y Probatorio Contencioso Administrativo</v>
      </c>
      <c r="D356" t="str">
        <f>IF(E356="Disciplinar","No aplica","")</f>
        <v>No aplica</v>
      </c>
      <c r="E356" t="str">
        <v>Disciplinar</v>
      </c>
      <c r="F356" t="str">
        <v>NOA 2025</v>
      </c>
      <c r="J356">
        <v>2</v>
      </c>
      <c r="K356" t="str">
        <v>Especialización</v>
      </c>
      <c r="T356" t="str">
        <v>Septiembre</v>
      </c>
    </row>
    <row r="357">
      <c r="C357" t="str">
        <v>Derecho Procesal y Probatorio Laboral Colombiano</v>
      </c>
      <c r="D357" t="str">
        <f>IF(E357="Disciplinar","No aplica","")</f>
        <v>No aplica</v>
      </c>
      <c r="E357" t="str">
        <v>Disciplinar</v>
      </c>
      <c r="F357" t="str">
        <v>NOA 2025</v>
      </c>
      <c r="J357">
        <v>2</v>
      </c>
      <c r="K357" t="str">
        <v>Especialización</v>
      </c>
      <c r="T357" t="str">
        <v>Septiembre</v>
      </c>
    </row>
    <row r="358">
      <c r="C358" t="str">
        <v>Electiva de Profundización</v>
      </c>
      <c r="D358" t="str">
        <f>IF(E358="Disciplinar","No aplica","")</f>
        <v/>
      </c>
      <c r="E358" t="str">
        <v>Electiva</v>
      </c>
      <c r="F358" t="str">
        <v>NOA 2025</v>
      </c>
      <c r="J358">
        <v>2</v>
      </c>
      <c r="K358" t="str">
        <v>Especialización</v>
      </c>
      <c r="T358" t="str">
        <v>Septiembre</v>
      </c>
    </row>
    <row r="359">
      <c r="C359" t="str">
        <v>Seminario de Investigacion II</v>
      </c>
      <c r="D359" t="str">
        <f>IF(E359="Disciplinar","No aplica","")</f>
        <v>No aplica</v>
      </c>
      <c r="E359" t="str">
        <v>Disciplinar</v>
      </c>
      <c r="F359" t="str">
        <v>NOA 2025</v>
      </c>
      <c r="J359">
        <v>2</v>
      </c>
      <c r="K359" t="str">
        <v>Especialización</v>
      </c>
      <c r="O359" t="str">
        <v>Sí</v>
      </c>
      <c r="P359" t="str">
        <v>Aprobado DI</v>
      </c>
      <c r="T359" t="str">
        <v>Septiembre</v>
      </c>
    </row>
    <row r="360">
      <c r="B360" t="str">
        <v>Esp en Crisis, Conflictos y Salud Mental en la Adolescencia</v>
      </c>
      <c r="C360" t="str">
        <v>Fundamentos teoricos  de la adolescencia</v>
      </c>
      <c r="D360" t="str">
        <f>IF(E360="Disciplinar","No aplica","")</f>
        <v>No aplica</v>
      </c>
      <c r="E360" t="str">
        <v>Disciplinar</v>
      </c>
      <c r="F360" t="str">
        <v>NOA 2025</v>
      </c>
      <c r="J360">
        <v>1</v>
      </c>
      <c r="K360" t="str">
        <v>Especialización</v>
      </c>
      <c r="M360" t="str">
        <v>Prioridad</v>
      </c>
      <c r="T360" t="str">
        <v>Septiembre</v>
      </c>
    </row>
    <row r="361">
      <c r="C361" t="str">
        <v>Salud Mental y problematicas contemporaneas</v>
      </c>
      <c r="D361" t="str">
        <f>IF(E361="Disciplinar","No aplica","")</f>
        <v>No aplica</v>
      </c>
      <c r="E361" t="str">
        <v>Disciplinar</v>
      </c>
      <c r="F361" t="str">
        <v>NOA 2025</v>
      </c>
      <c r="J361">
        <v>1</v>
      </c>
      <c r="K361" t="str">
        <v>Especialización</v>
      </c>
      <c r="M361" t="str">
        <v>Prioridad</v>
      </c>
      <c r="T361" t="str">
        <v>Septiembre</v>
      </c>
    </row>
    <row r="362">
      <c r="C362" t="str">
        <v>Psicopatología de la adolescencia I</v>
      </c>
      <c r="D362" t="str">
        <f>IF(E362="Disciplinar","No aplica","")</f>
        <v>No aplica</v>
      </c>
      <c r="E362" t="str">
        <v>Disciplinar</v>
      </c>
      <c r="F362" t="str">
        <v>NOA 2025</v>
      </c>
      <c r="J362">
        <v>1</v>
      </c>
      <c r="K362" t="str">
        <v>Especialización</v>
      </c>
      <c r="M362" t="str">
        <v>Prioridad</v>
      </c>
      <c r="T362" t="str">
        <v>Septiembre</v>
      </c>
    </row>
    <row r="363">
      <c r="C363" t="str">
        <v>Estudio de casos I</v>
      </c>
      <c r="D363" t="str">
        <f>IF(E363="Disciplinar","No aplica","")</f>
        <v>No aplica</v>
      </c>
      <c r="E363" t="str">
        <v>Disciplinar</v>
      </c>
      <c r="F363" t="str">
        <v>NOA 2025</v>
      </c>
      <c r="J363">
        <v>1</v>
      </c>
      <c r="K363" t="str">
        <v>Especialización</v>
      </c>
      <c r="M363" t="str">
        <v>Prioridad</v>
      </c>
      <c r="T363" t="str">
        <v>Septiembre</v>
      </c>
    </row>
    <row r="364">
      <c r="C364" t="str">
        <v>Abordaje Psicosocial I (social, Psicológico, educativa)</v>
      </c>
      <c r="D364" t="str">
        <f>IF(E364="Disciplinar","No aplica","")</f>
        <v>No aplica</v>
      </c>
      <c r="E364" t="str">
        <v>Disciplinar</v>
      </c>
      <c r="F364" t="str">
        <v>NOA 2025</v>
      </c>
      <c r="J364">
        <v>1</v>
      </c>
      <c r="K364" t="str">
        <v>Especialización</v>
      </c>
      <c r="M364" t="str">
        <v>Prioridad</v>
      </c>
      <c r="T364" t="str">
        <v>Septiembre</v>
      </c>
    </row>
    <row r="365">
      <c r="C365" t="str">
        <v>Electiva  de Profundización I</v>
      </c>
      <c r="D365" t="str">
        <f>IF(E365="Disciplinar","No aplica","")</f>
        <v/>
      </c>
      <c r="E365" t="str">
        <v>Electiva</v>
      </c>
      <c r="F365" t="str">
        <v>NOA 2025</v>
      </c>
      <c r="J365">
        <v>1</v>
      </c>
      <c r="K365" t="str">
        <v>Especialización</v>
      </c>
      <c r="M365" t="str">
        <v>Prioridad</v>
      </c>
      <c r="T365" t="str">
        <v>Septiembre</v>
      </c>
    </row>
    <row r="366">
      <c r="C366" t="str">
        <v>Seminario de Investigación I</v>
      </c>
      <c r="D366" t="str">
        <f>IF(E366="Disciplinar","No aplica","")</f>
        <v>No aplica</v>
      </c>
      <c r="E366" t="str">
        <v>Disciplinar</v>
      </c>
      <c r="F366" t="str">
        <v>NOA 2025</v>
      </c>
      <c r="J366">
        <v>1</v>
      </c>
      <c r="K366" t="str">
        <v>Especialización</v>
      </c>
      <c r="M366" t="str">
        <v>Prioridad</v>
      </c>
      <c r="O366" t="str">
        <v>Sí</v>
      </c>
      <c r="T366" t="str">
        <v>Septiembre</v>
      </c>
    </row>
    <row r="367">
      <c r="C367" t="str">
        <v>Riesgos psicosociales</v>
      </c>
      <c r="D367" t="str">
        <f>IF(E367="Disciplinar","No aplica","")</f>
        <v>No aplica</v>
      </c>
      <c r="E367" t="str">
        <v>Disciplinar</v>
      </c>
      <c r="F367" t="str">
        <v>NOA 2025</v>
      </c>
      <c r="J367">
        <v>2</v>
      </c>
      <c r="K367" t="str">
        <v>Especialización</v>
      </c>
      <c r="M367" t="str">
        <v>Prioridad</v>
      </c>
      <c r="T367" t="str">
        <v>Septiembre</v>
      </c>
    </row>
    <row r="368">
      <c r="C368" t="str">
        <v>Psicopatología de la adolescencia II</v>
      </c>
      <c r="D368" t="str">
        <f>IF(E368="Disciplinar","No aplica","")</f>
        <v>No aplica</v>
      </c>
      <c r="E368" t="str">
        <v>Disciplinar</v>
      </c>
      <c r="F368" t="str">
        <v>NOA 2025</v>
      </c>
      <c r="J368">
        <v>2</v>
      </c>
      <c r="K368" t="str">
        <v>Especialización</v>
      </c>
      <c r="M368" t="str">
        <v>Prioridad</v>
      </c>
      <c r="T368" t="str">
        <v>Septiembre</v>
      </c>
    </row>
    <row r="369">
      <c r="C369" t="str">
        <v>Estudios de caso II</v>
      </c>
      <c r="D369" t="str">
        <f>IF(E369="Disciplinar","No aplica","")</f>
        <v>No aplica</v>
      </c>
      <c r="E369" t="str">
        <v>Disciplinar</v>
      </c>
      <c r="F369" t="str">
        <v>NOA 2025</v>
      </c>
      <c r="J369">
        <v>2</v>
      </c>
      <c r="K369" t="str">
        <v>Especialización</v>
      </c>
      <c r="M369" t="str">
        <v>Prioridad</v>
      </c>
      <c r="T369" t="str">
        <v>Septiembre</v>
      </c>
    </row>
    <row r="370">
      <c r="C370" t="str">
        <v>Abordaje psicosocial II (social, psicológico, educativa)</v>
      </c>
      <c r="D370" t="str">
        <f>IF(E370="Disciplinar","No aplica","")</f>
        <v>No aplica</v>
      </c>
      <c r="E370" t="str">
        <v>Disciplinar</v>
      </c>
      <c r="F370" t="str">
        <v>NOA 2025</v>
      </c>
      <c r="J370">
        <v>2</v>
      </c>
      <c r="K370" t="str">
        <v>Especialización</v>
      </c>
      <c r="M370" t="str">
        <v>Prioridad</v>
      </c>
      <c r="T370" t="str">
        <v>Septiembre</v>
      </c>
    </row>
    <row r="371">
      <c r="C371" t="str">
        <v>Electiva II</v>
      </c>
      <c r="D371" t="str">
        <f>IF(E371="Disciplinar","No aplica","")</f>
        <v/>
      </c>
      <c r="E371" t="str">
        <v>Electiva</v>
      </c>
      <c r="F371" t="str">
        <v>NOA 2025</v>
      </c>
      <c r="J371">
        <v>2</v>
      </c>
      <c r="K371" t="str">
        <v>Especialización</v>
      </c>
      <c r="M371" t="str">
        <v>Prioridad</v>
      </c>
      <c r="T371" t="str">
        <v>Septiembre</v>
      </c>
    </row>
    <row r="372">
      <c r="C372" t="str">
        <v>Seminario de Investigacion II</v>
      </c>
      <c r="D372" t="str">
        <f>IF(E372="Disciplinar","No aplica","")</f>
        <v>No aplica</v>
      </c>
      <c r="E372" t="str">
        <v>Disciplinar</v>
      </c>
      <c r="F372" t="str">
        <v>NOA 2025</v>
      </c>
      <c r="J372">
        <v>2</v>
      </c>
      <c r="K372" t="str">
        <v>Especialización</v>
      </c>
      <c r="M372" t="str">
        <v>Prioridad</v>
      </c>
      <c r="O372" t="str">
        <v>Sí</v>
      </c>
      <c r="T372" t="str">
        <v>Septiembre</v>
      </c>
    </row>
    <row r="373">
      <c r="B373" t="str">
        <v>Esp en Didáctica de la Enseñanza del Inglés</v>
      </c>
      <c r="C373" t="str">
        <v>Fundamentos de la didáctica del inglés como lengua extranjera</v>
      </c>
      <c r="D373" t="str">
        <f>IF(E373="Disciplinar","No aplica","")</f>
        <v>No aplica</v>
      </c>
      <c r="E373" t="str">
        <v>Disciplinar</v>
      </c>
      <c r="F373" t="str">
        <v>NOA 2025</v>
      </c>
      <c r="J373">
        <v>1</v>
      </c>
      <c r="K373" t="str">
        <v>Especialización</v>
      </c>
      <c r="T373" t="str">
        <v>Septiembre</v>
      </c>
    </row>
    <row r="374">
      <c r="C374" t="str">
        <v>Procesos cognitivos de aprendizaje de lenguas</v>
      </c>
      <c r="D374" t="str">
        <f>IF(E374="Disciplinar","No aplica","")</f>
        <v>No aplica</v>
      </c>
      <c r="E374" t="str">
        <v>Disciplinar</v>
      </c>
      <c r="F374" t="str">
        <v>NOA 2025</v>
      </c>
      <c r="J374">
        <v>1</v>
      </c>
      <c r="K374" t="str">
        <v>Especialización</v>
      </c>
      <c r="T374" t="str">
        <v>Septiembre</v>
      </c>
    </row>
    <row r="375">
      <c r="C375" t="str">
        <v>Gamificación aplicada a la enseñanza del inglés como lengua extranjera</v>
      </c>
      <c r="D375" t="str">
        <f>IF(E375="Disciplinar","No aplica","")</f>
        <v>No aplica</v>
      </c>
      <c r="E375" t="str">
        <v>Disciplinar</v>
      </c>
      <c r="F375" t="str">
        <v>NOA 2025</v>
      </c>
      <c r="J375">
        <v>1</v>
      </c>
      <c r="K375" t="str">
        <v>Especialización</v>
      </c>
      <c r="T375" t="str">
        <v>Septiembre</v>
      </c>
    </row>
    <row r="376">
      <c r="C376" t="str">
        <v>Proyecto de aula I (Diseño de intervención didáctica)</v>
      </c>
      <c r="D376" t="str">
        <f>IF(E376="Disciplinar","No aplica","")</f>
        <v>No aplica</v>
      </c>
      <c r="E376" t="str">
        <v>Disciplinar</v>
      </c>
      <c r="F376" t="str">
        <v>NOA 2025</v>
      </c>
      <c r="J376">
        <v>1</v>
      </c>
      <c r="K376" t="str">
        <v>Especialización</v>
      </c>
      <c r="T376" t="str">
        <v>Septiembre</v>
      </c>
    </row>
    <row r="377">
      <c r="C377" t="str">
        <v>Electiva  de Profundización I</v>
      </c>
      <c r="D377" t="str">
        <f>IF(E377="Disciplinar","No aplica","")</f>
        <v/>
      </c>
      <c r="E377" t="str">
        <v>Electiva</v>
      </c>
      <c r="F377" t="str">
        <v>NOA 2025</v>
      </c>
      <c r="J377">
        <v>1</v>
      </c>
      <c r="K377" t="str">
        <v>Especialización</v>
      </c>
      <c r="T377" t="str">
        <v>Septiembre</v>
      </c>
    </row>
    <row r="378">
      <c r="C378" t="str">
        <v>Investigación educativa aplicada I</v>
      </c>
      <c r="D378" t="str">
        <f>IF(E378="Disciplinar","No aplica","")</f>
        <v>No aplica</v>
      </c>
      <c r="E378" t="str">
        <v>Disciplinar</v>
      </c>
      <c r="F378" t="str">
        <v>NOA 2025</v>
      </c>
      <c r="J378">
        <v>1</v>
      </c>
      <c r="K378" t="str">
        <v>Especialización</v>
      </c>
      <c r="T378" t="str">
        <v>Septiembre</v>
      </c>
    </row>
    <row r="379">
      <c r="C379" t="str">
        <v>El lenguaje como práctica discursiva y cultural</v>
      </c>
      <c r="D379" t="str">
        <f>IF(E379="Disciplinar","No aplica","")</f>
        <v>No aplica</v>
      </c>
      <c r="E379" t="str">
        <v>Disciplinar</v>
      </c>
      <c r="F379" t="str">
        <v>NOA 2025</v>
      </c>
      <c r="J379">
        <v>2</v>
      </c>
      <c r="K379" t="str">
        <v>Especialización</v>
      </c>
      <c r="T379" t="str">
        <v>Septiembre</v>
      </c>
    </row>
    <row r="380">
      <c r="C380" t="str">
        <v>Diseño de materiales didácticos para la enseñanza del inglés</v>
      </c>
      <c r="D380" t="str">
        <f>IF(E380="Disciplinar","No aplica","")</f>
        <v>No aplica</v>
      </c>
      <c r="E380" t="str">
        <v>Disciplinar</v>
      </c>
      <c r="F380" t="str">
        <v>NOA 2025</v>
      </c>
      <c r="J380">
        <v>2</v>
      </c>
      <c r="K380" t="str">
        <v>Especialización</v>
      </c>
      <c r="T380" t="str">
        <v>Septiembre</v>
      </c>
    </row>
    <row r="381">
      <c r="C381" t="str">
        <v>Diseño de cursos de inglés para diversos contextos</v>
      </c>
      <c r="D381" t="str">
        <f>IF(E381="Disciplinar","No aplica","")</f>
        <v>No aplica</v>
      </c>
      <c r="E381" t="str">
        <v>Disciplinar</v>
      </c>
      <c r="F381" t="str">
        <v>NOA 2025</v>
      </c>
      <c r="J381">
        <v>2</v>
      </c>
      <c r="K381" t="str">
        <v>Especialización</v>
      </c>
      <c r="T381" t="str">
        <v>Septiembre</v>
      </c>
    </row>
    <row r="382">
      <c r="C382" t="str">
        <v>Proyecto de aula II (Implementación y sistematización)</v>
      </c>
      <c r="D382" t="str">
        <f>IF(E382="Disciplinar","No aplica","")</f>
        <v>No aplica</v>
      </c>
      <c r="E382" t="str">
        <v>Disciplinar</v>
      </c>
      <c r="F382" t="str">
        <v>NOA 2025</v>
      </c>
      <c r="J382">
        <v>2</v>
      </c>
      <c r="K382" t="str">
        <v>Especialización</v>
      </c>
      <c r="T382" t="str">
        <v>Septiembre</v>
      </c>
    </row>
    <row r="383">
      <c r="C383" t="str">
        <v>Electiva II</v>
      </c>
      <c r="D383" t="str">
        <f>IF(E383="Disciplinar","No aplica","")</f>
        <v/>
      </c>
      <c r="E383" t="str">
        <v>Electiva</v>
      </c>
      <c r="F383" t="str">
        <v>NOA 2025</v>
      </c>
      <c r="J383">
        <v>2</v>
      </c>
      <c r="K383" t="str">
        <v>Especialización</v>
      </c>
      <c r="T383" t="str">
        <v>Septiembre</v>
      </c>
    </row>
    <row r="384">
      <c r="C384" t="str">
        <v>Investigación educativa aplicada II</v>
      </c>
      <c r="D384" t="str">
        <f>IF(E384="Disciplinar","No aplica","")</f>
        <v>No aplica</v>
      </c>
      <c r="E384" t="str">
        <v>Disciplinar</v>
      </c>
      <c r="F384" t="str">
        <v>NOA 2025</v>
      </c>
      <c r="J384">
        <v>2</v>
      </c>
      <c r="K384" t="str">
        <v>Especialización</v>
      </c>
      <c r="T384" t="str">
        <v>Septiembre</v>
      </c>
    </row>
    <row r="385">
      <c r="B385" t="str">
        <v>Esp en Innovación Gerencial en Servicios de Salud Inteligentes</v>
      </c>
      <c r="C385" t="str">
        <v>Cultura Organizacional y Liderazgo para la Innovación en Salud Inteligente</v>
      </c>
      <c r="D385" t="str">
        <f>IF(E385="Disciplinar","No aplica","")</f>
        <v>No aplica</v>
      </c>
      <c r="E385" t="str">
        <v>Disciplinar</v>
      </c>
      <c r="F385" t="str">
        <v>NOA 2025</v>
      </c>
      <c r="J385">
        <v>1</v>
      </c>
      <c r="K385" t="str">
        <v>Especialización</v>
      </c>
      <c r="T385" t="str">
        <v>Septiembre</v>
      </c>
    </row>
    <row r="386">
      <c r="C386" t="str">
        <v>Finanzas Estratégicas para la Innovación Gerencial en Salud</v>
      </c>
      <c r="D386" t="str">
        <f>IF(E386="Disciplinar","No aplica","")</f>
        <v>No aplica</v>
      </c>
      <c r="E386" t="str">
        <v>Disciplinar</v>
      </c>
      <c r="F386" t="str">
        <v>NOA 2025</v>
      </c>
      <c r="J386">
        <v>1</v>
      </c>
      <c r="K386" t="str">
        <v>Especialización</v>
      </c>
      <c r="T386" t="str">
        <v>Septiembre</v>
      </c>
    </row>
    <row r="387">
      <c r="C387" t="str">
        <v xml:space="preserve">Fundamentos de Salud Pública </v>
      </c>
      <c r="D387" t="str">
        <f>IF(E387="Disciplinar","No aplica","")</f>
        <v>No aplica</v>
      </c>
      <c r="E387" t="str">
        <v>Disciplinar</v>
      </c>
      <c r="F387" t="str">
        <v>NOA 2025</v>
      </c>
      <c r="J387">
        <v>1</v>
      </c>
      <c r="K387" t="str">
        <v>Especialización</v>
      </c>
      <c r="T387" t="str">
        <v>Septiembre</v>
      </c>
    </row>
    <row r="388">
      <c r="C388" t="str">
        <v>Legislacion y Regulacion de los Servicios de Salud</v>
      </c>
      <c r="D388" t="str">
        <f>IF(E388="Disciplinar","No aplica","")</f>
        <v>No aplica</v>
      </c>
      <c r="E388" t="str">
        <v>Disciplinar</v>
      </c>
      <c r="F388" t="str">
        <v>NOA 2025</v>
      </c>
      <c r="J388">
        <v>1</v>
      </c>
      <c r="K388" t="str">
        <v>Especialización</v>
      </c>
      <c r="T388" t="str">
        <v>Septiembre</v>
      </c>
    </row>
    <row r="389">
      <c r="C389" t="str">
        <v>Sistema General de Seguridad Social en salud en Colombia y Reformas</v>
      </c>
      <c r="D389" t="str">
        <f>IF(E389="Disciplinar","No aplica","")</f>
        <v>No aplica</v>
      </c>
      <c r="E389" t="str">
        <v>Disciplinar</v>
      </c>
      <c r="F389" t="str">
        <v>NOA 2025</v>
      </c>
      <c r="J389">
        <v>1</v>
      </c>
      <c r="K389" t="str">
        <v>Especialización</v>
      </c>
      <c r="T389" t="str">
        <v>Septiembre</v>
      </c>
    </row>
    <row r="390">
      <c r="C390" t="str">
        <v>Electiva  de Profundización I</v>
      </c>
      <c r="D390" t="str">
        <f>IF(E390="Disciplinar","No aplica","")</f>
        <v/>
      </c>
      <c r="E390" t="str">
        <v>Electiva</v>
      </c>
      <c r="F390" t="str">
        <v>NOA 2025</v>
      </c>
      <c r="J390">
        <v>1</v>
      </c>
      <c r="K390" t="str">
        <v>Especialización</v>
      </c>
      <c r="T390" t="str">
        <v>Septiembre</v>
      </c>
    </row>
    <row r="391">
      <c r="C391" t="str">
        <v>Estrategia, Liderazgo e Innovacion en la Administracion de los Servicios de Salud</v>
      </c>
      <c r="D391" t="str">
        <f>IF(E391="Disciplinar","No aplica","")</f>
        <v>No aplica</v>
      </c>
      <c r="E391" t="str">
        <v>Disciplinar</v>
      </c>
      <c r="F391" t="str">
        <v>NOA 2025</v>
      </c>
      <c r="J391">
        <v>2</v>
      </c>
      <c r="K391" t="str">
        <v>Especialización</v>
      </c>
      <c r="T391" t="str">
        <v>Septiembre</v>
      </c>
    </row>
    <row r="392">
      <c r="C392" t="str">
        <v>Emprendimiento en el Ecosistema de Salud Digital e Inteligente</v>
      </c>
      <c r="D392" t="str">
        <f>IF(E392="Disciplinar","No aplica","")</f>
        <v>No aplica</v>
      </c>
      <c r="E392" t="str">
        <v>Disciplinar</v>
      </c>
      <c r="F392" t="str">
        <v>NOA 2025</v>
      </c>
      <c r="J392">
        <v>2</v>
      </c>
      <c r="K392" t="str">
        <v>Especialización</v>
      </c>
      <c r="T392" t="str">
        <v>Septiembre</v>
      </c>
    </row>
    <row r="393">
      <c r="C393" t="str">
        <v>Gestión de Datos, Ética y Desafíos en la Era de la Salud Inteligente</v>
      </c>
      <c r="D393" t="str">
        <f>IF(E393="Disciplinar","No aplica","")</f>
        <v>No aplica</v>
      </c>
      <c r="E393" t="str">
        <v>Disciplinar</v>
      </c>
      <c r="F393" t="str">
        <v>NOA 2025</v>
      </c>
      <c r="J393">
        <v>2</v>
      </c>
      <c r="K393" t="str">
        <v>Especialización</v>
      </c>
      <c r="T393" t="str">
        <v>Septiembre</v>
      </c>
    </row>
    <row r="394">
      <c r="C394" t="str">
        <v>Sistema de Salud Contemporaneos</v>
      </c>
      <c r="D394" t="str">
        <f>IF(E394="Disciplinar","No aplica","")</f>
        <v>No aplica</v>
      </c>
      <c r="E394" t="str">
        <v>Disciplinar</v>
      </c>
      <c r="F394" t="str">
        <v>NOA 2025</v>
      </c>
      <c r="J394">
        <v>2</v>
      </c>
      <c r="K394" t="str">
        <v>Especialización</v>
      </c>
      <c r="T394" t="str">
        <v>Septiembre</v>
      </c>
    </row>
    <row r="395">
      <c r="C395" t="str">
        <v>Redes integradas y atención primaria en salud.</v>
      </c>
      <c r="D395" t="str">
        <f>IF(E395="Disciplinar","No aplica","")</f>
        <v>No aplica</v>
      </c>
      <c r="E395" t="str">
        <v>Disciplinar</v>
      </c>
      <c r="F395" t="str">
        <v>NOA 2025</v>
      </c>
      <c r="J395">
        <v>2</v>
      </c>
      <c r="K395" t="str">
        <v>Especialización</v>
      </c>
      <c r="T395" t="str">
        <v>Septiembre</v>
      </c>
    </row>
    <row r="396">
      <c r="C396" t="str">
        <v>Electiva II</v>
      </c>
      <c r="D396" t="str">
        <f>IF(E396="Disciplinar","No aplica","")</f>
        <v/>
      </c>
      <c r="E396" t="str">
        <v>Electiva</v>
      </c>
      <c r="F396" t="str">
        <v>NOA 2025</v>
      </c>
      <c r="J396">
        <v>2</v>
      </c>
      <c r="K396" t="str">
        <v>Especialización</v>
      </c>
      <c r="T396" t="str">
        <v>Septiembre</v>
      </c>
    </row>
    <row r="397">
      <c r="C397" t="str">
        <v>Seminario de Investigacion II</v>
      </c>
      <c r="D397" t="str">
        <f>IF(E397="Disciplinar","No aplica","")</f>
        <v>No aplica</v>
      </c>
      <c r="E397" t="str">
        <v>Disciplinar</v>
      </c>
      <c r="F397" t="str">
        <v>NOA 2025</v>
      </c>
      <c r="J397">
        <v>2</v>
      </c>
      <c r="K397" t="str">
        <v>Especialización</v>
      </c>
      <c r="O397" t="str">
        <v>Sí</v>
      </c>
      <c r="P397" t="str">
        <v>Aprobado DI</v>
      </c>
      <c r="T397" t="str">
        <v>Septiembre</v>
      </c>
    </row>
    <row r="398">
      <c r="C398" t="str">
        <v>Seminario de Investigación I</v>
      </c>
      <c r="D398" t="str">
        <f>IF(E398="Disciplinar","No aplica","")</f>
        <v>No aplica</v>
      </c>
      <c r="E398" t="str">
        <v>Disciplinar</v>
      </c>
      <c r="F398" t="str">
        <v>NOA 2025</v>
      </c>
      <c r="J398">
        <v>1</v>
      </c>
      <c r="K398" t="str">
        <v>Especialización</v>
      </c>
      <c r="O398" t="str">
        <v>Sí</v>
      </c>
      <c r="P398" t="str">
        <v>Aprobado DI</v>
      </c>
      <c r="T398" t="str">
        <v>Septiembre</v>
      </c>
    </row>
    <row r="399">
      <c r="A399" t="str">
        <v>Ambas</v>
      </c>
      <c r="B399" t="str">
        <v>Especialización en Neuroeducación</v>
      </c>
      <c r="C399" t="str">
        <v>Fundamentos Teóricos Conceptuales y epistemológicos de la neuroeducación</v>
      </c>
      <c r="D399" t="str">
        <f>IF(E399="Disciplinar","No aplica","")</f>
        <v>No aplica</v>
      </c>
      <c r="E399" t="str">
        <v>Disciplinar</v>
      </c>
      <c r="F399" t="str">
        <v>NOA 2025</v>
      </c>
      <c r="J399">
        <v>1</v>
      </c>
      <c r="K399" t="str">
        <v>Especialización</v>
      </c>
      <c r="O399" t="str">
        <v>No</v>
      </c>
      <c r="P399" t="str">
        <v>En revisión</v>
      </c>
      <c r="T399" t="str">
        <v>Mayo</v>
      </c>
      <c r="U399" s="1">
        <v>46161</v>
      </c>
      <c r="V399" s="1">
        <v>46162</v>
      </c>
      <c r="W399" s="1">
        <v>46182</v>
      </c>
      <c r="X399" t="str">
        <v>Karina Muñoz Sierra</v>
      </c>
      <c r="AK399" t="str">
        <v>Calculada</v>
      </c>
      <c r="AL399" t="str">
        <v>Realizado</v>
      </c>
    </row>
    <row r="400">
      <c r="C400" t="str">
        <v xml:space="preserve">Neurocognición del Aprendizaje en Entornos digitales </v>
      </c>
      <c r="D400" t="str">
        <f>IF(E400="Disciplinar","No aplica","")</f>
        <v>No aplica</v>
      </c>
      <c r="E400" t="str">
        <v>Disciplinar</v>
      </c>
      <c r="F400" t="str">
        <v>NOA 2025</v>
      </c>
      <c r="J400">
        <v>1</v>
      </c>
      <c r="K400" t="str">
        <v>Especialización</v>
      </c>
      <c r="O400" t="str">
        <v>No</v>
      </c>
      <c r="P400" t="str">
        <v>Aprobado DI</v>
      </c>
      <c r="T400" t="str">
        <v>Mayo</v>
      </c>
      <c r="U400" s="1">
        <v>46161</v>
      </c>
      <c r="V400" s="1">
        <v>46162</v>
      </c>
      <c r="W400" s="1">
        <v>46182</v>
      </c>
      <c r="X400" t="str">
        <v>Karina Muñoz Sierra</v>
      </c>
      <c r="AK400" t="str">
        <v>Calculada</v>
      </c>
      <c r="AL400" t="str">
        <v>Realizado</v>
      </c>
    </row>
    <row r="401">
      <c r="C401" t="str">
        <v xml:space="preserve">Neuroplasticidad y tecnologias emregentes aplicada a la educacion I </v>
      </c>
      <c r="D401" t="str">
        <f>IF(E401="Disciplinar","No aplica","")</f>
        <v>No aplica</v>
      </c>
      <c r="E401" t="str">
        <v>Disciplinar</v>
      </c>
      <c r="F401" t="str">
        <v>NOA 2025</v>
      </c>
      <c r="J401">
        <v>1</v>
      </c>
      <c r="K401" t="str">
        <v>Especialización</v>
      </c>
      <c r="O401" t="str">
        <v>No</v>
      </c>
      <c r="P401" t="str">
        <v>En revisión</v>
      </c>
      <c r="T401" t="str">
        <v>Mayo</v>
      </c>
      <c r="U401" s="1">
        <v>46161</v>
      </c>
      <c r="V401" s="1">
        <v>46163</v>
      </c>
      <c r="W401" s="1">
        <v>46183</v>
      </c>
      <c r="X401" t="str">
        <v>Samir Palencia Gerónimo</v>
      </c>
      <c r="AK401" t="str">
        <v>Calculada</v>
      </c>
      <c r="AL401" t="str">
        <v>Realizado</v>
      </c>
    </row>
    <row r="402">
      <c r="C402" t="str">
        <v>Neurodesarrollo y diseño de Experiencias de Aprendizaje</v>
      </c>
      <c r="D402" t="str">
        <f>IF(E402="Disciplinar","No aplica","")</f>
        <v>No aplica</v>
      </c>
      <c r="E402" t="str">
        <v>Disciplinar</v>
      </c>
      <c r="F402" t="str">
        <v>NOA 2025</v>
      </c>
      <c r="J402">
        <v>1</v>
      </c>
      <c r="K402" t="str">
        <v>Especialización</v>
      </c>
      <c r="O402" t="str">
        <v>No</v>
      </c>
      <c r="P402" t="str">
        <v>Aprobado DI</v>
      </c>
      <c r="T402" t="str">
        <v>Mayo</v>
      </c>
      <c r="U402" s="1">
        <v>46161</v>
      </c>
      <c r="V402" s="1">
        <v>46163</v>
      </c>
      <c r="W402" s="1">
        <v>46183</v>
      </c>
      <c r="X402" t="str">
        <v>Samir Palencia Gerónimo</v>
      </c>
      <c r="AK402" t="str">
        <v>Calculada</v>
      </c>
      <c r="AL402" t="str">
        <v>Realizado</v>
      </c>
    </row>
    <row r="403">
      <c r="C403" t="str">
        <v>Electiva  de Profundización I - Creatividad y neuroeducación para la atención a la neurodiversidad</v>
      </c>
      <c r="D403" t="str">
        <f>IF(E403="Disciplinar","No aplica","")</f>
        <v/>
      </c>
      <c r="E403" t="str">
        <v>Electiva</v>
      </c>
      <c r="F403" t="str">
        <v>NOA 2025</v>
      </c>
      <c r="J403">
        <v>1</v>
      </c>
      <c r="K403" t="str">
        <v>Especialización</v>
      </c>
      <c r="O403" t="str">
        <v>No</v>
      </c>
      <c r="P403" t="str">
        <v>En revisión</v>
      </c>
      <c r="T403" t="str">
        <v>Mayo</v>
      </c>
      <c r="U403" s="1">
        <v>46161</v>
      </c>
      <c r="V403" s="1">
        <v>46164</v>
      </c>
      <c r="W403" s="1">
        <v>46184</v>
      </c>
      <c r="X403" t="str">
        <v>Karina Muñoz Sierra</v>
      </c>
      <c r="AK403" t="str">
        <v>Calculada</v>
      </c>
      <c r="AL403" t="str">
        <v>Realizado</v>
      </c>
    </row>
    <row r="404">
      <c r="C404" t="str">
        <v>Seminario de Investigación I</v>
      </c>
      <c r="D404" t="str">
        <f>IF(E404="Disciplinar","No aplica","")</f>
        <v>No aplica</v>
      </c>
      <c r="E404" t="str">
        <v>Disciplinar</v>
      </c>
      <c r="F404" t="str">
        <v>NOA 2025</v>
      </c>
      <c r="J404">
        <v>2</v>
      </c>
      <c r="K404" t="str">
        <v>Especialización</v>
      </c>
      <c r="O404" t="str">
        <v>Sí</v>
      </c>
      <c r="P404" t="str">
        <v>Producido</v>
      </c>
      <c r="T404" t="str">
        <v>Mayo</v>
      </c>
      <c r="U404" s="1">
        <v>46161</v>
      </c>
      <c r="V404" s="1">
        <v>46164</v>
      </c>
      <c r="W404" s="1">
        <v>46184</v>
      </c>
      <c r="AK404" t="str">
        <v>Calculada</v>
      </c>
      <c r="AL404" t="str">
        <v>Realizado</v>
      </c>
    </row>
    <row r="405">
      <c r="C405" t="str">
        <v xml:space="preserve">Neuroética y la ciberseguridad en la educación </v>
      </c>
      <c r="D405" t="str">
        <f>IF(E405="Disciplinar","No aplica","")</f>
        <v>No aplica</v>
      </c>
      <c r="E405" t="str">
        <v>Disciplinar</v>
      </c>
      <c r="F405" t="str">
        <v>NOA 2025</v>
      </c>
      <c r="J405">
        <v>2</v>
      </c>
      <c r="K405" t="str">
        <v>Especialización</v>
      </c>
      <c r="O405" t="str">
        <v>No</v>
      </c>
      <c r="P405" t="str">
        <v>No empezado</v>
      </c>
      <c r="T405" t="str">
        <v>Mayo</v>
      </c>
      <c r="U405" s="1">
        <v>46161</v>
      </c>
      <c r="V405" s="1">
        <v>46167</v>
      </c>
      <c r="W405" s="1">
        <v>46184</v>
      </c>
      <c r="AK405" t="str">
        <v>Calculada</v>
      </c>
      <c r="AL405" t="str">
        <v>Realizado</v>
      </c>
    </row>
    <row r="406">
      <c r="C406" t="str">
        <v>Curriculo y evaluación desde la  neuroeducación</v>
      </c>
      <c r="D406" t="str">
        <f>IF(E406="Disciplinar","No aplica","")</f>
        <v>No aplica</v>
      </c>
      <c r="E406" t="str">
        <v>Disciplinar</v>
      </c>
      <c r="F406" t="str">
        <v>NOA 2025</v>
      </c>
      <c r="J406">
        <v>2</v>
      </c>
      <c r="K406" t="str">
        <v>Especialización</v>
      </c>
      <c r="O406" t="str">
        <v>No</v>
      </c>
      <c r="P406" t="str">
        <v>No empezado</v>
      </c>
      <c r="T406" t="str">
        <v>Mayo</v>
      </c>
      <c r="U406" s="1">
        <v>46161</v>
      </c>
      <c r="V406" s="1">
        <v>46167</v>
      </c>
      <c r="W406" s="1">
        <v>46184</v>
      </c>
      <c r="AK406" t="str">
        <v>Calculada</v>
      </c>
      <c r="AL406" t="str">
        <v>Realizado</v>
      </c>
    </row>
    <row r="407">
      <c r="C407" t="str">
        <v>Neuroplasticidad y tecnologias emregentes aplicada a la educacion II</v>
      </c>
      <c r="D407" t="str">
        <f>IF(E407="Disciplinar","No aplica","")</f>
        <v>No aplica</v>
      </c>
      <c r="E407" t="str">
        <v>Disciplinar</v>
      </c>
      <c r="F407" t="str">
        <v>NOA 2025</v>
      </c>
      <c r="J407">
        <v>2</v>
      </c>
      <c r="K407" t="str">
        <v>Especialización</v>
      </c>
      <c r="O407" t="str">
        <v>No</v>
      </c>
      <c r="P407" t="str">
        <v>No empezado</v>
      </c>
      <c r="T407" t="str">
        <v>Mayo</v>
      </c>
      <c r="U407" s="1">
        <v>46161</v>
      </c>
      <c r="V407" s="1">
        <v>46168</v>
      </c>
      <c r="W407" s="1">
        <v>46185</v>
      </c>
      <c r="AK407" t="str">
        <v>Calculada</v>
      </c>
      <c r="AL407" t="str">
        <v>Realizado</v>
      </c>
    </row>
    <row r="408">
      <c r="C408" t="str">
        <v xml:space="preserve">Diseño de experiencias de aprendizajes inclusivas desde la neuroeducación </v>
      </c>
      <c r="D408" t="str">
        <f>IF(E408="Disciplinar","No aplica","")</f>
        <v>No aplica</v>
      </c>
      <c r="E408" t="str">
        <v>Disciplinar</v>
      </c>
      <c r="F408" t="str">
        <v>NOA 2025</v>
      </c>
      <c r="J408">
        <v>2</v>
      </c>
      <c r="K408" t="str">
        <v>Especialización</v>
      </c>
      <c r="O408" t="str">
        <v>No</v>
      </c>
      <c r="P408" t="str">
        <v>No empezado</v>
      </c>
      <c r="T408" t="str">
        <v>Mayo</v>
      </c>
      <c r="U408" s="1">
        <v>46161</v>
      </c>
      <c r="V408" s="1">
        <v>46168</v>
      </c>
      <c r="W408" s="1">
        <v>46185</v>
      </c>
      <c r="AK408" t="str">
        <v>Calculada</v>
      </c>
      <c r="AL408" t="str">
        <v>Realizado</v>
      </c>
    </row>
    <row r="409">
      <c r="C409" t="str">
        <v xml:space="preserve">Electiva  de Profundización II - Neurodesarrollo y diversidad </v>
      </c>
      <c r="D409" t="str">
        <f>IF(E409="Disciplinar","No aplica","")</f>
        <v/>
      </c>
      <c r="E409" t="str">
        <v>Electiva</v>
      </c>
      <c r="F409" t="str">
        <v>NOA 2025</v>
      </c>
      <c r="J409">
        <v>2</v>
      </c>
      <c r="K409" t="str">
        <v>Especialización</v>
      </c>
      <c r="O409" t="str">
        <v>No</v>
      </c>
      <c r="P409" t="str">
        <v>No empezado</v>
      </c>
      <c r="T409" t="str">
        <v>Mayo</v>
      </c>
      <c r="U409" s="1">
        <v>46161</v>
      </c>
      <c r="V409" s="1">
        <v>46169</v>
      </c>
      <c r="W409" s="1">
        <v>46189</v>
      </c>
      <c r="AK409" t="str">
        <v>Calculada</v>
      </c>
      <c r="AL409" t="str">
        <v>Realizado</v>
      </c>
    </row>
    <row r="410">
      <c r="C410" t="str">
        <v>Seminario de Investigacion II</v>
      </c>
      <c r="D410" t="str">
        <f>IF(E410="Disciplinar","No aplica","")</f>
        <v>No aplica</v>
      </c>
      <c r="E410" t="str">
        <v>Disciplinar</v>
      </c>
      <c r="F410" t="str">
        <v>NOA 2025</v>
      </c>
      <c r="J410">
        <v>2</v>
      </c>
      <c r="K410" t="str">
        <v>Especialización</v>
      </c>
      <c r="O410" t="str">
        <v>Sí</v>
      </c>
      <c r="P410" t="str">
        <v>Producido</v>
      </c>
      <c r="T410" t="str">
        <v>Mayo</v>
      </c>
      <c r="U410" s="1">
        <v>46161</v>
      </c>
      <c r="V410" s="1">
        <v>46169</v>
      </c>
      <c r="W410" s="1">
        <v>46189</v>
      </c>
      <c r="AK410" t="str">
        <v>Calculada</v>
      </c>
      <c r="AL410" t="str">
        <v>Realizado</v>
      </c>
    </row>
    <row r="411">
      <c r="B411" t="str">
        <v>Esp en Derecho de Familia, Infancia y Adolescencia</v>
      </c>
      <c r="C411" t="str">
        <v>Fundamentos constitucionales del Derecho de Familia</v>
      </c>
      <c r="D411" t="str">
        <f>IF(E411="Disciplinar","No aplica","")</f>
        <v>No aplica</v>
      </c>
      <c r="E411" t="str">
        <v>Disciplinar</v>
      </c>
      <c r="F411" t="str">
        <v>NOA 2025</v>
      </c>
      <c r="J411">
        <v>1</v>
      </c>
      <c r="K411" t="str">
        <v>Especialización</v>
      </c>
      <c r="T411" t="str">
        <v>Octubre</v>
      </c>
    </row>
    <row r="412">
      <c r="C412" t="str">
        <v>Legislación de infancia y adolescencia: Fundamentos, principios y derechos</v>
      </c>
      <c r="D412" t="str">
        <f>IF(E412="Disciplinar","No aplica","")</f>
        <v>No aplica</v>
      </c>
      <c r="E412" t="str">
        <v>Disciplinar</v>
      </c>
      <c r="F412" t="str">
        <v>NOA 2025</v>
      </c>
      <c r="J412">
        <v>1</v>
      </c>
      <c r="K412" t="str">
        <v>Especialización</v>
      </c>
      <c r="T412" t="str">
        <v>Octubre</v>
      </c>
    </row>
    <row r="413">
      <c r="C413" t="str">
        <v>Filiación y nuevas formas de familia</v>
      </c>
      <c r="D413" t="str">
        <f>IF(E413="Disciplinar","No aplica","")</f>
        <v>No aplica</v>
      </c>
      <c r="E413" t="str">
        <v>Disciplinar</v>
      </c>
      <c r="F413" t="str">
        <v>NOA 2025</v>
      </c>
      <c r="J413">
        <v>1</v>
      </c>
      <c r="K413" t="str">
        <v>Especialización</v>
      </c>
      <c r="T413" t="str">
        <v>Octubre</v>
      </c>
    </row>
    <row r="414">
      <c r="C414" t="str">
        <v>Matrimonio y unión marital de hecho</v>
      </c>
      <c r="D414" t="str">
        <f>IF(E414="Disciplinar","No aplica","")</f>
        <v>No aplica</v>
      </c>
      <c r="E414" t="str">
        <v>Disciplinar</v>
      </c>
      <c r="F414" t="str">
        <v>NOA 2025</v>
      </c>
      <c r="J414">
        <v>1</v>
      </c>
      <c r="K414" t="str">
        <v>Especialización</v>
      </c>
      <c r="T414" t="str">
        <v>Octubre</v>
      </c>
    </row>
    <row r="415">
      <c r="C415" t="str">
        <v>Obligaciones familiares</v>
      </c>
      <c r="D415" t="str">
        <f>IF(E415="Disciplinar","No aplica","")</f>
        <v>No aplica</v>
      </c>
      <c r="E415" t="str">
        <v>Disciplinar</v>
      </c>
      <c r="F415" t="str">
        <v>NOA 2025</v>
      </c>
      <c r="J415">
        <v>1</v>
      </c>
      <c r="K415" t="str">
        <v>Especialización</v>
      </c>
      <c r="T415" t="str">
        <v>Octubre</v>
      </c>
    </row>
    <row r="416">
      <c r="C416" t="str">
        <v>Electiva  de Profundización I</v>
      </c>
      <c r="D416" t="str">
        <f>IF(E416="Disciplinar","No aplica","")</f>
        <v/>
      </c>
      <c r="E416" t="str">
        <v>Electiva</v>
      </c>
      <c r="F416" t="str">
        <v>NOA 2025</v>
      </c>
      <c r="J416">
        <v>1</v>
      </c>
      <c r="K416" t="str">
        <v>Especialización</v>
      </c>
      <c r="T416" t="str">
        <v>Octubre</v>
      </c>
    </row>
    <row r="417">
      <c r="C417" t="str">
        <v>Seminario de Investigación I</v>
      </c>
      <c r="D417" t="str">
        <f>IF(E417="Disciplinar","No aplica","")</f>
        <v>No aplica</v>
      </c>
      <c r="E417" t="str">
        <v>Disciplinar</v>
      </c>
      <c r="F417" t="str">
        <v>NOA 2025</v>
      </c>
      <c r="J417">
        <v>1</v>
      </c>
      <c r="K417" t="str">
        <v>Especialización</v>
      </c>
      <c r="O417" t="str">
        <v>Sí</v>
      </c>
      <c r="T417" t="str">
        <v>Octubre</v>
      </c>
    </row>
    <row r="418">
      <c r="C418" t="str">
        <v>Derecho Procesal Familiar y Transformación Digital</v>
      </c>
      <c r="D418" t="str">
        <f>IF(E418="Disciplinar","No aplica","")</f>
        <v>No aplica</v>
      </c>
      <c r="E418" t="str">
        <v>Disciplinar</v>
      </c>
      <c r="F418" t="str">
        <v>NOA 2025</v>
      </c>
      <c r="J418">
        <v>2</v>
      </c>
      <c r="K418" t="str">
        <v>Especialización</v>
      </c>
      <c r="T418" t="str">
        <v>Junio</v>
      </c>
    </row>
    <row r="419">
      <c r="C419" t="str">
        <v>Aspectos económicos de la familia</v>
      </c>
      <c r="D419" t="str">
        <f>IF(E419="Disciplinar","No aplica","")</f>
        <v>No aplica</v>
      </c>
      <c r="E419" t="str">
        <v>Disciplinar</v>
      </c>
      <c r="F419" t="str">
        <v>NOA 2025</v>
      </c>
      <c r="J419">
        <v>2</v>
      </c>
      <c r="K419" t="str">
        <v>Especialización</v>
      </c>
      <c r="T419" t="str">
        <v>Junio</v>
      </c>
    </row>
    <row r="420">
      <c r="C420" t="str">
        <v>Procesos de restablecimiento de derechos de niños, niñas y adolescentes</v>
      </c>
      <c r="D420" t="str">
        <f>IF(E420="Disciplinar","No aplica","")</f>
        <v>No aplica</v>
      </c>
      <c r="E420" t="str">
        <v>Disciplinar</v>
      </c>
      <c r="F420" t="str">
        <v>NOA 2025</v>
      </c>
      <c r="J420">
        <v>2</v>
      </c>
      <c r="K420" t="str">
        <v>Especialización</v>
      </c>
      <c r="T420" t="str">
        <v>Junio</v>
      </c>
    </row>
    <row r="421">
      <c r="C421" t="str">
        <v>Herencia y relaciones familiares</v>
      </c>
      <c r="D421" t="str">
        <f>IF(E421="Disciplinar","No aplica","")</f>
        <v>No aplica</v>
      </c>
      <c r="E421" t="str">
        <v>Disciplinar</v>
      </c>
      <c r="F421" t="str">
        <v>NOA 2025</v>
      </c>
      <c r="J421">
        <v>2</v>
      </c>
      <c r="K421" t="str">
        <v>Especialización</v>
      </c>
      <c r="T421" t="str">
        <v>Junio</v>
      </c>
    </row>
    <row r="422">
      <c r="C422" t="str">
        <v>Electiva II</v>
      </c>
      <c r="D422" t="str">
        <f>IF(E422="Disciplinar","No aplica","")</f>
        <v/>
      </c>
      <c r="E422" t="str">
        <v>Electiva</v>
      </c>
      <c r="F422" t="str">
        <v>NOA 2025</v>
      </c>
      <c r="J422">
        <v>2</v>
      </c>
      <c r="K422" t="str">
        <v>Especialización</v>
      </c>
      <c r="T422" t="str">
        <v>Junio</v>
      </c>
    </row>
    <row r="423">
      <c r="C423" t="str">
        <v>Seminario de Investigacion II</v>
      </c>
      <c r="D423" t="str">
        <f>IF(E423="Disciplinar","No aplica","")</f>
        <v>No aplica</v>
      </c>
      <c r="E423" t="str">
        <v>Disciplinar</v>
      </c>
      <c r="F423" t="str">
        <v>NOA 2025</v>
      </c>
      <c r="J423">
        <v>2</v>
      </c>
      <c r="K423" t="str">
        <v>Especialización</v>
      </c>
      <c r="T423" t="str">
        <v>Junio</v>
      </c>
    </row>
    <row r="424">
      <c r="C424" t="str">
        <v>Fundamentos de CX</v>
      </c>
      <c r="D424" t="str">
        <f>IF(E424="Disciplinar","No aplica","")</f>
        <v>No aplica</v>
      </c>
      <c r="E424" t="str">
        <v>Disciplinar</v>
      </c>
      <c r="F424" t="str">
        <v>NOA 2025</v>
      </c>
      <c r="J424">
        <v>1</v>
      </c>
      <c r="K424" t="str">
        <v>Especialización</v>
      </c>
      <c r="T424" t="str">
        <v>Junio</v>
      </c>
    </row>
    <row r="425">
      <c r="B425" t="str">
        <v>Especialización en Comunicación Estratégica y Branding</v>
      </c>
      <c r="C425" t="str">
        <v>Branding en la era digital</v>
      </c>
      <c r="D425" t="str">
        <f>IF(E425="Disciplinar","No aplica","")</f>
        <v>No aplica</v>
      </c>
      <c r="E425" t="str">
        <v>Disciplinar</v>
      </c>
      <c r="F425" t="str">
        <v>NOA 2024</v>
      </c>
      <c r="K425" t="str">
        <v>Especialización</v>
      </c>
      <c r="P425" t="str">
        <v>Cargado</v>
      </c>
      <c r="T425" t="str">
        <v>Agosto</v>
      </c>
    </row>
    <row r="426">
      <c r="C426" t="str">
        <v>Fundamentos de Comunicación Digital y Estratégica</v>
      </c>
      <c r="D426" t="str">
        <f>IF(E426="Disciplinar","No aplica","")</f>
        <v>No aplica</v>
      </c>
      <c r="E426" t="str">
        <v>Disciplinar</v>
      </c>
      <c r="F426" t="str">
        <v>NOA 2024</v>
      </c>
      <c r="K426" t="str">
        <v>Especialización</v>
      </c>
      <c r="P426" t="str">
        <v>Cargado</v>
      </c>
      <c r="T426" t="str">
        <v>Agosto</v>
      </c>
    </row>
    <row r="427">
      <c r="C427" t="str">
        <v>Electiva de profundización I</v>
      </c>
      <c r="D427" t="str">
        <v>Fundamentos del Storytelling Digital</v>
      </c>
      <c r="E427" t="str">
        <v>Electiva</v>
      </c>
      <c r="F427" t="str">
        <v>NOA 2024</v>
      </c>
      <c r="K427" t="str">
        <v>Especialización</v>
      </c>
      <c r="P427" t="str">
        <v>Cargado</v>
      </c>
      <c r="T427" t="str">
        <v>Agosto</v>
      </c>
    </row>
    <row r="428">
      <c r="C428" t="str">
        <v>Investigación de Mercados y Data Analytics</v>
      </c>
      <c r="D428" t="str">
        <f>IF(E428="Disciplinar","No aplica","")</f>
        <v>No aplica</v>
      </c>
      <c r="E428" t="str">
        <v>Disciplinar</v>
      </c>
      <c r="F428" t="str">
        <v>NOA 2024</v>
      </c>
      <c r="K428" t="str">
        <v>Especialización</v>
      </c>
      <c r="P428" t="str">
        <v>Cargado</v>
      </c>
      <c r="T428" t="str">
        <v>Agosto</v>
      </c>
    </row>
    <row r="429">
      <c r="C429" t="str">
        <v>Innovación y emprendimiento I</v>
      </c>
      <c r="D429" t="str">
        <f>IF(E429="Disciplinar","No aplica","")</f>
        <v>No aplica</v>
      </c>
      <c r="E429" t="str">
        <v>Disciplinar</v>
      </c>
      <c r="F429" t="str">
        <v>NOA 2024</v>
      </c>
      <c r="K429" t="str">
        <v>Especialización</v>
      </c>
      <c r="P429" t="str">
        <v>Cargado</v>
      </c>
      <c r="T429" t="str">
        <v>Agosto</v>
      </c>
    </row>
    <row r="430">
      <c r="C430" t="str">
        <v>Seminario de Investigación</v>
      </c>
      <c r="D430" t="str">
        <f>IF(E430="Disciplinar","No aplica","")</f>
        <v>No aplica</v>
      </c>
      <c r="E430" t="str">
        <v>Disciplinar</v>
      </c>
      <c r="F430" t="str">
        <v>NOA 2024</v>
      </c>
      <c r="K430" t="str">
        <v>Especialización</v>
      </c>
      <c r="O430" t="str">
        <v>Sí</v>
      </c>
      <c r="P430" t="str">
        <v>Cargado</v>
      </c>
      <c r="T430" t="str">
        <v>Agosto</v>
      </c>
    </row>
    <row r="431">
      <c r="C431" t="str">
        <v>FALTA EL RESTO DE CURSOS ARA COMPLETAR LOS SEMESTRES</v>
      </c>
      <c r="D431" t="str">
        <f>IF(E431="Disciplinar","No aplica","")</f>
        <v>No aplica</v>
      </c>
      <c r="E431" t="str">
        <v>Disciplinar</v>
      </c>
      <c r="F431" t="str">
        <v>NOA 2024</v>
      </c>
      <c r="K431" t="str">
        <v>Especialización</v>
      </c>
      <c r="T431" t="str">
        <v>Agosto</v>
      </c>
    </row>
    <row r="432">
      <c r="A432" t="str">
        <v>Ambas</v>
      </c>
      <c r="B432" t="str">
        <v>Especialización en Contratación Estatal</v>
      </c>
      <c r="C432" t="str">
        <v>Marco Normativo y Principios de la Contratación Estatal</v>
      </c>
      <c r="D432" t="str">
        <f>IF(E432="Disciplinar","No aplica","")</f>
        <v>No aplica</v>
      </c>
      <c r="E432" t="str">
        <v>Disciplinar</v>
      </c>
      <c r="F432" t="str">
        <v>NOA 2024</v>
      </c>
      <c r="J432">
        <v>1</v>
      </c>
      <c r="K432" t="str">
        <v>Especialización</v>
      </c>
      <c r="M432" t="str">
        <v>Prioridad</v>
      </c>
      <c r="O432" t="str">
        <v>No</v>
      </c>
      <c r="P432" t="str">
        <v>En revisión</v>
      </c>
      <c r="T432" t="str">
        <v>Agosto</v>
      </c>
    </row>
    <row r="433">
      <c r="C433" t="str">
        <v>Forma y Estructura del Contrato Estatal</v>
      </c>
      <c r="D433" t="str">
        <f>IF(E433="Disciplinar","No aplica","")</f>
        <v>No aplica</v>
      </c>
      <c r="E433" t="str">
        <v>Disciplinar</v>
      </c>
      <c r="F433" t="str">
        <v>NOA 2024</v>
      </c>
      <c r="J433">
        <v>1</v>
      </c>
      <c r="K433" t="str">
        <v>Especialización</v>
      </c>
      <c r="M433" t="str">
        <v>Prioridad</v>
      </c>
      <c r="O433" t="str">
        <v>No</v>
      </c>
      <c r="P433" t="str">
        <v>En revisión</v>
      </c>
      <c r="T433" t="str">
        <v>Agosto</v>
      </c>
    </row>
    <row r="434">
      <c r="C434" t="str">
        <v>Actores de la Contratación Estatal</v>
      </c>
      <c r="D434" t="str">
        <f>IF(E434="Disciplinar","No aplica","")</f>
        <v>No aplica</v>
      </c>
      <c r="E434" t="str">
        <v>Disciplinar</v>
      </c>
      <c r="F434" t="str">
        <v>NOA 2024</v>
      </c>
      <c r="J434">
        <v>1</v>
      </c>
      <c r="K434" t="str">
        <v>Especialización</v>
      </c>
      <c r="M434" t="str">
        <v>Prioridad</v>
      </c>
      <c r="O434" t="str">
        <v>No</v>
      </c>
      <c r="P434" t="str">
        <v>En revisión</v>
      </c>
      <c r="T434" t="str">
        <v>Agosto</v>
      </c>
    </row>
    <row r="435">
      <c r="C435" t="str">
        <v>Poderes Excepcionales de la Administración Pública</v>
      </c>
      <c r="D435" t="str">
        <f>IF(E435="Disciplinar","No aplica","")</f>
        <v>No aplica</v>
      </c>
      <c r="E435" t="str">
        <v>Disciplinar</v>
      </c>
      <c r="F435" t="str">
        <v>NOA 2024</v>
      </c>
      <c r="J435">
        <v>1</v>
      </c>
      <c r="K435" t="str">
        <v>Especialización</v>
      </c>
      <c r="M435" t="str">
        <v>Prioridad</v>
      </c>
      <c r="O435" t="str">
        <v>No</v>
      </c>
      <c r="P435" t="str">
        <v>En revisión</v>
      </c>
      <c r="T435" t="str">
        <v>Agosto</v>
      </c>
    </row>
    <row r="436">
      <c r="C436" t="str">
        <v>Procesos de Selección de Contratistas</v>
      </c>
      <c r="E436" t="str">
        <v>Electiva</v>
      </c>
      <c r="F436" t="str">
        <v>NOA 2024</v>
      </c>
      <c r="J436">
        <v>1</v>
      </c>
      <c r="K436" t="str">
        <v>Especialización</v>
      </c>
      <c r="M436" t="str">
        <v>Prioridad</v>
      </c>
      <c r="O436" t="str">
        <v>No</v>
      </c>
      <c r="P436" t="str">
        <v>En revisión</v>
      </c>
      <c r="T436" t="str">
        <v>Agosto</v>
      </c>
    </row>
    <row r="437">
      <c r="C437" t="str">
        <v>Electivas I - Controversias contractuales</v>
      </c>
      <c r="E437" t="str">
        <v>Disciplinar</v>
      </c>
      <c r="F437" t="str">
        <v>NOA 2024</v>
      </c>
      <c r="J437">
        <v>1</v>
      </c>
      <c r="K437" t="str">
        <v>Especialización</v>
      </c>
      <c r="M437" t="str">
        <v>Prioridad</v>
      </c>
      <c r="O437" t="str">
        <v>No</v>
      </c>
      <c r="P437" t="str">
        <v>En revisión</v>
      </c>
      <c r="T437" t="str">
        <v>Agosto</v>
      </c>
    </row>
    <row r="438">
      <c r="C438" t="str">
        <v>Seminario de Investigación I</v>
      </c>
      <c r="D438" t="str">
        <f>IF(E438="Disciplinar","No aplica","")</f>
        <v>No aplica</v>
      </c>
      <c r="E438" t="str">
        <v>Disciplinar</v>
      </c>
      <c r="F438" t="str">
        <v>NOA 2024</v>
      </c>
      <c r="J438">
        <v>1</v>
      </c>
      <c r="K438" t="str">
        <v>Especialización</v>
      </c>
      <c r="M438" t="str">
        <v>Prioridad</v>
      </c>
      <c r="O438" t="str">
        <v>Sí</v>
      </c>
      <c r="P438" t="str">
        <v>Producido</v>
      </c>
      <c r="T438" t="str">
        <v>Agosto</v>
      </c>
    </row>
    <row r="439">
      <c r="C439" t="str">
        <v>Régimen Presupuestal de la Contratación Estatal</v>
      </c>
      <c r="E439" t="str">
        <v>Disciplinar</v>
      </c>
      <c r="F439" t="str">
        <v>NOA 2025</v>
      </c>
      <c r="J439">
        <v>2</v>
      </c>
      <c r="K439" t="str">
        <v>Especialización</v>
      </c>
      <c r="M439" t="str">
        <v>Prioridad</v>
      </c>
      <c r="O439" t="str">
        <v>No</v>
      </c>
    </row>
    <row r="440">
      <c r="C440" t="str">
        <v>Garantías en la Contratación Estatal</v>
      </c>
      <c r="E440" t="str">
        <v>Disciplinar</v>
      </c>
      <c r="F440" t="str">
        <v>NOA 2026</v>
      </c>
      <c r="J440">
        <v>2</v>
      </c>
      <c r="K440" t="str">
        <v>Especialización</v>
      </c>
      <c r="M440" t="str">
        <v>Prioridad</v>
      </c>
      <c r="O440" t="str">
        <v>No</v>
      </c>
    </row>
    <row r="441">
      <c r="C441" t="str">
        <v>Equilibrio Económico en la Contratación Estatal</v>
      </c>
      <c r="E441" t="str">
        <v>Disciplinar</v>
      </c>
      <c r="F441" t="str">
        <v>NOA 2027</v>
      </c>
      <c r="J441">
        <v>2</v>
      </c>
      <c r="K441" t="str">
        <v>Especialización</v>
      </c>
      <c r="M441" t="str">
        <v>Prioridad</v>
      </c>
      <c r="O441" t="str">
        <v>No</v>
      </c>
    </row>
    <row r="442">
      <c r="C442" t="str">
        <v>Responsabilidad Contractual</v>
      </c>
      <c r="D442" t="str">
        <f>IF(E442="Disciplinar","No aplica","")</f>
        <v>No aplica</v>
      </c>
      <c r="E442" t="str">
        <v>Disciplinar</v>
      </c>
      <c r="F442" t="str">
        <v>NOA 2028</v>
      </c>
      <c r="J442">
        <v>2</v>
      </c>
      <c r="K442" t="str">
        <v>Especialización</v>
      </c>
      <c r="M442" t="str">
        <v>Prioridad</v>
      </c>
      <c r="O442" t="str">
        <v>No</v>
      </c>
      <c r="P442" t="str">
        <v>En revisión</v>
      </c>
    </row>
    <row r="443">
      <c r="C443" t="str">
        <v>Las Tic en los Procesos Contractuales Públicos</v>
      </c>
      <c r="E443" t="str">
        <v>Disciplinar</v>
      </c>
      <c r="F443" t="str">
        <v>NOA 2029</v>
      </c>
      <c r="J443">
        <v>2</v>
      </c>
      <c r="K443" t="str">
        <v>Especialización</v>
      </c>
      <c r="M443" t="str">
        <v>Prioridad</v>
      </c>
      <c r="O443" t="str">
        <v>No</v>
      </c>
    </row>
    <row r="444">
      <c r="C444" t="str">
        <v>Electivas II</v>
      </c>
      <c r="E444" t="str">
        <v>Electiva</v>
      </c>
      <c r="F444" t="str">
        <v>NOA 2030</v>
      </c>
      <c r="J444">
        <v>2</v>
      </c>
      <c r="K444" t="str">
        <v>Especialización</v>
      </c>
      <c r="M444" t="str">
        <v>Prioridad</v>
      </c>
      <c r="O444" t="str">
        <v>No</v>
      </c>
    </row>
    <row r="445">
      <c r="C445" t="str">
        <v>Seminario de Investigación II</v>
      </c>
      <c r="E445" t="str">
        <v>Disciplinar</v>
      </c>
      <c r="F445" t="str">
        <v>NOA 2031</v>
      </c>
      <c r="J445">
        <v>2</v>
      </c>
      <c r="K445" t="str">
        <v>Especialización</v>
      </c>
      <c r="M445" t="str">
        <v>Prioridad</v>
      </c>
      <c r="O445" t="str">
        <v>Sí</v>
      </c>
      <c r="P445" t="str">
        <v>Producido</v>
      </c>
    </row>
    <row r="446">
      <c r="B446" t="str">
        <v>Especialización en Gestión Pública Territorial</v>
      </c>
      <c r="C446" t="str">
        <v>Control Político y Social</v>
      </c>
      <c r="D446" t="str">
        <f>IF(E446="Disciplinar","No aplica","")</f>
        <v>No aplica</v>
      </c>
      <c r="E446" t="str">
        <v>Disciplinar</v>
      </c>
      <c r="F446" t="str">
        <v>NOA 2024</v>
      </c>
      <c r="K446" t="str">
        <v>Especialización</v>
      </c>
      <c r="P446" t="str">
        <v>Cargado</v>
      </c>
      <c r="T446" t="str">
        <v>Agosto</v>
      </c>
    </row>
    <row r="447">
      <c r="C447" t="str">
        <v>Profundización I Servicios Públicos sostenibles</v>
      </c>
      <c r="D447" t="str">
        <f>IF(E447="Disciplinar","No aplica","")</f>
        <v>No aplica</v>
      </c>
      <c r="E447" t="str">
        <v>Disciplinar</v>
      </c>
      <c r="F447" t="str">
        <v>NOA 2024</v>
      </c>
      <c r="K447" t="str">
        <v>Especialización</v>
      </c>
      <c r="P447" t="str">
        <v>Cargado</v>
      </c>
      <c r="T447" t="str">
        <v>Agosto</v>
      </c>
    </row>
    <row r="448">
      <c r="C448" t="str">
        <v>Gobierno Local</v>
      </c>
      <c r="D448" t="str">
        <f>IF(E448="Disciplinar","No aplica","")</f>
        <v>No aplica</v>
      </c>
      <c r="E448" t="str">
        <v>Disciplinar</v>
      </c>
      <c r="F448" t="str">
        <v>NOA 2024</v>
      </c>
      <c r="K448" t="str">
        <v>Especialización</v>
      </c>
      <c r="P448" t="str">
        <v>Cargado</v>
      </c>
      <c r="T448" t="str">
        <v>Agosto</v>
      </c>
    </row>
    <row r="449">
      <c r="C449" t="str">
        <v>Ética en la Gestión Pública</v>
      </c>
      <c r="D449" t="str">
        <f>IF(E449="Disciplinar","No aplica","")</f>
        <v>No aplica</v>
      </c>
      <c r="E449" t="str">
        <v>Disciplinar</v>
      </c>
      <c r="F449" t="str">
        <v>NOA 2024</v>
      </c>
      <c r="K449" t="str">
        <v>Especialización</v>
      </c>
      <c r="P449" t="str">
        <v>Cargado</v>
      </c>
      <c r="T449" t="str">
        <v>Agosto</v>
      </c>
    </row>
    <row r="450">
      <c r="C450" t="str">
        <v>Políticas Públicas Territoriales</v>
      </c>
      <c r="D450" t="str">
        <f>IF(E450="Disciplinar","No aplica","")</f>
        <v>No aplica</v>
      </c>
      <c r="E450" t="str">
        <v>Disciplinar</v>
      </c>
      <c r="F450" t="str">
        <v>NOA 2024</v>
      </c>
      <c r="K450" t="str">
        <v>Especialización</v>
      </c>
      <c r="P450" t="str">
        <v>Cargado</v>
      </c>
      <c r="T450" t="str">
        <v>Agosto</v>
      </c>
    </row>
    <row r="451">
      <c r="C451" t="str">
        <v>Seminario de Investigación I</v>
      </c>
      <c r="D451" t="str">
        <f>IF(E451="Disciplinar","No aplica","")</f>
        <v>No aplica</v>
      </c>
      <c r="E451" t="str">
        <v>Disciplinar</v>
      </c>
      <c r="F451" t="str">
        <v>NOA 2024</v>
      </c>
      <c r="K451" t="str">
        <v>Especialización</v>
      </c>
      <c r="O451" t="str">
        <v>Sí</v>
      </c>
      <c r="P451" t="str">
        <v>Cargado</v>
      </c>
      <c r="T451" t="str">
        <v>Agosto</v>
      </c>
    </row>
    <row r="452">
      <c r="C452" t="str">
        <v>Electiva de Profundización I</v>
      </c>
      <c r="D452" t="str">
        <v>Innovación Legal</v>
      </c>
      <c r="E452" t="str">
        <v>Electiva</v>
      </c>
      <c r="F452" t="str">
        <v>NOA 2024</v>
      </c>
      <c r="K452" t="str">
        <v>Especialización</v>
      </c>
      <c r="P452" t="str">
        <v>Cargado</v>
      </c>
      <c r="T452" t="str">
        <v>Agosto</v>
      </c>
    </row>
    <row r="453">
      <c r="C453" t="str">
        <v>Electiva de Profundización I</v>
      </c>
      <c r="D453" t="str">
        <v>Desarrollo Sostenible e Iniciativas Globales</v>
      </c>
      <c r="E453" t="str">
        <v>Electiva</v>
      </c>
      <c r="F453" t="str">
        <v>NOA 2024</v>
      </c>
      <c r="K453" t="str">
        <v>Especialización</v>
      </c>
      <c r="P453" t="str">
        <v>Cargado</v>
      </c>
      <c r="T453" t="str">
        <v>Agosto</v>
      </c>
    </row>
    <row r="454">
      <c r="C454" t="str">
        <v>FALTA EL RESTO DE CURSOS ARA COMPLETAR LOS SEMESTRES</v>
      </c>
      <c r="D454" t="str">
        <f>IF(E454="Disciplinar","No aplica","")</f>
        <v>No aplica</v>
      </c>
      <c r="E454" t="str">
        <v>Disciplinar</v>
      </c>
      <c r="F454" t="str">
        <v>NOA 2024</v>
      </c>
      <c r="K454" t="str">
        <v>Especialización</v>
      </c>
      <c r="T454" t="str">
        <v>Agosto</v>
      </c>
    </row>
    <row r="455">
      <c r="B455" t="str">
        <v>Especialización en Responsabilidad Social Corporativa</v>
      </c>
      <c r="C455" t="str">
        <v>Big Data</v>
      </c>
      <c r="D455" t="str">
        <f>IF(E455="Disciplinar","No aplica","")</f>
        <v>No aplica</v>
      </c>
      <c r="E455" t="str">
        <v>Disciplinar</v>
      </c>
      <c r="F455" t="str">
        <v>NOA 2024</v>
      </c>
      <c r="K455" t="str">
        <v>Especialización</v>
      </c>
      <c r="P455" t="str">
        <v>Cargado</v>
      </c>
      <c r="T455" t="str">
        <v>Agosto</v>
      </c>
    </row>
    <row r="456">
      <c r="C456" t="str">
        <v>Fundamentos de responsabilidad social</v>
      </c>
      <c r="D456" t="str">
        <f>IF(E456="Disciplinar","No aplica","")</f>
        <v>No aplica</v>
      </c>
      <c r="E456" t="str">
        <v>Disciplinar</v>
      </c>
      <c r="F456" t="str">
        <v>NOA 2024</v>
      </c>
      <c r="K456" t="str">
        <v>Especialización</v>
      </c>
      <c r="P456" t="str">
        <v>Cargado</v>
      </c>
      <c r="T456" t="str">
        <v>Agosto</v>
      </c>
    </row>
    <row r="457">
      <c r="C457" t="str">
        <v>Desarrollo Sostenibles e Iniciativas Globales</v>
      </c>
      <c r="D457" t="str">
        <f>IF(E457="Disciplinar","No aplica","")</f>
        <v>No aplica</v>
      </c>
      <c r="E457" t="str">
        <v>Disciplinar</v>
      </c>
      <c r="F457" t="str">
        <v>NOA 2024</v>
      </c>
      <c r="K457" t="str">
        <v>Especialización</v>
      </c>
      <c r="P457" t="str">
        <v>Cargado</v>
      </c>
      <c r="T457" t="str">
        <v>Agosto</v>
      </c>
    </row>
    <row r="458">
      <c r="C458" t="str">
        <v>Transformación digital, innovación y emprendimiento</v>
      </c>
      <c r="D458" t="str">
        <f>IF(E458="Disciplinar","No aplica","")</f>
        <v>No aplica</v>
      </c>
      <c r="E458" t="str">
        <v>Disciplinar</v>
      </c>
      <c r="F458" t="str">
        <v>NOA 2024</v>
      </c>
      <c r="K458" t="str">
        <v>Especialización</v>
      </c>
      <c r="P458" t="str">
        <v>Cargado</v>
      </c>
      <c r="T458" t="str">
        <v>Agosto</v>
      </c>
    </row>
    <row r="459">
      <c r="C459" t="str">
        <v>Electiva de Profundización I</v>
      </c>
      <c r="D459" t="str">
        <v>Liderazgo y Trabajo en Equipo</v>
      </c>
      <c r="E459" t="str">
        <v>Electiva</v>
      </c>
      <c r="F459" t="str">
        <v>NOA 2024</v>
      </c>
      <c r="K459" t="str">
        <v>Especialización</v>
      </c>
      <c r="P459" t="str">
        <v>Cargado</v>
      </c>
      <c r="T459" t="str">
        <v>Agosto</v>
      </c>
    </row>
    <row r="460">
      <c r="C460" t="str">
        <v>Seminario de Investigación  I</v>
      </c>
      <c r="D460" t="str">
        <f>IF(E460="Disciplinar","No aplica","")</f>
        <v>No aplica</v>
      </c>
      <c r="E460" t="str">
        <v>Disciplinar</v>
      </c>
      <c r="F460" t="str">
        <v>NOA 2024</v>
      </c>
      <c r="K460" t="str">
        <v>Especialización</v>
      </c>
      <c r="P460" t="str">
        <v>Cargado</v>
      </c>
      <c r="T460" t="str">
        <v>Agosto</v>
      </c>
    </row>
    <row r="461">
      <c r="C461" t="str">
        <v>FALTA EL RESTO DE CURSOS ARA COMPLETAR LOS SEMESTRES</v>
      </c>
      <c r="D461" t="str">
        <f>IF(E461="Disciplinar","No aplica","")</f>
        <v>No aplica</v>
      </c>
      <c r="E461" t="str">
        <v>Disciplinar</v>
      </c>
      <c r="F461" t="str">
        <v>NOA 2024</v>
      </c>
      <c r="K461" t="str">
        <v>Especialización</v>
      </c>
      <c r="T461" t="str">
        <v>Agosto</v>
      </c>
    </row>
    <row r="462">
      <c r="A462" t="str">
        <v>Virtual</v>
      </c>
      <c r="B462" t="str">
        <v>Esp en Educación Ambiental y Desarrollo Sostenible</v>
      </c>
      <c r="C462" t="str">
        <v>Factores y Competencias Emprendedoras en la Educación Ambiental y el Desarrollo Sostenible.</v>
      </c>
      <c r="D462" t="str">
        <f>IF(E462="Disciplinar","No aplica","")</f>
        <v>No aplica</v>
      </c>
      <c r="E462" t="str">
        <v>Disciplinar</v>
      </c>
      <c r="F462" t="str">
        <v>Reingeniería</v>
      </c>
      <c r="J462">
        <v>1</v>
      </c>
      <c r="K462" t="str">
        <v>Especialización</v>
      </c>
      <c r="M462" t="str">
        <v>Prioridad</v>
      </c>
      <c r="N462" t="str">
        <v>Malla actual</v>
      </c>
      <c r="O462" t="str">
        <v>No</v>
      </c>
      <c r="P462" t="str">
        <v>Aprobado DI</v>
      </c>
      <c r="T462" t="str">
        <v>Mayo</v>
      </c>
      <c r="U462" s="1">
        <v>46139</v>
      </c>
      <c r="V462" s="1">
        <v>46139</v>
      </c>
      <c r="W462" s="1">
        <v>46155</v>
      </c>
      <c r="X462" t="str">
        <v>María Jose Ortega</v>
      </c>
      <c r="AK462" t="str">
        <v>Calculada</v>
      </c>
      <c r="AL462" t="str">
        <v>Realizado</v>
      </c>
    </row>
    <row r="463">
      <c r="C463" t="str">
        <v>Teorías y fundamentos de la Educación Ambiental y el Desarrollo Sostenible.</v>
      </c>
      <c r="D463" t="str">
        <f>IF(E463="Disciplinar","No aplica","")</f>
        <v>No aplica</v>
      </c>
      <c r="E463" t="str">
        <v>Disciplinar</v>
      </c>
      <c r="F463" t="str">
        <v>Reingeniería</v>
      </c>
      <c r="J463">
        <v>1</v>
      </c>
      <c r="K463" t="str">
        <v>Especialización</v>
      </c>
      <c r="M463" t="str">
        <v>Prioridad</v>
      </c>
      <c r="N463" t="str">
        <v>Malla actual</v>
      </c>
      <c r="O463" t="str">
        <v>No</v>
      </c>
      <c r="P463" t="str">
        <v>Aprobado DI</v>
      </c>
      <c r="T463" t="str">
        <v>Mayo</v>
      </c>
      <c r="U463" s="1">
        <v>46139</v>
      </c>
      <c r="V463" s="1">
        <v>46139</v>
      </c>
      <c r="W463" s="1">
        <v>46155</v>
      </c>
      <c r="X463" t="str">
        <v>Andrea Nuñéz</v>
      </c>
      <c r="AK463" t="str">
        <v>Calculada</v>
      </c>
      <c r="AL463" t="str">
        <v>Realizado</v>
      </c>
    </row>
    <row r="464">
      <c r="C464" t="str">
        <v>Seminario de Investigación I</v>
      </c>
      <c r="D464" t="str">
        <f>IF(E464="Disciplinar","No aplica","")</f>
        <v>No aplica</v>
      </c>
      <c r="E464" t="str">
        <v>Disciplinar</v>
      </c>
      <c r="F464" t="str">
        <v>Reingeniería</v>
      </c>
      <c r="J464">
        <v>1</v>
      </c>
      <c r="K464" t="str">
        <v>Especialización</v>
      </c>
      <c r="M464" t="str">
        <v>Prioridad</v>
      </c>
      <c r="N464" t="str">
        <v>Malla actual</v>
      </c>
      <c r="O464" t="str">
        <v>Sí</v>
      </c>
      <c r="P464" t="str">
        <v>Producido</v>
      </c>
      <c r="T464" t="str">
        <v>Mayo</v>
      </c>
      <c r="U464" s="1">
        <v>46139</v>
      </c>
      <c r="V464" s="1">
        <v>46140</v>
      </c>
      <c r="W464" s="1">
        <v>46156</v>
      </c>
      <c r="X464" t="str">
        <v>Andrea Nuñéz</v>
      </c>
      <c r="AK464" t="str">
        <v>Calculada</v>
      </c>
      <c r="AL464" t="str">
        <v>Realizado</v>
      </c>
    </row>
    <row r="465">
      <c r="C465" t="str">
        <v>Educación, contexto y cultura ambiental para el desarrollo sostenible.</v>
      </c>
      <c r="D465" t="str">
        <f>IF(E465="Disciplinar","No aplica","")</f>
        <v>No aplica</v>
      </c>
      <c r="E465" t="str">
        <v>Disciplinar</v>
      </c>
      <c r="F465" t="str">
        <v>Reingeniería</v>
      </c>
      <c r="J465">
        <v>1</v>
      </c>
      <c r="K465" t="str">
        <v>Especialización</v>
      </c>
      <c r="M465" t="str">
        <v>Prioridad</v>
      </c>
      <c r="N465" t="str">
        <v>Malla actual</v>
      </c>
      <c r="O465" t="str">
        <v>No</v>
      </c>
      <c r="P465" t="str">
        <v>En revisión</v>
      </c>
      <c r="T465" t="str">
        <v>Mayo</v>
      </c>
      <c r="U465" s="1">
        <v>46139</v>
      </c>
      <c r="V465" s="1">
        <v>46140</v>
      </c>
      <c r="W465" s="1">
        <v>46156</v>
      </c>
      <c r="X465" t="str">
        <v>Andrea Nuñéz</v>
      </c>
      <c r="AK465" t="str">
        <v>Calculada</v>
      </c>
      <c r="AL465" t="str">
        <v>Realizado</v>
      </c>
    </row>
    <row r="466">
      <c r="C466" t="str">
        <v>Electiva de Profundización I</v>
      </c>
      <c r="D466" t="str">
        <v>Gestión de ríos y costas</v>
      </c>
      <c r="E466" t="str">
        <v>Electiva</v>
      </c>
      <c r="M466" t="str">
        <v>Prioridad</v>
      </c>
      <c r="O466" t="str">
        <v>No</v>
      </c>
      <c r="P466" t="str">
        <v>Aprobado DI</v>
      </c>
      <c r="T466" t="str">
        <v>Mayo</v>
      </c>
    </row>
    <row r="467">
      <c r="C467" t="str">
        <v xml:space="preserve">Electiva de Profundización I </v>
      </c>
      <c r="D467" t="str">
        <v>English for environment education</v>
      </c>
      <c r="E467" t="str">
        <v>Electiva</v>
      </c>
      <c r="F467" t="str">
        <v>Reingeniería</v>
      </c>
      <c r="J467">
        <v>1</v>
      </c>
      <c r="K467" t="str">
        <v>Especialización</v>
      </c>
      <c r="M467" t="str">
        <v>Prioridad</v>
      </c>
      <c r="N467" t="str">
        <v>Malla actual</v>
      </c>
      <c r="O467" t="str">
        <v>No</v>
      </c>
      <c r="P467" t="str">
        <v>Aprobado DI</v>
      </c>
      <c r="T467" t="str">
        <v>Mayo</v>
      </c>
      <c r="U467" s="1">
        <v>46139</v>
      </c>
      <c r="V467" s="1">
        <v>46141</v>
      </c>
      <c r="W467" s="1">
        <v>46157</v>
      </c>
      <c r="X467" t="str">
        <v>Andrea Nuñéz</v>
      </c>
      <c r="AK467" t="str">
        <v>Calculada</v>
      </c>
      <c r="AL467" t="str">
        <v>Realizado</v>
      </c>
    </row>
    <row r="468">
      <c r="C468" t="str">
        <v>Pedagogía y Estrategias Didácticas para la Educación Ambiental</v>
      </c>
      <c r="D468" t="str">
        <f>IF(E468="Disciplinar","No aplica","")</f>
        <v>No aplica</v>
      </c>
      <c r="E468" t="str">
        <v>Disciplinar</v>
      </c>
      <c r="F468" t="str">
        <v>Reingeniería</v>
      </c>
      <c r="J468">
        <v>1</v>
      </c>
      <c r="K468" t="str">
        <v>Especialización</v>
      </c>
      <c r="M468" t="str">
        <v>Prioridad</v>
      </c>
      <c r="N468" t="str">
        <v>Malla actual</v>
      </c>
      <c r="O468" t="str">
        <v>No</v>
      </c>
      <c r="P468" t="str">
        <v>En revisión</v>
      </c>
      <c r="T468" t="str">
        <v>Mayo</v>
      </c>
      <c r="U468" s="1">
        <v>46139</v>
      </c>
      <c r="V468" s="1">
        <v>46141</v>
      </c>
      <c r="W468" s="1">
        <v>46157</v>
      </c>
      <c r="X468" t="str">
        <v>Yelitza Romero</v>
      </c>
      <c r="AK468" t="str">
        <v>Calculada</v>
      </c>
      <c r="AL468" t="str">
        <v>Realizado</v>
      </c>
    </row>
    <row r="469">
      <c r="C469" t="str">
        <v>Desarrollo Humano Sostenible</v>
      </c>
      <c r="D469" t="str">
        <f>IF(E469="Disciplinar","No aplica","")</f>
        <v>No aplica</v>
      </c>
      <c r="E469" t="str">
        <v>Disciplinar</v>
      </c>
      <c r="F469" t="str">
        <v>Reingeniería</v>
      </c>
      <c r="J469">
        <v>1</v>
      </c>
      <c r="K469" t="str">
        <v>Especialización</v>
      </c>
      <c r="M469" t="str">
        <v>Prioridad</v>
      </c>
      <c r="N469" t="str">
        <v>Malla actual</v>
      </c>
      <c r="O469" t="str">
        <v>No</v>
      </c>
      <c r="P469" t="str">
        <v>Aprobado DI</v>
      </c>
      <c r="T469" t="str">
        <v>Mayo</v>
      </c>
      <c r="U469" s="1">
        <v>46139</v>
      </c>
      <c r="V469" s="1">
        <v>46142</v>
      </c>
      <c r="W469" s="1">
        <v>46161</v>
      </c>
      <c r="X469" t="str">
        <v>Andrea Nuñéz</v>
      </c>
      <c r="AK469" t="str">
        <v>Calculada</v>
      </c>
      <c r="AL469" t="str">
        <v>Realizado</v>
      </c>
    </row>
    <row r="470">
      <c r="C470" t="str">
        <v>Pedagogía del Emprendimiento Ambiental y el Desarrollo Sostenible</v>
      </c>
      <c r="D470" t="str">
        <f>IF(E470="Disciplinar","No aplica","")</f>
        <v>No aplica</v>
      </c>
      <c r="E470" t="str">
        <v>Disciplinar</v>
      </c>
      <c r="F470" t="str">
        <v>Reingeniería</v>
      </c>
      <c r="J470">
        <v>2</v>
      </c>
      <c r="K470" t="str">
        <v>Especialización</v>
      </c>
      <c r="M470" t="str">
        <v>Prioridad</v>
      </c>
      <c r="N470" t="str">
        <v>Malla actual</v>
      </c>
      <c r="O470" t="str">
        <v>No</v>
      </c>
      <c r="P470" t="str">
        <v>Aprobado DI</v>
      </c>
      <c r="T470" t="str">
        <v>Mayo</v>
      </c>
      <c r="U470" s="1">
        <v>46139</v>
      </c>
      <c r="V470" s="1">
        <v>46142</v>
      </c>
      <c r="W470" s="1">
        <v>46161</v>
      </c>
      <c r="X470" t="str">
        <v>Andrea Nuñéz</v>
      </c>
      <c r="AK470" t="str">
        <v>Calculada</v>
      </c>
      <c r="AL470" t="str">
        <v>Realizado</v>
      </c>
    </row>
    <row r="471">
      <c r="C471" t="str">
        <v>Seminario de Investigación II</v>
      </c>
      <c r="D471" t="str">
        <f>IF(E471="Disciplinar","No aplica","")</f>
        <v>No aplica</v>
      </c>
      <c r="E471" t="str">
        <v>Disciplinar</v>
      </c>
      <c r="F471" t="str">
        <v>Reingeniería</v>
      </c>
      <c r="J471">
        <v>2</v>
      </c>
      <c r="K471" t="str">
        <v>Especialización</v>
      </c>
      <c r="M471" t="str">
        <v>Prioridad</v>
      </c>
      <c r="N471" t="str">
        <v>Malla actual</v>
      </c>
      <c r="O471" t="str">
        <v>Sí</v>
      </c>
      <c r="P471" t="str">
        <v>Producido</v>
      </c>
      <c r="T471" t="str">
        <v>Mayo</v>
      </c>
      <c r="U471" s="1">
        <v>46139</v>
      </c>
      <c r="V471" s="1">
        <v>46146</v>
      </c>
      <c r="W471" s="1">
        <v>46162</v>
      </c>
      <c r="X471" t="str">
        <v>Andrea Nuñéz</v>
      </c>
      <c r="AK471" t="str">
        <v>Calculada</v>
      </c>
      <c r="AL471" t="str">
        <v>Realizado</v>
      </c>
    </row>
    <row r="472">
      <c r="C472" t="str">
        <v>Medio Ambiente, Desarrollo Sostenible y resolución de conflictos contemporáneos</v>
      </c>
      <c r="D472" t="str">
        <f>IF(E472="Disciplinar","No aplica","")</f>
        <v>No aplica</v>
      </c>
      <c r="E472" t="str">
        <v>Disciplinar</v>
      </c>
      <c r="F472" t="str">
        <v>Reingeniería</v>
      </c>
      <c r="J472">
        <v>2</v>
      </c>
      <c r="K472" t="str">
        <v>Especialización</v>
      </c>
      <c r="M472" t="str">
        <v>Prioridad</v>
      </c>
      <c r="N472" t="str">
        <v>Malla actual</v>
      </c>
      <c r="O472" t="str">
        <v>No</v>
      </c>
      <c r="P472" t="str">
        <v>Aprobado DI</v>
      </c>
      <c r="T472" t="str">
        <v>Mayo</v>
      </c>
      <c r="U472" s="1">
        <v>46139</v>
      </c>
      <c r="V472" s="1">
        <v>46146</v>
      </c>
      <c r="W472" s="1">
        <v>46162</v>
      </c>
      <c r="X472" t="str">
        <v>Andrea Nuñéz</v>
      </c>
      <c r="AK472" t="str">
        <v>Calculada</v>
      </c>
      <c r="AL472" t="str">
        <v>Realizado</v>
      </c>
    </row>
    <row r="473">
      <c r="C473" t="str">
        <v>Políticas Ambientales y de Desarrollo Sostenible</v>
      </c>
      <c r="D473" t="str">
        <f>IF(E473="Disciplinar","No aplica","")</f>
        <v>No aplica</v>
      </c>
      <c r="E473" t="str">
        <v>Disciplinar</v>
      </c>
      <c r="F473" t="str">
        <v>Reingeniería</v>
      </c>
      <c r="J473">
        <v>2</v>
      </c>
      <c r="K473" t="str">
        <v>Especialización</v>
      </c>
      <c r="M473" t="str">
        <v>Prioridad</v>
      </c>
      <c r="N473" t="str">
        <v>Malla actual</v>
      </c>
      <c r="O473" t="str">
        <v>No</v>
      </c>
      <c r="P473" t="str">
        <v>Aprobado DI</v>
      </c>
      <c r="T473" t="str">
        <v>Mayo</v>
      </c>
      <c r="U473" s="1">
        <v>46139</v>
      </c>
      <c r="V473" s="1">
        <v>46148</v>
      </c>
      <c r="W473" s="1">
        <v>46164</v>
      </c>
      <c r="X473" t="str">
        <v>Andrea Nuñéz</v>
      </c>
      <c r="AK473" t="str">
        <v>Calculada</v>
      </c>
      <c r="AL473" t="str">
        <v>Realizado</v>
      </c>
    </row>
    <row r="474">
      <c r="C474" t="str">
        <v>Electiva de Profundización II</v>
      </c>
      <c r="D474" t="str">
        <v>Recursos tecnológicos para la educación ambiental</v>
      </c>
      <c r="E474" t="str">
        <v>Electiva</v>
      </c>
      <c r="F474" t="str">
        <v>Reingeniería</v>
      </c>
      <c r="J474">
        <v>2</v>
      </c>
      <c r="K474" t="str">
        <v>Especialización</v>
      </c>
      <c r="M474" t="str">
        <v>Prioridad</v>
      </c>
      <c r="N474" t="str">
        <v>Malla actual</v>
      </c>
      <c r="O474" t="str">
        <v>No</v>
      </c>
      <c r="P474" t="str">
        <v>Aprobado DI</v>
      </c>
      <c r="T474" t="str">
        <v>Mayo</v>
      </c>
      <c r="U474" s="1">
        <v>46139</v>
      </c>
      <c r="V474" s="1">
        <v>46148</v>
      </c>
      <c r="W474" s="1">
        <v>46164</v>
      </c>
      <c r="X474" t="str">
        <v>Andrea Nuñéz</v>
      </c>
      <c r="AK474" t="str">
        <v>Calculada</v>
      </c>
      <c r="AL474" t="str">
        <v>Realizado</v>
      </c>
    </row>
    <row r="475">
      <c r="C475" t="str">
        <v>Electiva de Pofundización II</v>
      </c>
      <c r="D475" t="str">
        <v>English for environment education</v>
      </c>
      <c r="E475" t="str">
        <v>Electiva</v>
      </c>
      <c r="M475" t="str">
        <v>Prioridad</v>
      </c>
      <c r="O475" t="str">
        <v>No</v>
      </c>
      <c r="P475" t="str">
        <v>Aprobado DI</v>
      </c>
      <c r="T475" t="str">
        <v>Mayo</v>
      </c>
    </row>
    <row r="476">
      <c r="C476" t="str">
        <v>Recursos educativos y experiencias significativas para la educación ambiental.</v>
      </c>
      <c r="D476" t="str">
        <f>IF(E476="Disciplinar","No aplica","")</f>
        <v>No aplica</v>
      </c>
      <c r="E476" t="str">
        <v>Disciplinar</v>
      </c>
      <c r="F476" t="str">
        <v>Reingeniería</v>
      </c>
      <c r="J476">
        <v>2</v>
      </c>
      <c r="K476" t="str">
        <v>Especialización</v>
      </c>
      <c r="M476" t="str">
        <v>Prioridad</v>
      </c>
      <c r="N476" t="str">
        <v>Malla actual</v>
      </c>
      <c r="O476" t="str">
        <v>No</v>
      </c>
      <c r="P476" t="str">
        <v>Aprobado DI</v>
      </c>
      <c r="T476" t="str">
        <v>Mayo</v>
      </c>
      <c r="U476" s="1">
        <v>46139</v>
      </c>
      <c r="V476" s="1">
        <v>46148</v>
      </c>
      <c r="W476" s="1">
        <v>46164</v>
      </c>
      <c r="X476" t="str">
        <v>Andrea Nuñéz</v>
      </c>
      <c r="AK476" t="str">
        <v>Calculada</v>
      </c>
      <c r="AL476" t="str">
        <v>Realizado</v>
      </c>
    </row>
    <row r="477">
      <c r="A477" t="str">
        <v>Presencial</v>
      </c>
      <c r="B477" t="str">
        <v>Esp en Innovación Educativa y TIC</v>
      </c>
      <c r="C477" t="str">
        <v>Factores y competencias emprendedoras mediadas por las TIC</v>
      </c>
      <c r="D477" t="str">
        <f>IF(E477="Disciplinar","No aplica","")</f>
        <v>No aplica</v>
      </c>
      <c r="E477" t="str">
        <v>Disciplinar</v>
      </c>
      <c r="F477" t="str">
        <v>Reingeniería</v>
      </c>
      <c r="J477">
        <v>1</v>
      </c>
      <c r="K477" t="str">
        <v>Especialización</v>
      </c>
      <c r="M477" t="str">
        <v>Prioridad</v>
      </c>
      <c r="N477" t="str">
        <v>Malla actual</v>
      </c>
      <c r="O477" t="str">
        <v>No</v>
      </c>
      <c r="P477" t="str">
        <v>Aprobado DI</v>
      </c>
      <c r="T477" t="str">
        <v>Mayo</v>
      </c>
      <c r="U477" s="1">
        <v>46139</v>
      </c>
      <c r="V477" s="1">
        <v>46139</v>
      </c>
      <c r="W477" s="1">
        <v>46155</v>
      </c>
      <c r="X477" t="str">
        <v>Hillary Ojeda Durango</v>
      </c>
      <c r="Y477" s="1">
        <f>V477</f>
        <v>46139</v>
      </c>
      <c r="Z477" s="1">
        <f>Y477+1</f>
        <v>46140</v>
      </c>
      <c r="AK477" t="str">
        <v>Calculada</v>
      </c>
      <c r="AL477" t="str">
        <v>Realizado</v>
      </c>
    </row>
    <row r="478">
      <c r="C478" t="str">
        <v>Investigación aplicada I</v>
      </c>
      <c r="D478" t="str">
        <f>IF(E478="Disciplinar","No aplica","")</f>
        <v>No aplica</v>
      </c>
      <c r="E478" t="str">
        <v>Disciplinar</v>
      </c>
      <c r="F478" t="str">
        <v>Reingeniería</v>
      </c>
      <c r="J478">
        <v>1</v>
      </c>
      <c r="K478" t="str">
        <v>Especialización</v>
      </c>
      <c r="M478" t="str">
        <v>Prioridad</v>
      </c>
      <c r="N478" t="str">
        <v>Malla actual</v>
      </c>
      <c r="O478" t="str">
        <v>Sí</v>
      </c>
      <c r="P478" t="str">
        <v>Producido</v>
      </c>
      <c r="T478" t="str">
        <v>Mayo</v>
      </c>
      <c r="U478" s="1">
        <v>46139</v>
      </c>
      <c r="V478" s="1">
        <v>46139</v>
      </c>
      <c r="W478" s="1">
        <v>46155</v>
      </c>
      <c r="X478" t="str">
        <v>Hillary Ojeda Durango</v>
      </c>
      <c r="Y478" s="1">
        <f>V478</f>
        <v>46139</v>
      </c>
      <c r="Z478" s="1">
        <f>Y478+1</f>
        <v>46140</v>
      </c>
      <c r="AK478" t="str">
        <v>Calculada</v>
      </c>
      <c r="AL478" t="str">
        <v>Realizado</v>
      </c>
    </row>
    <row r="479">
      <c r="C479" t="str">
        <v>TIC y Educación.</v>
      </c>
      <c r="D479" t="str">
        <f>IF(E479="Disciplinar","No aplica","")</f>
        <v>No aplica</v>
      </c>
      <c r="E479" t="str">
        <v>Disciplinar</v>
      </c>
      <c r="F479" t="str">
        <v>Reingeniería</v>
      </c>
      <c r="J479">
        <v>1</v>
      </c>
      <c r="K479" t="str">
        <v>Especialización</v>
      </c>
      <c r="M479" t="str">
        <v>Prioridad</v>
      </c>
      <c r="N479" t="str">
        <v>Malla actual</v>
      </c>
      <c r="O479" t="str">
        <v>No</v>
      </c>
      <c r="P479" t="str">
        <v>Aprobado DI</v>
      </c>
      <c r="T479" t="str">
        <v>Mayo</v>
      </c>
      <c r="U479" s="1">
        <v>46139</v>
      </c>
      <c r="V479" s="1">
        <v>46140</v>
      </c>
      <c r="W479" s="1">
        <v>46156</v>
      </c>
      <c r="X479" t="str">
        <v>Hillary Ojeda Durango</v>
      </c>
      <c r="Y479" s="1">
        <f>V479</f>
        <v>46140</v>
      </c>
      <c r="Z479" s="1">
        <f>Y479+1</f>
        <v>46141</v>
      </c>
      <c r="AK479" t="str">
        <v>Calculada</v>
      </c>
      <c r="AL479" t="str">
        <v>Realizado</v>
      </c>
    </row>
    <row r="480">
      <c r="C480" t="str">
        <v>Fundamentos axiológicos y socioculturales de la educación</v>
      </c>
      <c r="D480" t="str">
        <f>IF(E480="Disciplinar","No aplica","")</f>
        <v>No aplica</v>
      </c>
      <c r="E480" t="str">
        <v>Disciplinar</v>
      </c>
      <c r="F480" t="str">
        <v>Reingeniería</v>
      </c>
      <c r="J480">
        <v>1</v>
      </c>
      <c r="K480" t="str">
        <v>Especialización</v>
      </c>
      <c r="M480" t="str">
        <v>Prioridad</v>
      </c>
      <c r="N480" t="str">
        <v>Malla actual</v>
      </c>
      <c r="O480" t="str">
        <v>No</v>
      </c>
      <c r="P480" t="str">
        <v>Aprobado DI</v>
      </c>
      <c r="T480" t="str">
        <v>Mayo</v>
      </c>
      <c r="U480" s="1">
        <v>46139</v>
      </c>
      <c r="V480" s="1">
        <v>46140</v>
      </c>
      <c r="W480" s="1">
        <v>46156</v>
      </c>
      <c r="X480" t="str">
        <v>Samir Palencia Gerónimo</v>
      </c>
      <c r="Y480" s="1">
        <f>V480</f>
        <v>46140</v>
      </c>
      <c r="Z480" s="1">
        <f>Y480+1</f>
        <v>46141</v>
      </c>
      <c r="AK480" t="str">
        <v>Calculada</v>
      </c>
      <c r="AL480" t="str">
        <v>Realizado</v>
      </c>
    </row>
    <row r="481">
      <c r="C481" t="str">
        <v>Electiva de Profundización I - Evaluación y medios educativos</v>
      </c>
      <c r="D481" t="str">
        <v>Evaluación y Medios educativos</v>
      </c>
      <c r="E481" t="str">
        <v>Electiva</v>
      </c>
      <c r="F481" t="str">
        <v>Reingeniería</v>
      </c>
      <c r="J481">
        <v>1</v>
      </c>
      <c r="K481" t="str">
        <v>Especialización</v>
      </c>
      <c r="M481" t="str">
        <v>Prioridad</v>
      </c>
      <c r="N481" t="str">
        <v>Malla actual</v>
      </c>
      <c r="O481" t="str">
        <v>No</v>
      </c>
      <c r="P481" t="str">
        <v>En revisión</v>
      </c>
      <c r="T481" t="str">
        <v>Mayo</v>
      </c>
      <c r="U481" s="1">
        <v>46139</v>
      </c>
      <c r="V481" s="1">
        <v>46141</v>
      </c>
      <c r="W481" s="1">
        <v>46157</v>
      </c>
      <c r="X481" t="str">
        <v>Hillary Ojeda Durango</v>
      </c>
      <c r="Y481" s="1">
        <f>V481</f>
        <v>46141</v>
      </c>
      <c r="Z481" s="1">
        <f>Y481+1</f>
        <v>46142</v>
      </c>
      <c r="AK481" t="str">
        <v>Calculada</v>
      </c>
      <c r="AL481" t="str">
        <v>Realizado</v>
      </c>
    </row>
    <row r="482">
      <c r="C482" t="str">
        <v>Modelos pedagógicos para el aprendizaje</v>
      </c>
      <c r="D482" t="str">
        <f>IF(E482="Disciplinar","No aplica","")</f>
        <v>No aplica</v>
      </c>
      <c r="E482" t="str">
        <v>Disciplinar</v>
      </c>
      <c r="F482" t="str">
        <v>Reingeniería</v>
      </c>
      <c r="J482">
        <v>1</v>
      </c>
      <c r="K482" t="str">
        <v>Especialización</v>
      </c>
      <c r="M482" t="str">
        <v>Prioridad</v>
      </c>
      <c r="N482" t="str">
        <v>Malla actual</v>
      </c>
      <c r="O482" t="str">
        <v>No</v>
      </c>
      <c r="P482" t="str">
        <v>Aprobado DI</v>
      </c>
      <c r="T482" t="str">
        <v>Mayo</v>
      </c>
      <c r="U482" s="1">
        <v>46139</v>
      </c>
      <c r="V482" s="1">
        <v>46141</v>
      </c>
      <c r="W482" s="1">
        <v>46157</v>
      </c>
      <c r="X482" t="str">
        <v>Hillary Ojeda Durango</v>
      </c>
      <c r="Y482" s="1">
        <f>V482</f>
        <v>46141</v>
      </c>
      <c r="Z482" s="1">
        <f>Y482+1</f>
        <v>46142</v>
      </c>
      <c r="AK482" t="str">
        <v>Calculada</v>
      </c>
      <c r="AL482" t="str">
        <v>Realizado</v>
      </c>
    </row>
    <row r="483">
      <c r="C483" t="str">
        <v>Didáctica y medios educativos para el aprendizaje</v>
      </c>
      <c r="D483" t="str">
        <f>IF(E483="Disciplinar","No aplica","")</f>
        <v>No aplica</v>
      </c>
      <c r="E483" t="str">
        <v>Disciplinar</v>
      </c>
      <c r="F483" t="str">
        <v>Reingeniería</v>
      </c>
      <c r="J483">
        <v>1</v>
      </c>
      <c r="K483" t="str">
        <v>Especialización</v>
      </c>
      <c r="M483" t="str">
        <v>Prioridad</v>
      </c>
      <c r="N483" t="str">
        <v>Malla actual</v>
      </c>
      <c r="O483" t="str">
        <v>No</v>
      </c>
      <c r="P483" t="str">
        <v>Aprobado DI</v>
      </c>
      <c r="T483" t="str">
        <v>Mayo</v>
      </c>
      <c r="U483" s="1">
        <v>46139</v>
      </c>
      <c r="V483" s="1">
        <v>46142</v>
      </c>
      <c r="W483" s="1">
        <v>46161</v>
      </c>
      <c r="X483" t="str">
        <v>Hillary Ojeda Durango</v>
      </c>
      <c r="Y483" s="1">
        <f>V483</f>
        <v>46142</v>
      </c>
      <c r="Z483" s="1">
        <f>Y483+1</f>
        <v>46143</v>
      </c>
      <c r="AK483" t="str">
        <v>Calculada</v>
      </c>
      <c r="AL483" t="str">
        <v>Realizado</v>
      </c>
    </row>
    <row r="484">
      <c r="C484" t="str">
        <v>Pedagogía del emprendimiento y la innovación y TIC</v>
      </c>
      <c r="D484" t="str">
        <f>IF(E484="Disciplinar","No aplica","")</f>
        <v>No aplica</v>
      </c>
      <c r="E484" t="str">
        <v>Disciplinar</v>
      </c>
      <c r="F484" t="str">
        <v>Reingeniería</v>
      </c>
      <c r="J484">
        <v>2</v>
      </c>
      <c r="K484" t="str">
        <v>Especialización</v>
      </c>
      <c r="M484" t="str">
        <v>Prioridad</v>
      </c>
      <c r="N484" t="str">
        <v>Malla actual</v>
      </c>
      <c r="O484" t="str">
        <v>No</v>
      </c>
      <c r="P484" t="str">
        <v>Aprobado DI</v>
      </c>
      <c r="T484" t="str">
        <v>Mayo</v>
      </c>
      <c r="U484" s="1">
        <v>46139</v>
      </c>
      <c r="V484" s="1">
        <v>46142</v>
      </c>
      <c r="W484" s="1">
        <v>46161</v>
      </c>
      <c r="X484" t="str">
        <v>Hillary Ojeda Durango</v>
      </c>
      <c r="Y484" s="1">
        <f>V484</f>
        <v>46142</v>
      </c>
      <c r="Z484" s="1">
        <f>Y484+1</f>
        <v>46143</v>
      </c>
      <c r="AK484" t="str">
        <v>Calculada</v>
      </c>
      <c r="AL484" t="str">
        <v>Realizado</v>
      </c>
    </row>
    <row r="485">
      <c r="C485" t="str">
        <v>Tendencias en innovación educativa</v>
      </c>
      <c r="D485" t="str">
        <f>IF(E485="Disciplinar","No aplica","")</f>
        <v>No aplica</v>
      </c>
      <c r="E485" t="str">
        <v>Disciplinar</v>
      </c>
      <c r="F485" t="str">
        <v>Reingeniería</v>
      </c>
      <c r="J485">
        <v>2</v>
      </c>
      <c r="K485" t="str">
        <v>Especialización</v>
      </c>
      <c r="M485" t="str">
        <v>Prioridad</v>
      </c>
      <c r="N485" t="str">
        <v>Malla actual</v>
      </c>
      <c r="O485" t="str">
        <v>No</v>
      </c>
      <c r="P485" t="str">
        <v>Aprobado DI</v>
      </c>
      <c r="T485" t="str">
        <v>Mayo</v>
      </c>
      <c r="U485" s="1">
        <v>46139</v>
      </c>
      <c r="V485" s="1">
        <v>46139</v>
      </c>
      <c r="W485" s="1">
        <v>46155</v>
      </c>
      <c r="X485" t="str">
        <v>Samir Palencia Gerónimo</v>
      </c>
      <c r="Y485" s="1">
        <f>V485</f>
        <v>46139</v>
      </c>
      <c r="Z485" s="1">
        <f>Y485+1</f>
        <v>46140</v>
      </c>
      <c r="AK485" t="str">
        <v>Calculada</v>
      </c>
      <c r="AL485" t="str">
        <v>Realizado</v>
      </c>
    </row>
    <row r="486">
      <c r="C486" t="str">
        <v>Investigación aplicada II</v>
      </c>
      <c r="D486" t="str">
        <f>IF(E486="Disciplinar","No aplica","")</f>
        <v>No aplica</v>
      </c>
      <c r="E486" t="str">
        <v>Disciplinar</v>
      </c>
      <c r="F486" t="str">
        <v>Reingeniería</v>
      </c>
      <c r="J486">
        <v>2</v>
      </c>
      <c r="K486" t="str">
        <v>Especialización</v>
      </c>
      <c r="M486" t="str">
        <v>Prioridad</v>
      </c>
      <c r="N486" t="str">
        <v>Malla actual</v>
      </c>
      <c r="O486" t="str">
        <v>Sí</v>
      </c>
      <c r="P486" t="str">
        <v>Producido</v>
      </c>
      <c r="T486" t="str">
        <v>Mayo</v>
      </c>
      <c r="U486" s="1">
        <v>46139</v>
      </c>
      <c r="V486" s="1">
        <v>46146</v>
      </c>
      <c r="W486" s="1">
        <v>46162</v>
      </c>
      <c r="X486" t="str">
        <v>Hillary Ojeda Durango</v>
      </c>
      <c r="Y486" s="1">
        <f>V486</f>
        <v>46146</v>
      </c>
      <c r="Z486" s="1">
        <f>Y486+1</f>
        <v>46147</v>
      </c>
      <c r="AK486" t="str">
        <v>Calculada</v>
      </c>
      <c r="AL486" t="str">
        <v>Realizado</v>
      </c>
    </row>
    <row r="487">
      <c r="C487" t="str">
        <v>Políticas de la educación y TIC</v>
      </c>
      <c r="D487" t="str">
        <f>IF(E487="Disciplinar","No aplica","")</f>
        <v>No aplica</v>
      </c>
      <c r="E487" t="str">
        <v>Disciplinar</v>
      </c>
      <c r="F487" t="str">
        <v>Reingeniería</v>
      </c>
      <c r="J487">
        <v>2</v>
      </c>
      <c r="K487" t="str">
        <v>Especialización</v>
      </c>
      <c r="M487" t="str">
        <v>Prioridad</v>
      </c>
      <c r="N487" t="str">
        <v>Malla actual</v>
      </c>
      <c r="O487" t="str">
        <v>No</v>
      </c>
      <c r="P487" t="str">
        <v>Aprobado DI</v>
      </c>
      <c r="T487" t="str">
        <v>Mayo</v>
      </c>
      <c r="U487" s="1">
        <v>46139</v>
      </c>
      <c r="V487" s="1">
        <v>46146</v>
      </c>
      <c r="W487" s="1">
        <v>46162</v>
      </c>
      <c r="X487" t="str">
        <v>Hillary Ojeda Durango</v>
      </c>
      <c r="Y487" s="1">
        <f>V487</f>
        <v>46146</v>
      </c>
      <c r="Z487" s="1">
        <f>Y487+1</f>
        <v>46147</v>
      </c>
      <c r="AK487" t="str">
        <v>Calculada</v>
      </c>
      <c r="AL487" t="str">
        <v>Realizado</v>
      </c>
    </row>
    <row r="488">
      <c r="C488" t="str">
        <v>Electiva de Profundización II - Diseño de ambientes virtuales de aprendizaje</v>
      </c>
      <c r="D488" t="str">
        <v>Diseño de ambientes virtuales de aprendizaje</v>
      </c>
      <c r="E488" t="str">
        <v>Electiva</v>
      </c>
      <c r="F488" t="str">
        <v>Reingeniería</v>
      </c>
      <c r="J488">
        <v>2</v>
      </c>
      <c r="K488" t="str">
        <v>Especialización</v>
      </c>
      <c r="M488" t="str">
        <v>Prioridad</v>
      </c>
      <c r="N488" t="str">
        <v>Malla actual</v>
      </c>
      <c r="O488" t="str">
        <v>No</v>
      </c>
      <c r="P488" t="str">
        <v>Aprobado DI</v>
      </c>
      <c r="T488" t="str">
        <v>Mayo</v>
      </c>
      <c r="U488" s="1">
        <v>46139</v>
      </c>
      <c r="V488" s="1">
        <v>46139</v>
      </c>
      <c r="W488" s="1">
        <v>46155</v>
      </c>
      <c r="X488" t="str">
        <v>Samir Palencia Gerónimo</v>
      </c>
      <c r="Y488" s="1">
        <f>V488</f>
        <v>46139</v>
      </c>
      <c r="Z488" s="1">
        <f>Y488+1</f>
        <v>46140</v>
      </c>
      <c r="AK488" t="str">
        <v>Calculada</v>
      </c>
      <c r="AL488" t="str">
        <v>Realizado</v>
      </c>
    </row>
    <row r="489">
      <c r="C489" t="str">
        <v>Diseño y recursos educativos.</v>
      </c>
      <c r="D489" t="str">
        <f>IF(E489="Disciplinar","No aplica","")</f>
        <v>No aplica</v>
      </c>
      <c r="E489" t="str">
        <v>Disciplinar</v>
      </c>
      <c r="F489" t="str">
        <v>Reingeniería</v>
      </c>
      <c r="J489">
        <v>2</v>
      </c>
      <c r="K489" t="str">
        <v>Especialización</v>
      </c>
      <c r="M489" t="str">
        <v>Prioridad</v>
      </c>
      <c r="N489" t="str">
        <v>Malla actual</v>
      </c>
      <c r="O489" t="str">
        <v>No</v>
      </c>
      <c r="P489" t="str">
        <v>Aprobado DI</v>
      </c>
      <c r="T489" t="str">
        <v>Mayo</v>
      </c>
      <c r="U489" s="1">
        <v>46139</v>
      </c>
      <c r="V489" s="1">
        <v>46140</v>
      </c>
      <c r="W489" s="1">
        <v>46156</v>
      </c>
      <c r="X489" t="str">
        <v>Samir Palencia Gerónimo</v>
      </c>
      <c r="Y489" s="1">
        <f>V489</f>
        <v>46140</v>
      </c>
      <c r="Z489" s="1">
        <f>Y489+1</f>
        <v>46141</v>
      </c>
      <c r="AK489" t="str">
        <v>Calculada</v>
      </c>
      <c r="AL489" t="str">
        <v>Realizado</v>
      </c>
    </row>
    <row r="490">
      <c r="A490" t="str">
        <v>Virtual</v>
      </c>
      <c r="B490" t="str">
        <v>Esp en Gamificación y Design Thinking en el Aula</v>
      </c>
      <c r="C490" t="str">
        <v>Pedagogía y Didáctica</v>
      </c>
      <c r="D490" t="str">
        <f>IF(E490="Disciplinar","No aplica","")</f>
        <v>No aplica</v>
      </c>
      <c r="E490" t="str">
        <v>Disciplinar</v>
      </c>
      <c r="F490" t="str">
        <v>Reingeniería</v>
      </c>
      <c r="J490">
        <v>1</v>
      </c>
      <c r="K490" t="str">
        <v>Especialización</v>
      </c>
      <c r="M490" t="str">
        <v>Prioridad</v>
      </c>
      <c r="N490" t="str">
        <v>Malla actual</v>
      </c>
      <c r="O490" t="str">
        <v>No</v>
      </c>
      <c r="P490" t="str">
        <v>Aprobado DI</v>
      </c>
      <c r="T490" t="str">
        <v>Mayo</v>
      </c>
      <c r="U490" s="1">
        <v>46139</v>
      </c>
      <c r="V490" s="1">
        <v>46139</v>
      </c>
      <c r="W490" s="1">
        <v>46155</v>
      </c>
      <c r="X490" t="str">
        <v>Hillary Ojeda Durango</v>
      </c>
      <c r="Y490" s="1">
        <f>V490</f>
        <v>46139</v>
      </c>
      <c r="Z490" s="1">
        <f>Y490+1</f>
        <v>46140</v>
      </c>
      <c r="AK490" t="str">
        <v>Calculada</v>
      </c>
      <c r="AL490" t="str">
        <v>Realizado</v>
      </c>
    </row>
    <row r="491">
      <c r="A491" t="str">
        <v>Virtual</v>
      </c>
      <c r="C491" t="str">
        <v>Introducción a la Gamificación</v>
      </c>
      <c r="D491" t="str">
        <f>IF(E491="Disciplinar","No aplica","")</f>
        <v>No aplica</v>
      </c>
      <c r="E491" t="str">
        <v>Disciplinar</v>
      </c>
      <c r="F491" t="str">
        <v>Reingeniería</v>
      </c>
      <c r="J491">
        <v>1</v>
      </c>
      <c r="K491" t="str">
        <v>Especialización</v>
      </c>
      <c r="M491" t="str">
        <v>Prioridad</v>
      </c>
      <c r="N491" t="str">
        <v>Malla actual</v>
      </c>
      <c r="O491" t="str">
        <v>No</v>
      </c>
      <c r="P491" t="str">
        <v>Aprobado DI</v>
      </c>
      <c r="T491" t="str">
        <v>Mayo</v>
      </c>
      <c r="U491" s="1">
        <v>46139</v>
      </c>
      <c r="V491" s="1">
        <v>46139</v>
      </c>
      <c r="W491" s="1">
        <v>46155</v>
      </c>
      <c r="X491" t="str">
        <v>Hillary Ojeda Durango</v>
      </c>
      <c r="Y491" s="1">
        <f>V491</f>
        <v>46139</v>
      </c>
      <c r="Z491" s="1">
        <f>Y491+1</f>
        <v>46140</v>
      </c>
      <c r="AK491" t="str">
        <v>Calculada</v>
      </c>
      <c r="AL491" t="str">
        <v>Realizado</v>
      </c>
    </row>
    <row r="492">
      <c r="A492" t="str">
        <v>Virtual</v>
      </c>
      <c r="C492" t="str">
        <v>Autoeducación y Gamificación</v>
      </c>
      <c r="D492" t="str">
        <f>IF(E492="Disciplinar","No aplica","")</f>
        <v>No aplica</v>
      </c>
      <c r="E492" t="str">
        <v>Disciplinar</v>
      </c>
      <c r="F492" t="str">
        <v>Reingeniería</v>
      </c>
      <c r="J492">
        <v>1</v>
      </c>
      <c r="K492" t="str">
        <v>Especialización</v>
      </c>
      <c r="M492" t="str">
        <v>Prioridad</v>
      </c>
      <c r="N492" t="str">
        <v>Malla actual</v>
      </c>
      <c r="O492" t="str">
        <v>No</v>
      </c>
      <c r="P492" t="str">
        <v>En proceso</v>
      </c>
      <c r="T492" t="str">
        <v>Mayo</v>
      </c>
      <c r="U492" s="1">
        <v>46139</v>
      </c>
      <c r="V492" s="1">
        <v>46139</v>
      </c>
      <c r="W492" s="1">
        <v>46155</v>
      </c>
      <c r="X492" t="str">
        <v>Samir Palencia Gerónimo</v>
      </c>
      <c r="Y492" s="1">
        <f>V492</f>
        <v>46139</v>
      </c>
      <c r="Z492" s="1">
        <f>Y492+1</f>
        <v>46140</v>
      </c>
      <c r="AK492" t="str">
        <v>Calculada</v>
      </c>
      <c r="AL492" t="str">
        <v>Realizado</v>
      </c>
    </row>
    <row r="493">
      <c r="A493" t="str">
        <v>Virtual</v>
      </c>
      <c r="C493" t="str">
        <v>Ludoevaluacion</v>
      </c>
      <c r="D493" t="str">
        <f>IF(E493="Disciplinar","No aplica","")</f>
        <v>No aplica</v>
      </c>
      <c r="E493" t="str">
        <v>Disciplinar</v>
      </c>
      <c r="F493" t="str">
        <v>Reingeniería</v>
      </c>
      <c r="J493">
        <v>1</v>
      </c>
      <c r="K493" t="str">
        <v>Especialización</v>
      </c>
      <c r="M493" t="str">
        <v>Prioridad</v>
      </c>
      <c r="N493" t="str">
        <v>Malla actual</v>
      </c>
      <c r="O493" t="str">
        <v>No</v>
      </c>
      <c r="P493" t="str">
        <v>Aprobado DI</v>
      </c>
      <c r="T493" t="str">
        <v>Mayo</v>
      </c>
      <c r="U493" s="1">
        <v>46139</v>
      </c>
      <c r="V493" s="1">
        <v>46139</v>
      </c>
      <c r="W493" s="1">
        <v>46155</v>
      </c>
      <c r="X493" t="str">
        <v>Samir Palencia Gerónimo</v>
      </c>
      <c r="Y493" s="1">
        <f>V493</f>
        <v>46139</v>
      </c>
      <c r="Z493" s="1">
        <f>Y493+1</f>
        <v>46140</v>
      </c>
      <c r="AK493" t="str">
        <v>Calculada</v>
      </c>
      <c r="AL493" t="str">
        <v>Realizado</v>
      </c>
    </row>
    <row r="494">
      <c r="A494" t="str">
        <v>Virtual</v>
      </c>
      <c r="C494" t="str">
        <v>Investigación Aplicada I</v>
      </c>
      <c r="D494" t="str">
        <f>IF(E494="Disciplinar","No aplica","")</f>
        <v>No aplica</v>
      </c>
      <c r="E494" t="str">
        <v>Disciplinar</v>
      </c>
      <c r="F494" t="str">
        <v>Reingeniería</v>
      </c>
      <c r="J494">
        <v>1</v>
      </c>
      <c r="K494" t="str">
        <v>Especialización</v>
      </c>
      <c r="M494" t="str">
        <v>Prioridad</v>
      </c>
      <c r="N494" t="str">
        <v>Malla actual</v>
      </c>
      <c r="O494" t="str">
        <v>Sí</v>
      </c>
      <c r="P494" t="str">
        <v>Producido</v>
      </c>
      <c r="T494" t="str">
        <v>Mayo</v>
      </c>
      <c r="U494" s="1">
        <v>46139</v>
      </c>
      <c r="V494" s="1">
        <v>46140</v>
      </c>
      <c r="W494" s="1">
        <v>46156</v>
      </c>
      <c r="X494" t="str">
        <v>Samir Palencia Gerónimo</v>
      </c>
      <c r="Y494" s="1">
        <f>V494</f>
        <v>46140</v>
      </c>
      <c r="Z494" s="1">
        <f>Y494+1</f>
        <v>46141</v>
      </c>
      <c r="AK494" t="str">
        <v>Calculada</v>
      </c>
      <c r="AL494" t="str">
        <v>Realizado</v>
      </c>
    </row>
    <row r="495">
      <c r="A495" t="str">
        <v>Virtual</v>
      </c>
      <c r="C495" t="str">
        <v>Electiva de Profundización I - El profesor y el estudiante en la era digital</v>
      </c>
      <c r="D495" t="str">
        <v xml:space="preserve">Inteligencia artificial en el juego </v>
      </c>
      <c r="E495" t="str">
        <v>Electiva</v>
      </c>
      <c r="F495" t="str">
        <v>Reingeniería</v>
      </c>
      <c r="J495">
        <v>1</v>
      </c>
      <c r="K495" t="str">
        <v>Especialización</v>
      </c>
      <c r="M495" t="str">
        <v>Prioridad</v>
      </c>
      <c r="N495" t="str">
        <v>Malla actual</v>
      </c>
      <c r="O495" t="str">
        <v>No</v>
      </c>
      <c r="P495" t="str">
        <v>En revisión</v>
      </c>
      <c r="T495" t="str">
        <v>Mayo</v>
      </c>
      <c r="U495" s="1">
        <v>46139</v>
      </c>
      <c r="V495" s="1">
        <v>46140</v>
      </c>
      <c r="W495" s="1">
        <v>46156</v>
      </c>
      <c r="X495" t="str">
        <v>Samir Palencia Gerónimo</v>
      </c>
      <c r="Y495" s="1">
        <f>V495</f>
        <v>46140</v>
      </c>
      <c r="Z495" s="1">
        <f>Y495+1</f>
        <v>46141</v>
      </c>
      <c r="AK495" t="str">
        <v>Calculada</v>
      </c>
      <c r="AL495" t="str">
        <v>Realizado</v>
      </c>
    </row>
    <row r="496">
      <c r="A496" t="str">
        <v>Virtual</v>
      </c>
      <c r="C496" t="str">
        <v>Innovación en la Educación con Desing Thinking</v>
      </c>
      <c r="D496" t="str">
        <f>IF(E496="Disciplinar","No aplica","")</f>
        <v>No aplica</v>
      </c>
      <c r="E496" t="str">
        <v>Disciplinar</v>
      </c>
      <c r="F496" t="str">
        <v>Reingeniería</v>
      </c>
      <c r="J496">
        <v>2</v>
      </c>
      <c r="K496" t="str">
        <v>Especialización</v>
      </c>
      <c r="M496" t="str">
        <v>Prioridad</v>
      </c>
      <c r="N496" t="str">
        <v>Malla actual</v>
      </c>
      <c r="O496" t="str">
        <v>No</v>
      </c>
      <c r="P496" t="str">
        <v>Aprobado DI</v>
      </c>
      <c r="T496" t="str">
        <v>Mayo</v>
      </c>
      <c r="U496" s="1">
        <v>46139</v>
      </c>
      <c r="V496" s="1">
        <v>46141</v>
      </c>
      <c r="W496" s="1">
        <v>46157</v>
      </c>
      <c r="X496" t="str">
        <v>Samir Palencia Gerónimo</v>
      </c>
      <c r="Y496" s="1">
        <f>V496</f>
        <v>46141</v>
      </c>
      <c r="Z496" s="1">
        <f>Y496+1</f>
        <v>46142</v>
      </c>
      <c r="AK496" t="str">
        <v>Calculada</v>
      </c>
      <c r="AL496" t="str">
        <v>Realizado</v>
      </c>
    </row>
    <row r="497">
      <c r="A497" t="str">
        <v>Virtual</v>
      </c>
      <c r="C497" t="str">
        <v>Gamificación y Aprendizaje activo</v>
      </c>
      <c r="D497" t="str">
        <f>IF(E497="Disciplinar","No aplica","")</f>
        <v>No aplica</v>
      </c>
      <c r="E497" t="str">
        <v>Disciplinar</v>
      </c>
      <c r="F497" t="str">
        <v>Reingeniería</v>
      </c>
      <c r="J497">
        <v>2</v>
      </c>
      <c r="K497" t="str">
        <v>Especialización</v>
      </c>
      <c r="M497" t="str">
        <v>Prioridad</v>
      </c>
      <c r="N497" t="str">
        <v>Malla actual</v>
      </c>
      <c r="O497" t="str">
        <v>No</v>
      </c>
      <c r="P497" t="str">
        <v>Aprobado DI</v>
      </c>
      <c r="T497" t="str">
        <v>Mayo</v>
      </c>
      <c r="U497" s="1">
        <v>46139</v>
      </c>
      <c r="V497" s="1">
        <v>46141</v>
      </c>
      <c r="W497" s="1">
        <v>46157</v>
      </c>
      <c r="X497" t="str">
        <v>Samir Palencia Gerónimo</v>
      </c>
      <c r="Y497" s="1">
        <f>V497</f>
        <v>46141</v>
      </c>
      <c r="Z497" s="1">
        <f>Y497+1</f>
        <v>46142</v>
      </c>
      <c r="AK497" t="str">
        <v>Calculada</v>
      </c>
      <c r="AL497" t="str">
        <v>Realizado</v>
      </c>
    </row>
    <row r="498">
      <c r="A498" t="str">
        <v>Virtual</v>
      </c>
      <c r="C498" t="str">
        <v>Narrativa y Storytelling</v>
      </c>
      <c r="D498" t="str">
        <f>IF(E498="Disciplinar","No aplica","")</f>
        <v>No aplica</v>
      </c>
      <c r="E498" t="str">
        <v>Disciplinar</v>
      </c>
      <c r="F498" t="str">
        <v>Reingeniería</v>
      </c>
      <c r="J498">
        <v>2</v>
      </c>
      <c r="K498" t="str">
        <v>Especialización</v>
      </c>
      <c r="M498" t="str">
        <v>Prioridad</v>
      </c>
      <c r="N498" t="str">
        <v>Malla actual</v>
      </c>
      <c r="O498" t="str">
        <v>No</v>
      </c>
      <c r="P498" t="str">
        <v>Aprobado DI</v>
      </c>
      <c r="T498" t="str">
        <v>Mayo</v>
      </c>
      <c r="U498" s="1">
        <v>46139</v>
      </c>
      <c r="V498" s="1">
        <v>46142</v>
      </c>
      <c r="W498" s="1">
        <v>46161</v>
      </c>
      <c r="X498" t="str">
        <v>Samir Palencia Gerónimo</v>
      </c>
      <c r="Y498" s="1">
        <f>V498</f>
        <v>46142</v>
      </c>
      <c r="Z498" s="1">
        <f>Y498+1</f>
        <v>46143</v>
      </c>
      <c r="AK498" t="str">
        <v>Calculada</v>
      </c>
      <c r="AL498" t="str">
        <v>Realizado</v>
      </c>
    </row>
    <row r="499">
      <c r="A499" t="str">
        <v>Virtual</v>
      </c>
      <c r="C499" t="str">
        <v>Game Desing</v>
      </c>
      <c r="D499" t="str">
        <f>IF(E499="Disciplinar","No aplica","")</f>
        <v>No aplica</v>
      </c>
      <c r="E499" t="str">
        <v>Disciplinar</v>
      </c>
      <c r="F499" t="str">
        <v>Reingeniería</v>
      </c>
      <c r="J499">
        <v>2</v>
      </c>
      <c r="K499" t="str">
        <v>Especialización</v>
      </c>
      <c r="M499" t="str">
        <v>Prioridad</v>
      </c>
      <c r="N499" t="str">
        <v>Malla actual</v>
      </c>
      <c r="O499" t="str">
        <v>No</v>
      </c>
      <c r="P499" t="str">
        <v>En revisión</v>
      </c>
      <c r="T499" t="str">
        <v>Mayo</v>
      </c>
      <c r="U499" s="1">
        <v>46139</v>
      </c>
      <c r="V499" s="1">
        <v>46142</v>
      </c>
      <c r="W499" s="1">
        <v>46161</v>
      </c>
      <c r="X499" t="str">
        <v>Samir Palencia Gerónimo</v>
      </c>
      <c r="Y499" s="1">
        <f>V499</f>
        <v>46142</v>
      </c>
      <c r="Z499" s="1">
        <f>Y499+1</f>
        <v>46143</v>
      </c>
      <c r="AK499" t="str">
        <v>Calculada</v>
      </c>
      <c r="AL499" t="str">
        <v>Realizado</v>
      </c>
    </row>
    <row r="500">
      <c r="A500" t="str">
        <v>Virtual</v>
      </c>
      <c r="C500" t="str">
        <v>Electiva de Profundización II - Inteligencia artificial con design Thinking/Innovación y solución de problemas con Design Thinking</v>
      </c>
      <c r="D500" t="str">
        <v>Innovación y solución de problemas con Design Thinking</v>
      </c>
      <c r="E500" t="str">
        <v>Electiva</v>
      </c>
      <c r="F500" t="str">
        <v>Reingeniería</v>
      </c>
      <c r="J500">
        <v>2</v>
      </c>
      <c r="K500" t="str">
        <v>Especialización</v>
      </c>
      <c r="M500" t="str">
        <v>Prioridad</v>
      </c>
      <c r="N500" t="str">
        <v>Malla actual</v>
      </c>
      <c r="O500" t="str">
        <v>No</v>
      </c>
      <c r="P500" t="str">
        <v>En revisión</v>
      </c>
      <c r="T500" t="str">
        <v>Mayo</v>
      </c>
      <c r="U500" s="1">
        <v>46139</v>
      </c>
      <c r="V500" s="1">
        <v>46146</v>
      </c>
      <c r="W500" s="1">
        <v>46162</v>
      </c>
      <c r="X500" t="str">
        <v>Samir Palencia Gerónimo</v>
      </c>
      <c r="Y500" s="1">
        <f>V500</f>
        <v>46146</v>
      </c>
      <c r="Z500" s="1">
        <f>Y500+1</f>
        <v>46147</v>
      </c>
      <c r="AK500" t="str">
        <v>Calculada</v>
      </c>
      <c r="AL500" t="str">
        <v>Realizado</v>
      </c>
    </row>
    <row r="501">
      <c r="A501" t="str">
        <v>Virtual</v>
      </c>
      <c r="C501" t="str">
        <v>Investigación Aplicada II</v>
      </c>
      <c r="D501" t="str">
        <f>IF(E501="Disciplinar","No aplica","")</f>
        <v>No aplica</v>
      </c>
      <c r="E501" t="str">
        <v>Disciplinar</v>
      </c>
      <c r="F501" t="str">
        <v>Reingeniería</v>
      </c>
      <c r="J501">
        <v>2</v>
      </c>
      <c r="K501" t="str">
        <v>Especialización</v>
      </c>
      <c r="M501" t="str">
        <v>Prioridad</v>
      </c>
      <c r="N501" t="str">
        <v>Malla actual</v>
      </c>
      <c r="O501" t="str">
        <v>Sí</v>
      </c>
      <c r="P501" t="str">
        <v>Producido</v>
      </c>
      <c r="T501" t="str">
        <v>Mayo</v>
      </c>
      <c r="U501" s="1">
        <v>46139</v>
      </c>
      <c r="V501" s="1">
        <v>46146</v>
      </c>
      <c r="W501" s="1">
        <v>46162</v>
      </c>
      <c r="X501" t="str">
        <v>Samir Palencia Gerónimo</v>
      </c>
      <c r="Y501" s="1">
        <f>V501</f>
        <v>46146</v>
      </c>
      <c r="Z501" s="1">
        <f>Y501+1</f>
        <v>46147</v>
      </c>
      <c r="AK501" t="str">
        <v>Calculada</v>
      </c>
      <c r="AL501" t="str">
        <v>Realizado</v>
      </c>
    </row>
    <row r="502">
      <c r="A502" t="str">
        <v>Virtual</v>
      </c>
      <c r="B502" t="str">
        <v>Esp. En Transformación digital empresarial</v>
      </c>
      <c r="C502" t="str">
        <v>Fundamentos de Transformación Digital</v>
      </c>
      <c r="D502" t="str">
        <f>IF(E502="Disciplinar","No aplica","")</f>
        <v>No aplica</v>
      </c>
      <c r="E502" t="str">
        <v>Disciplinar</v>
      </c>
      <c r="F502" t="str">
        <v>Reingeniería</v>
      </c>
      <c r="J502">
        <v>1</v>
      </c>
      <c r="K502" t="str">
        <v>Especialización</v>
      </c>
      <c r="M502" t="str">
        <v>Prioridad</v>
      </c>
      <c r="N502" t="str">
        <v>Malla actual</v>
      </c>
      <c r="T502" t="str">
        <v>Mayo</v>
      </c>
    </row>
    <row r="503">
      <c r="A503" t="str">
        <v>Virtual</v>
      </c>
      <c r="C503" t="str">
        <v>Modelos de Negocios Digitales</v>
      </c>
      <c r="D503" t="str">
        <f>IF(E503="Disciplinar","No aplica","")</f>
        <v>No aplica</v>
      </c>
      <c r="E503" t="str">
        <v>Disciplinar</v>
      </c>
      <c r="F503" t="str">
        <v>Reingeniería</v>
      </c>
      <c r="M503" t="str">
        <v>Prioridad</v>
      </c>
      <c r="T503" t="str">
        <v>Mayo</v>
      </c>
    </row>
    <row r="504">
      <c r="A504" t="str">
        <v>Virtual</v>
      </c>
      <c r="C504" t="str">
        <v>Marketing Digital</v>
      </c>
      <c r="D504" t="str">
        <f>IF(E504="Disciplinar","No aplica","")</f>
        <v>No aplica</v>
      </c>
      <c r="E504" t="str">
        <v>Disciplinar</v>
      </c>
      <c r="F504" t="str">
        <v>Reingeniería</v>
      </c>
      <c r="M504" t="str">
        <v>Prioridad</v>
      </c>
      <c r="T504" t="str">
        <v>Mayo</v>
      </c>
    </row>
    <row r="505">
      <c r="A505" t="str">
        <v>Virtual</v>
      </c>
      <c r="C505" t="str">
        <v>Tecnologías para la Industria 4.0</v>
      </c>
      <c r="D505" t="str">
        <f>IF(E505="Disciplinar","No aplica","")</f>
        <v>No aplica</v>
      </c>
      <c r="E505" t="str">
        <v>Disciplinar</v>
      </c>
      <c r="F505" t="str">
        <v>Reingeniería</v>
      </c>
      <c r="M505" t="str">
        <v>Prioridad</v>
      </c>
      <c r="T505" t="str">
        <v>Mayo</v>
      </c>
    </row>
    <row r="506">
      <c r="A506" t="str">
        <v>Virtual</v>
      </c>
      <c r="C506" t="str">
        <v>Electiva I</v>
      </c>
      <c r="D506" t="str">
        <f>IF(E506="Disciplinar","No aplica","")</f>
        <v/>
      </c>
      <c r="E506" t="str">
        <v>Electiva</v>
      </c>
      <c r="F506" t="str">
        <v>Reingeniería</v>
      </c>
      <c r="M506" t="str">
        <v>Prioridad</v>
      </c>
      <c r="T506" t="str">
        <v>Mayo</v>
      </c>
    </row>
    <row r="507">
      <c r="A507" t="str">
        <v>Virtual</v>
      </c>
      <c r="C507" t="str">
        <v>Seminario de Investigación I</v>
      </c>
      <c r="D507" t="str">
        <f>IF(E507="Disciplinar","No aplica","")</f>
        <v>No aplica</v>
      </c>
      <c r="E507" t="str">
        <v>Disciplinar</v>
      </c>
      <c r="F507" t="str">
        <v>Reingeniería</v>
      </c>
      <c r="M507" t="str">
        <v>Prioridad</v>
      </c>
      <c r="T507" t="str">
        <v>Mayo</v>
      </c>
    </row>
    <row r="508">
      <c r="A508" t="str">
        <v>Virtual</v>
      </c>
      <c r="C508" t="str">
        <v>Gestión de Cambio y Cultura Organizacional</v>
      </c>
      <c r="D508" t="str">
        <f>IF(E508="Disciplinar","No aplica","")</f>
        <v>No aplica</v>
      </c>
      <c r="E508" t="str">
        <v>Disciplinar</v>
      </c>
      <c r="F508" t="str">
        <v>Reingeniería</v>
      </c>
      <c r="M508" t="str">
        <v>Prioridad</v>
      </c>
      <c r="T508" t="str">
        <v>Mayo</v>
      </c>
    </row>
    <row r="509">
      <c r="A509" t="str">
        <v>Virtual</v>
      </c>
      <c r="C509" t="str">
        <v>Cloud Computing</v>
      </c>
      <c r="D509" t="str">
        <f>IF(E509="Disciplinar","No aplica","")</f>
        <v>No aplica</v>
      </c>
      <c r="E509" t="str">
        <v>Disciplinar</v>
      </c>
      <c r="F509" t="str">
        <v>Reingeniería</v>
      </c>
      <c r="M509" t="str">
        <v>Prioridad</v>
      </c>
      <c r="T509" t="str">
        <v>Mayo</v>
      </c>
    </row>
    <row r="510">
      <c r="A510" t="str">
        <v>Virtual</v>
      </c>
      <c r="C510" t="str">
        <v>Ciberseguridad</v>
      </c>
      <c r="D510" t="str">
        <f>IF(E510="Disciplinar","No aplica","")</f>
        <v>No aplica</v>
      </c>
      <c r="E510" t="str">
        <v>Disciplinar</v>
      </c>
      <c r="F510" t="str">
        <v>Reingeniería</v>
      </c>
      <c r="M510" t="str">
        <v>Prioridad</v>
      </c>
      <c r="T510" t="str">
        <v>Mayo</v>
      </c>
    </row>
    <row r="511">
      <c r="A511" t="str">
        <v>Virtual</v>
      </c>
      <c r="C511" t="str">
        <v>Plan de Transformación Digital en la Organización</v>
      </c>
      <c r="D511" t="str">
        <f>IF(E511="Disciplinar","No aplica","")</f>
        <v>No aplica</v>
      </c>
      <c r="E511" t="str">
        <v>Disciplinar</v>
      </c>
      <c r="F511" t="str">
        <v>Reingeniería</v>
      </c>
      <c r="M511" t="str">
        <v>Prioridad</v>
      </c>
      <c r="T511" t="str">
        <v>Mayo</v>
      </c>
    </row>
    <row r="512">
      <c r="A512" t="str">
        <v>Virtual</v>
      </c>
      <c r="C512" t="str">
        <v>Electiva II</v>
      </c>
      <c r="D512" t="str">
        <f>IF(E512="Disciplinar","No aplica","")</f>
        <v/>
      </c>
      <c r="E512" t="str">
        <v>Electiva</v>
      </c>
      <c r="F512" t="str">
        <v>Reingeniería</v>
      </c>
      <c r="M512" t="str">
        <v>Prioridad</v>
      </c>
      <c r="T512" t="str">
        <v>Mayo</v>
      </c>
    </row>
    <row r="513">
      <c r="A513" t="str">
        <v>Virtual</v>
      </c>
      <c r="C513" t="str">
        <v>Seminario de Investigación II</v>
      </c>
      <c r="D513" t="str">
        <f>IF(E513="Disciplinar","No aplica","")</f>
        <v>No aplica</v>
      </c>
      <c r="E513" t="str">
        <v>Disciplinar</v>
      </c>
      <c r="F513" t="str">
        <v>Reingeniería</v>
      </c>
      <c r="M513" t="str">
        <v>Prioridad</v>
      </c>
      <c r="T513" t="str">
        <v>Mayo</v>
      </c>
    </row>
    <row r="514">
      <c r="A514" t="str">
        <v>Virtual</v>
      </c>
      <c r="B514" t="str">
        <v>Esp. En Gerencia de Proyectos</v>
      </c>
      <c r="C514" t="str">
        <v>Gerencia estratégica.</v>
      </c>
      <c r="D514" t="str">
        <f>IF(E514="Disciplinar","No aplica","")</f>
        <v>No aplica</v>
      </c>
      <c r="E514" t="str">
        <v>Disciplinar</v>
      </c>
      <c r="F514" t="str">
        <v>Reingeniería</v>
      </c>
      <c r="J514">
        <v>1</v>
      </c>
      <c r="K514" t="str">
        <v>Especialización</v>
      </c>
      <c r="M514" t="str">
        <v>Prioridad</v>
      </c>
      <c r="N514" t="str">
        <v>Malla actual</v>
      </c>
      <c r="O514" t="str">
        <v>Duplicado</v>
      </c>
      <c r="P514" t="str">
        <v>En revisión</v>
      </c>
      <c r="T514" t="str">
        <v>Mayo</v>
      </c>
      <c r="X514" t="str">
        <v>Karina Muñoz Sierra</v>
      </c>
    </row>
    <row r="515">
      <c r="C515" t="str">
        <v>Definición y formulación de proyectos</v>
      </c>
      <c r="D515" t="str">
        <f>IF(E515="Disciplinar","No aplica","")</f>
        <v>No aplica</v>
      </c>
      <c r="E515" t="str">
        <v>Disciplinar</v>
      </c>
      <c r="F515" t="str">
        <v>Reingeniería</v>
      </c>
      <c r="J515">
        <v>1</v>
      </c>
      <c r="K515" t="str">
        <v>Especialización</v>
      </c>
      <c r="M515" t="str">
        <v>Prioridad</v>
      </c>
      <c r="N515" t="str">
        <v>Malla actual</v>
      </c>
      <c r="O515" t="str">
        <v>No</v>
      </c>
      <c r="P515" t="str">
        <v>En revisión</v>
      </c>
      <c r="T515" t="str">
        <v>Mayo</v>
      </c>
    </row>
    <row r="516">
      <c r="C516" t="str">
        <v>Evaluación técnica, económica y financiera</v>
      </c>
      <c r="D516" t="str">
        <f>IF(E516="Disciplinar","No aplica","")</f>
        <v>No aplica</v>
      </c>
      <c r="E516" t="str">
        <v>Disciplinar</v>
      </c>
      <c r="F516" t="str">
        <v>Reingeniería</v>
      </c>
      <c r="J516">
        <v>1</v>
      </c>
      <c r="K516" t="str">
        <v>Especialización</v>
      </c>
      <c r="M516" t="str">
        <v>Prioridad</v>
      </c>
      <c r="N516" t="str">
        <v>Malla actual</v>
      </c>
      <c r="O516" t="str">
        <v>No</v>
      </c>
      <c r="P516" t="str">
        <v>En revisión</v>
      </c>
      <c r="T516" t="str">
        <v>Mayo</v>
      </c>
    </row>
    <row r="517">
      <c r="C517" t="str">
        <v>Introducción a la gerencia de proyectos</v>
      </c>
      <c r="D517" t="str">
        <f>IF(E517="Disciplinar","No aplica","")</f>
        <v>No aplica</v>
      </c>
      <c r="E517" t="str">
        <v>Disciplinar</v>
      </c>
      <c r="F517" t="str">
        <v>Reingeniería</v>
      </c>
      <c r="J517">
        <v>1</v>
      </c>
      <c r="K517" t="str">
        <v>Especialización</v>
      </c>
      <c r="M517" t="str">
        <v>Prioridad</v>
      </c>
      <c r="N517" t="str">
        <v>Malla actual</v>
      </c>
      <c r="O517" t="str">
        <v>No</v>
      </c>
      <c r="P517" t="str">
        <v>En revisión</v>
      </c>
      <c r="T517" t="str">
        <v>Mayo</v>
      </c>
    </row>
    <row r="518">
      <c r="C518" t="str">
        <v>Seminario de investigación</v>
      </c>
      <c r="D518" t="str">
        <f>IF(E518="Disciplinar","No aplica","")</f>
        <v>No aplica</v>
      </c>
      <c r="E518" t="str">
        <v>Disciplinar</v>
      </c>
      <c r="F518" t="str">
        <v>Reingeniería</v>
      </c>
      <c r="J518">
        <v>1</v>
      </c>
      <c r="K518" t="str">
        <v>Especialización</v>
      </c>
      <c r="M518" t="str">
        <v>Prioridad</v>
      </c>
      <c r="N518" t="str">
        <v>Malla actual</v>
      </c>
      <c r="O518" t="str">
        <v>Sí</v>
      </c>
      <c r="P518" t="str">
        <v>Producido</v>
      </c>
      <c r="T518" t="str">
        <v>Mayo</v>
      </c>
    </row>
    <row r="519">
      <c r="C519" t="str">
        <v>Electiva I</v>
      </c>
      <c r="D519" t="str">
        <f>IF(E519="Disciplinar","No aplica","")</f>
        <v/>
      </c>
      <c r="E519" t="str">
        <v>Electiva</v>
      </c>
      <c r="F519" t="str">
        <v>Reingeniería</v>
      </c>
      <c r="J519">
        <v>1</v>
      </c>
      <c r="K519" t="str">
        <v>Especialización</v>
      </c>
      <c r="M519" t="str">
        <v>Prioridad</v>
      </c>
      <c r="N519" t="str">
        <v>Malla actual</v>
      </c>
      <c r="O519" t="str">
        <v>No</v>
      </c>
      <c r="P519" t="str">
        <v>No empezado</v>
      </c>
      <c r="T519" t="str">
        <v>Mayo</v>
      </c>
    </row>
    <row r="520">
      <c r="C520" t="str">
        <v>Gestión de la integración, el alcance y el cronograma del proyecto</v>
      </c>
      <c r="D520" t="str">
        <f>IF(E520="Disciplinar","No aplica","")</f>
        <v>No aplica</v>
      </c>
      <c r="E520" t="str">
        <v>Disciplinar</v>
      </c>
      <c r="F520" t="str">
        <v>Reingeniería</v>
      </c>
      <c r="J520">
        <v>1</v>
      </c>
      <c r="K520" t="str">
        <v>Especialización</v>
      </c>
      <c r="M520" t="str">
        <v>Prioridad</v>
      </c>
      <c r="N520" t="str">
        <v>Malla actual</v>
      </c>
      <c r="O520" t="str">
        <v>No</v>
      </c>
      <c r="P520" t="str">
        <v>En revisión</v>
      </c>
      <c r="T520" t="str">
        <v>Mayo</v>
      </c>
    </row>
    <row r="521">
      <c r="C521" t="str">
        <v>Trabajo final aplicado.</v>
      </c>
      <c r="D521" t="str">
        <f>IF(E521="Disciplinar","No aplica","")</f>
        <v>No aplica</v>
      </c>
      <c r="E521" t="str">
        <v>Disciplinar</v>
      </c>
      <c r="F521" t="str">
        <v>Reingeniería</v>
      </c>
      <c r="J521">
        <v>2</v>
      </c>
      <c r="K521" t="str">
        <v>Especialización</v>
      </c>
      <c r="M521" t="str">
        <v>Prioridad</v>
      </c>
      <c r="N521" t="str">
        <v>Malla actual</v>
      </c>
      <c r="O521" t="str">
        <v>Sí</v>
      </c>
      <c r="P521" t="str">
        <v>Producido</v>
      </c>
      <c r="T521" t="str">
        <v>Mayo</v>
      </c>
    </row>
    <row r="522">
      <c r="C522" t="str">
        <v xml:space="preserve">Electiva II - Gestión Tecnológica e Innovación </v>
      </c>
      <c r="D522" t="str">
        <f>IF(E522="Disciplinar","No aplica","")</f>
        <v/>
      </c>
      <c r="E522" t="str">
        <v>Electiva</v>
      </c>
      <c r="F522" t="str">
        <v>Reingeniería</v>
      </c>
      <c r="J522">
        <v>2</v>
      </c>
      <c r="K522" t="str">
        <v>Especialización</v>
      </c>
      <c r="M522" t="str">
        <v>Prioridad</v>
      </c>
      <c r="N522" t="str">
        <v>Malla actual</v>
      </c>
      <c r="O522" t="str">
        <v>No</v>
      </c>
      <c r="P522" t="str">
        <v>En revisión</v>
      </c>
      <c r="T522" t="str">
        <v>Mayo</v>
      </c>
    </row>
    <row r="523">
      <c r="C523" t="str">
        <v>Gestión financiera y de costos del proyecto.</v>
      </c>
      <c r="D523" t="str">
        <f>IF(E523="Disciplinar","No aplica","")</f>
        <v>No aplica</v>
      </c>
      <c r="E523" t="str">
        <v>Disciplinar</v>
      </c>
      <c r="F523" t="str">
        <v>Reingeniería</v>
      </c>
      <c r="J523">
        <v>2</v>
      </c>
      <c r="K523" t="str">
        <v>Especialización</v>
      </c>
      <c r="M523" t="str">
        <v>Prioridad</v>
      </c>
      <c r="N523" t="str">
        <v>Malla actual</v>
      </c>
      <c r="O523" t="str">
        <v>No</v>
      </c>
      <c r="P523" t="str">
        <v>En revisión</v>
      </c>
      <c r="T523" t="str">
        <v>Mayo</v>
      </c>
    </row>
    <row r="524">
      <c r="C524" t="str">
        <v>Gestión de la calidad y riesgos del proyecto</v>
      </c>
      <c r="D524" t="str">
        <f>IF(E524="Disciplinar","No aplica","")</f>
        <v>No aplica</v>
      </c>
      <c r="E524" t="str">
        <v>Disciplinar</v>
      </c>
      <c r="F524" t="str">
        <v>Reingeniería</v>
      </c>
      <c r="J524">
        <v>2</v>
      </c>
      <c r="K524" t="str">
        <v>Especialización</v>
      </c>
      <c r="M524" t="str">
        <v>Prioridad</v>
      </c>
      <c r="N524" t="str">
        <v>Malla actual</v>
      </c>
      <c r="O524" t="str">
        <v>No</v>
      </c>
      <c r="P524" t="str">
        <v>En revisión</v>
      </c>
      <c r="T524" t="str">
        <v>Mayo</v>
      </c>
    </row>
    <row r="525">
      <c r="C525" t="str">
        <v>Gestión de los recursos y las adquisiciones del proyecto</v>
      </c>
      <c r="D525" t="str">
        <f>IF(E525="Disciplinar","No aplica","")</f>
        <v>No aplica</v>
      </c>
      <c r="E525" t="str">
        <v>Disciplinar</v>
      </c>
      <c r="F525" t="str">
        <v>Reingeniería</v>
      </c>
      <c r="J525">
        <v>2</v>
      </c>
      <c r="K525" t="str">
        <v>Especialización</v>
      </c>
      <c r="M525" t="str">
        <v>Prioridad</v>
      </c>
      <c r="N525" t="str">
        <v>Malla actual</v>
      </c>
      <c r="O525" t="str">
        <v>No</v>
      </c>
      <c r="P525" t="str">
        <v>No empezado</v>
      </c>
      <c r="T525" t="str">
        <v>Mayo</v>
      </c>
    </row>
    <row r="526">
      <c r="C526" t="str">
        <v>Gestión de los interesados y las comunicaciones del proyecto</v>
      </c>
      <c r="D526" t="str">
        <f>IF(E526="Disciplinar","No aplica","")</f>
        <v>No aplica</v>
      </c>
      <c r="E526" t="str">
        <v>Disciplinar</v>
      </c>
      <c r="F526" t="str">
        <v>Reingeniería</v>
      </c>
      <c r="J526">
        <v>2</v>
      </c>
      <c r="K526" t="str">
        <v>Especialización</v>
      </c>
      <c r="M526" t="str">
        <v>Prioridad</v>
      </c>
      <c r="N526" t="str">
        <v>Malla actual</v>
      </c>
      <c r="O526" t="str">
        <v>No</v>
      </c>
      <c r="P526" t="str">
        <v>En revisión</v>
      </c>
      <c r="T526" t="str">
        <v>Mayo</v>
      </c>
    </row>
    <row r="527">
      <c r="A527" t="str">
        <v>Virtual</v>
      </c>
      <c r="B527" t="str">
        <v>Especialización en Auditoría en Salud (Proyectada en 2025)</v>
      </c>
      <c r="E527" t="str">
        <v>Disciplinar</v>
      </c>
      <c r="F527" t="str">
        <v>NOA 2026</v>
      </c>
      <c r="K527" t="str">
        <v>Especialización</v>
      </c>
      <c r="N527" t="str">
        <v>Malla Nueva</v>
      </c>
      <c r="T527" t="str">
        <v>Mayo</v>
      </c>
    </row>
    <row r="528">
      <c r="A528" t="str">
        <v>Ambas</v>
      </c>
      <c r="B528" t="str">
        <v>Especialización en Robótica Educativa y Pensamiento Computacional</v>
      </c>
      <c r="E528" t="str">
        <v>Disciplinar</v>
      </c>
      <c r="F528" t="str">
        <v>NOA 2026</v>
      </c>
      <c r="T528" t="str">
        <v>Junio</v>
      </c>
    </row>
    <row r="529">
      <c r="A529" t="str">
        <v>Ambas</v>
      </c>
      <c r="B529" t="str">
        <v>Especialización en Analítica de Datos para la Gestión y la Calidad Educativa</v>
      </c>
      <c r="E529" t="str">
        <v>Disciplinar</v>
      </c>
      <c r="F529" t="str">
        <v>NOA 2026</v>
      </c>
      <c r="T529" t="str">
        <v>Junio</v>
      </c>
    </row>
    <row r="530">
      <c r="A530" t="str">
        <v>Ambas</v>
      </c>
      <c r="B530" t="str">
        <v xml:space="preserve"> Esp. En Derecho Internacional Humanitario</v>
      </c>
      <c r="C530" t="str">
        <v>Derecho Internacional Público</v>
      </c>
      <c r="E530" t="str">
        <v>Disciplinar</v>
      </c>
      <c r="F530" t="str">
        <v>Reingeniería</v>
      </c>
      <c r="J530">
        <v>1</v>
      </c>
      <c r="K530" t="str">
        <v>Especialización</v>
      </c>
      <c r="M530" t="str">
        <v>Prioridad</v>
      </c>
      <c r="O530" t="str">
        <v>No</v>
      </c>
      <c r="P530" t="str">
        <v>En revisión</v>
      </c>
      <c r="T530" t="str">
        <v>Mayo</v>
      </c>
    </row>
    <row r="531">
      <c r="C531" t="str">
        <v>Generalidades de los Derechos Humanos y DIH</v>
      </c>
      <c r="E531" t="str">
        <v>Disciplinar</v>
      </c>
      <c r="F531" t="str">
        <v>Reingeniería</v>
      </c>
      <c r="J531">
        <v>1</v>
      </c>
      <c r="K531" t="str">
        <v>Especialización</v>
      </c>
      <c r="M531" t="str">
        <v>Prioridad</v>
      </c>
      <c r="O531" t="str">
        <v>No</v>
      </c>
      <c r="P531" t="str">
        <v>En revisión</v>
      </c>
      <c r="T531" t="str">
        <v>Mayo</v>
      </c>
    </row>
    <row r="532">
      <c r="C532" t="str">
        <v>Sistemas de Protección de Derechos Humanos</v>
      </c>
      <c r="E532" t="str">
        <v>Disciplinar</v>
      </c>
      <c r="F532" t="str">
        <v>Reingeniería</v>
      </c>
      <c r="J532">
        <v>1</v>
      </c>
      <c r="K532" t="str">
        <v>Especialización</v>
      </c>
      <c r="M532" t="str">
        <v>Prioridad</v>
      </c>
      <c r="O532" t="str">
        <v>No</v>
      </c>
      <c r="P532" t="str">
        <v>En revisión</v>
      </c>
      <c r="T532" t="str">
        <v>mayo</v>
      </c>
    </row>
    <row r="533">
      <c r="C533" t="str">
        <v xml:space="preserve">Derecho Internacional Humanitario </v>
      </c>
      <c r="E533" t="str">
        <v>Disciplinar</v>
      </c>
      <c r="F533" t="str">
        <v>Reingeniería</v>
      </c>
      <c r="J533">
        <v>1</v>
      </c>
      <c r="K533" t="str">
        <v>Especialización</v>
      </c>
      <c r="M533" t="str">
        <v>Prioridad</v>
      </c>
      <c r="O533" t="str">
        <v>No</v>
      </c>
      <c r="P533" t="str">
        <v>En revisión</v>
      </c>
      <c r="T533" t="str">
        <v>mayo</v>
      </c>
    </row>
    <row r="534">
      <c r="C534" t="str">
        <v xml:space="preserve">Electiva de Profundización I - Flujos migratorios </v>
      </c>
      <c r="E534" t="str">
        <v>Electiva</v>
      </c>
      <c r="F534" t="str">
        <v>Reingeniería</v>
      </c>
      <c r="J534">
        <v>1</v>
      </c>
      <c r="K534" t="str">
        <v>Especialización</v>
      </c>
      <c r="M534" t="str">
        <v>Prioridad</v>
      </c>
      <c r="O534" t="str">
        <v>No</v>
      </c>
      <c r="P534" t="str">
        <v>No empezado</v>
      </c>
      <c r="T534" t="str">
        <v>mayo</v>
      </c>
    </row>
    <row r="535">
      <c r="C535" t="str">
        <v>Electiva I - Sujetos de Especial protección nacional e internacional en los derechos humanos</v>
      </c>
      <c r="P535" t="str">
        <v>En revisión</v>
      </c>
    </row>
    <row r="536">
      <c r="C536" t="str">
        <v>Seminario de Investigación I</v>
      </c>
      <c r="E536" t="str">
        <v>Disciplinar</v>
      </c>
      <c r="F536" t="str">
        <v>Reingeniería</v>
      </c>
      <c r="J536">
        <v>1</v>
      </c>
      <c r="K536" t="str">
        <v>Especialización</v>
      </c>
      <c r="M536" t="str">
        <v>Prioridad</v>
      </c>
      <c r="O536" t="str">
        <v>Sí</v>
      </c>
      <c r="P536" t="str">
        <v>Producido</v>
      </c>
      <c r="T536" t="str">
        <v>mayo</v>
      </c>
    </row>
    <row r="537">
      <c r="C537" t="str">
        <v>Reconstrucción Posconflicto, Derechos Humanos y Democracia</v>
      </c>
      <c r="E537" t="str">
        <v>Disciplinar</v>
      </c>
      <c r="F537" t="str">
        <v>Reingeniería</v>
      </c>
      <c r="J537">
        <v>1</v>
      </c>
      <c r="K537" t="str">
        <v>Especialización</v>
      </c>
      <c r="M537" t="str">
        <v>Prioridad</v>
      </c>
      <c r="O537" t="str">
        <v>No</v>
      </c>
      <c r="P537" t="str">
        <v>Enviado a revisión</v>
      </c>
      <c r="T537" t="str">
        <v>mayo</v>
      </c>
    </row>
    <row r="538">
      <c r="C538" t="str">
        <v xml:space="preserve">Derecho Penal Internacional </v>
      </c>
      <c r="E538" t="str">
        <v>Disciplinar</v>
      </c>
      <c r="F538" t="str">
        <v>Reingeniería</v>
      </c>
      <c r="J538">
        <v>2</v>
      </c>
      <c r="K538" t="str">
        <v>Especialización</v>
      </c>
      <c r="M538" t="str">
        <v>Prioridad</v>
      </c>
      <c r="O538" t="str">
        <v>No</v>
      </c>
      <c r="P538" t="str">
        <v>En revisión</v>
      </c>
      <c r="T538" t="str">
        <v>mayo</v>
      </c>
    </row>
    <row r="539">
      <c r="C539" t="str">
        <v xml:space="preserve">Derecho Ambiental Internacional </v>
      </c>
      <c r="E539" t="str">
        <v>Disciplinar</v>
      </c>
      <c r="F539" t="str">
        <v>Reingeniería</v>
      </c>
      <c r="J539">
        <v>2</v>
      </c>
      <c r="K539" t="str">
        <v>Especialización</v>
      </c>
      <c r="M539" t="str">
        <v>Prioridad</v>
      </c>
      <c r="O539" t="str">
        <v>No</v>
      </c>
      <c r="P539" t="str">
        <v>En revisión</v>
      </c>
      <c r="T539" t="str">
        <v>mayo</v>
      </c>
    </row>
    <row r="540">
      <c r="C540" t="str">
        <v xml:space="preserve">Justicia Transicional </v>
      </c>
      <c r="E540" t="str">
        <v>Disciplinar</v>
      </c>
      <c r="F540" t="str">
        <v>Reingeniería</v>
      </c>
      <c r="J540">
        <v>2</v>
      </c>
      <c r="K540" t="str">
        <v>Especialización</v>
      </c>
      <c r="M540" t="str">
        <v>Prioridad</v>
      </c>
      <c r="O540" t="str">
        <v>No</v>
      </c>
      <c r="P540" t="str">
        <v>En revisión</v>
      </c>
      <c r="T540" t="str">
        <v>mayo</v>
      </c>
    </row>
    <row r="541">
      <c r="C541" t="str">
        <v>Procedimiento y Pruebas ante la Corte Penal Internacional (Reglas y preparación de Audiencia)</v>
      </c>
      <c r="E541" t="str">
        <v>Disciplinar</v>
      </c>
      <c r="F541" t="str">
        <v>Reingeniería</v>
      </c>
      <c r="J541">
        <v>2</v>
      </c>
      <c r="K541" t="str">
        <v>Especialización</v>
      </c>
      <c r="M541" t="str">
        <v>Prioridad</v>
      </c>
      <c r="O541" t="str">
        <v>No</v>
      </c>
      <c r="T541" t="str">
        <v>mayo</v>
      </c>
    </row>
    <row r="542">
      <c r="C542" t="str">
        <v xml:space="preserve">Electiva II - Empresas y derechos humanos </v>
      </c>
      <c r="E542" t="str">
        <v>Electiva</v>
      </c>
      <c r="F542" t="str">
        <v>Reingeniería</v>
      </c>
      <c r="J542">
        <v>2</v>
      </c>
      <c r="K542" t="str">
        <v>Especialización</v>
      </c>
      <c r="M542" t="str">
        <v>Prioridad</v>
      </c>
      <c r="O542" t="str">
        <v>No</v>
      </c>
      <c r="P542" t="str">
        <v>En revisión</v>
      </c>
      <c r="T542" t="str">
        <v>mayo</v>
      </c>
    </row>
    <row r="543">
      <c r="C543" t="str">
        <v>Seminario de Investigación II</v>
      </c>
      <c r="E543" t="str">
        <v>Disciplinar</v>
      </c>
      <c r="F543" t="str">
        <v>Reingeniería</v>
      </c>
      <c r="J543">
        <v>2</v>
      </c>
      <c r="K543" t="str">
        <v>Especialización</v>
      </c>
      <c r="M543" t="str">
        <v>Prioridad</v>
      </c>
      <c r="O543" t="str">
        <v>Sí</v>
      </c>
      <c r="P543" t="str">
        <v>Producido</v>
      </c>
      <c r="T543" t="str">
        <v>mayo</v>
      </c>
    </row>
    <row r="544">
      <c r="A544" t="str">
        <v>Virtual</v>
      </c>
      <c r="B544" t="str">
        <v>Esp. En Internet de las Cosas</v>
      </c>
      <c r="C544" t="str">
        <v>Fundamentos y Tendencias del IoT</v>
      </c>
      <c r="E544" t="str">
        <v>Disciplinar</v>
      </c>
      <c r="F544" t="str">
        <v>Reingeniería</v>
      </c>
      <c r="J544">
        <v>1</v>
      </c>
      <c r="K544" t="str">
        <v>Especialización</v>
      </c>
      <c r="M544" t="str">
        <v>Prioridad</v>
      </c>
      <c r="T544" t="str">
        <v>Junio</v>
      </c>
    </row>
    <row r="545">
      <c r="A545" t="str">
        <v>Virtual</v>
      </c>
      <c r="C545" t="str">
        <v>Modelado de sistema y prototipado</v>
      </c>
      <c r="E545" t="str">
        <v>Disciplinar</v>
      </c>
      <c r="F545" t="str">
        <v>Reingeniería</v>
      </c>
      <c r="J545">
        <v>1</v>
      </c>
      <c r="K545" t="str">
        <v>Especialización</v>
      </c>
    </row>
    <row r="546">
      <c r="A546" t="str">
        <v>Virtual</v>
      </c>
      <c r="C546" t="str">
        <v>Sistemas embebidos open sources</v>
      </c>
      <c r="E546" t="str">
        <v>Disciplinar</v>
      </c>
      <c r="F546" t="str">
        <v>Reingeniería</v>
      </c>
      <c r="J546">
        <v>1</v>
      </c>
      <c r="K546" t="str">
        <v>Especialización</v>
      </c>
    </row>
    <row r="547">
      <c r="A547" t="str">
        <v>Virtual</v>
      </c>
      <c r="C547" t="str">
        <v>Arquitectura IOT</v>
      </c>
      <c r="E547" t="str">
        <v>Disciplinar</v>
      </c>
      <c r="F547" t="str">
        <v>Reingeniería</v>
      </c>
      <c r="J547">
        <v>1</v>
      </c>
      <c r="K547" t="str">
        <v>Especialización</v>
      </c>
    </row>
    <row r="548">
      <c r="A548" t="str">
        <v>Virtual</v>
      </c>
      <c r="C548" t="str">
        <v>IoT en la industria 4.0</v>
      </c>
      <c r="E548" t="str">
        <v>Disciplinar</v>
      </c>
      <c r="F548" t="str">
        <v>Reingeniería</v>
      </c>
      <c r="J548">
        <v>1</v>
      </c>
      <c r="K548" t="str">
        <v>Especialización</v>
      </c>
    </row>
    <row r="549">
      <c r="A549" t="str">
        <v>Virtual</v>
      </c>
      <c r="C549" t="str">
        <v>Electiva I</v>
      </c>
      <c r="E549" t="str">
        <v>Electiva</v>
      </c>
      <c r="F549" t="str">
        <v>Reingeniería</v>
      </c>
      <c r="J549">
        <v>1</v>
      </c>
      <c r="K549" t="str">
        <v>Especialización</v>
      </c>
    </row>
    <row r="550">
      <c r="A550" t="str">
        <v>Virtual</v>
      </c>
      <c r="C550" t="str">
        <v>Seminario de Investigación I</v>
      </c>
      <c r="E550" t="str">
        <v>Disciplinar</v>
      </c>
      <c r="F550" t="str">
        <v>Reingeniería</v>
      </c>
      <c r="J550">
        <v>1</v>
      </c>
      <c r="K550" t="str">
        <v>Especialización</v>
      </c>
    </row>
    <row r="551">
      <c r="A551" t="str">
        <v>Virtual</v>
      </c>
      <c r="C551" t="str">
        <v>Apps mobiles and IoT</v>
      </c>
      <c r="E551" t="str">
        <v>Disciplinar</v>
      </c>
      <c r="F551" t="str">
        <v>Reingeniería</v>
      </c>
      <c r="J551">
        <v>2</v>
      </c>
      <c r="K551" t="str">
        <v>Especialización</v>
      </c>
    </row>
    <row r="552">
      <c r="A552" t="str">
        <v>Virtual</v>
      </c>
      <c r="C552" t="str">
        <v>Cloud Computing y análisis de datos</v>
      </c>
      <c r="E552" t="str">
        <v>Disciplinar</v>
      </c>
      <c r="F552" t="str">
        <v>Reingeniería</v>
      </c>
      <c r="J552">
        <v>2</v>
      </c>
      <c r="K552" t="str">
        <v>Especialización</v>
      </c>
    </row>
    <row r="553">
      <c r="A553" t="str">
        <v>Virtual</v>
      </c>
      <c r="C553" t="str">
        <v>Métodos de validación en IoT</v>
      </c>
      <c r="E553" t="str">
        <v>Disciplinar</v>
      </c>
      <c r="F553" t="str">
        <v>Reingeniería</v>
      </c>
      <c r="J553">
        <v>2</v>
      </c>
      <c r="K553" t="str">
        <v>Especialización</v>
      </c>
    </row>
    <row r="554">
      <c r="A554" t="str">
        <v>Virtual</v>
      </c>
      <c r="C554" t="str">
        <v>Securing IoT networks</v>
      </c>
      <c r="E554" t="str">
        <v>Disciplinar</v>
      </c>
      <c r="F554" t="str">
        <v>Reingeniería</v>
      </c>
      <c r="J554">
        <v>2</v>
      </c>
      <c r="K554" t="str">
        <v>Especialización</v>
      </c>
    </row>
    <row r="555">
      <c r="A555" t="str">
        <v>Virtual</v>
      </c>
      <c r="C555" t="str">
        <v>Machine Learning</v>
      </c>
      <c r="E555" t="str">
        <v>Disciplinar</v>
      </c>
      <c r="F555" t="str">
        <v>Reingeniería</v>
      </c>
      <c r="J555">
        <v>2</v>
      </c>
      <c r="K555" t="str">
        <v>Especialización</v>
      </c>
    </row>
    <row r="556">
      <c r="A556" t="str">
        <v>Virtual</v>
      </c>
      <c r="C556" t="str">
        <v>Electiva II</v>
      </c>
      <c r="E556" t="str">
        <v>Electiva</v>
      </c>
      <c r="F556" t="str">
        <v>Reingeniería</v>
      </c>
      <c r="J556">
        <v>2</v>
      </c>
      <c r="K556" t="str">
        <v>Especialización</v>
      </c>
    </row>
    <row r="557">
      <c r="A557" t="str">
        <v>Virtual</v>
      </c>
      <c r="C557" t="str">
        <v>Seminario de Investigación II.</v>
      </c>
      <c r="E557" t="str">
        <v>Disciplinar</v>
      </c>
      <c r="F557" t="str">
        <v>Reingeniería</v>
      </c>
      <c r="J557">
        <v>2</v>
      </c>
      <c r="K557" t="str">
        <v>Especialización</v>
      </c>
    </row>
    <row r="558">
      <c r="A558" t="str">
        <v>Virtual</v>
      </c>
      <c r="B558" t="str">
        <v>Esp. En Realidad Virtual Aplicada</v>
      </c>
      <c r="C558" t="str">
        <v>Fundamentos de Realidad Virtual</v>
      </c>
      <c r="E558" t="str">
        <v>Disciplinar</v>
      </c>
      <c r="F558" t="str">
        <v>Reingeniería</v>
      </c>
      <c r="J558">
        <v>1</v>
      </c>
      <c r="K558" t="str">
        <v>Especialización</v>
      </c>
      <c r="T558" t="str">
        <v>Junio</v>
      </c>
    </row>
    <row r="559">
      <c r="A559" t="str">
        <v>Virtual</v>
      </c>
      <c r="C559" t="str">
        <v>Realidad Virtual; Hardware y Software</v>
      </c>
      <c r="E559" t="str">
        <v>Disciplinar</v>
      </c>
      <c r="F559" t="str">
        <v>Reingeniería</v>
      </c>
      <c r="J559">
        <v>1</v>
      </c>
      <c r="K559" t="str">
        <v>Especialización</v>
      </c>
    </row>
    <row r="560">
      <c r="A560" t="str">
        <v>Virtual</v>
      </c>
      <c r="C560" t="str">
        <v>Desarrollo de Aplicaciones de Realidad Virtual</v>
      </c>
      <c r="E560" t="str">
        <v>Disciplinar</v>
      </c>
      <c r="F560" t="str">
        <v>Reingeniería</v>
      </c>
      <c r="J560">
        <v>1</v>
      </c>
      <c r="K560" t="str">
        <v>Especialización</v>
      </c>
    </row>
    <row r="561">
      <c r="A561" t="str">
        <v>Virtual</v>
      </c>
      <c r="C561" t="str">
        <v>Gráficos y Renderización en Realidad Virtual</v>
      </c>
      <c r="E561" t="str">
        <v>Disciplinar</v>
      </c>
      <c r="F561" t="str">
        <v>Reingeniería</v>
      </c>
      <c r="J561">
        <v>1</v>
      </c>
      <c r="K561" t="str">
        <v>Especialización</v>
      </c>
    </row>
    <row r="562">
      <c r="A562" t="str">
        <v>Virtual</v>
      </c>
      <c r="C562" t="str">
        <v>Electiva I</v>
      </c>
      <c r="E562" t="str">
        <v>Electiva</v>
      </c>
      <c r="F562" t="str">
        <v>Reingeniería</v>
      </c>
      <c r="J562">
        <v>1</v>
      </c>
      <c r="K562" t="str">
        <v>Especialización</v>
      </c>
    </row>
    <row r="563">
      <c r="A563" t="str">
        <v>Virtual</v>
      </c>
      <c r="C563" t="str">
        <v>Seminario de Investigación I</v>
      </c>
      <c r="E563" t="str">
        <v>Disciplinar</v>
      </c>
      <c r="F563" t="str">
        <v>Reingeniería</v>
      </c>
      <c r="J563">
        <v>1</v>
      </c>
      <c r="K563" t="str">
        <v>Especialización</v>
      </c>
    </row>
    <row r="564">
      <c r="A564" t="str">
        <v>Virtual</v>
      </c>
      <c r="C564" t="str">
        <v>Diseño e Integración de Soluciones en Realidad Virtual</v>
      </c>
      <c r="E564" t="str">
        <v>Disciplinar</v>
      </c>
      <c r="F564" t="str">
        <v>Reingeniería</v>
      </c>
      <c r="J564">
        <v>2</v>
      </c>
      <c r="K564" t="str">
        <v>Especialización</v>
      </c>
    </row>
    <row r="565">
      <c r="A565" t="str">
        <v>Virtual</v>
      </c>
      <c r="C565" t="str">
        <v>Desarrollo Avanzado con Realidad Virtual</v>
      </c>
      <c r="E565" t="str">
        <v>Disciplinar</v>
      </c>
      <c r="F565" t="str">
        <v>Reingeniería</v>
      </c>
      <c r="J565">
        <v>2</v>
      </c>
      <c r="K565" t="str">
        <v>Especialización</v>
      </c>
    </row>
    <row r="566">
      <c r="A566" t="str">
        <v>Virtual</v>
      </c>
      <c r="C566" t="str">
        <v>Sistemas de Realidad Virtual</v>
      </c>
      <c r="E566" t="str">
        <v>Disciplinar</v>
      </c>
      <c r="F566" t="str">
        <v>Reingeniería</v>
      </c>
      <c r="J566">
        <v>2</v>
      </c>
      <c r="K566" t="str">
        <v>Especialización</v>
      </c>
    </row>
    <row r="567">
      <c r="A567" t="str">
        <v>Virtual</v>
      </c>
      <c r="C567" t="str">
        <v>Simulaciones y Entrenamiento en Realidad Virtual</v>
      </c>
      <c r="E567" t="str">
        <v>Disciplinar</v>
      </c>
      <c r="F567" t="str">
        <v>Reingeniería</v>
      </c>
      <c r="J567">
        <v>2</v>
      </c>
      <c r="K567" t="str">
        <v>Especialización</v>
      </c>
    </row>
    <row r="568">
      <c r="A568" t="str">
        <v>Virtual</v>
      </c>
      <c r="C568" t="str">
        <v>Electiva II</v>
      </c>
      <c r="E568" t="str">
        <v>Electiva</v>
      </c>
      <c r="F568" t="str">
        <v>Reingeniería</v>
      </c>
      <c r="J568">
        <v>2</v>
      </c>
      <c r="K568" t="str">
        <v>Especialización</v>
      </c>
    </row>
    <row r="569">
      <c r="A569" t="str">
        <v>Virtual</v>
      </c>
      <c r="C569" t="str">
        <v>Seminario de Investigación II</v>
      </c>
      <c r="E569" t="str">
        <v>Disciplinar</v>
      </c>
      <c r="F569" t="str">
        <v>Reingeniería</v>
      </c>
      <c r="J569">
        <v>2</v>
      </c>
      <c r="K569" t="str">
        <v>Especialización</v>
      </c>
    </row>
    <row r="570">
      <c r="A570" t="str">
        <v>Virtual</v>
      </c>
      <c r="B570" t="str">
        <v>Esp. en tanatología y cuidados de la vida</v>
      </c>
      <c r="C570" t="str">
        <v>Fundamentos De Psicopatología</v>
      </c>
      <c r="E570" t="str">
        <v>Disciplinar</v>
      </c>
      <c r="F570" t="str">
        <v>Reingeniería</v>
      </c>
      <c r="J570">
        <v>1</v>
      </c>
      <c r="K570" t="str">
        <v>Especialización</v>
      </c>
      <c r="M570" t="str">
        <v>Prioridad</v>
      </c>
      <c r="T570" t="str">
        <v>Mayo</v>
      </c>
    </row>
    <row r="571">
      <c r="A571" t="str">
        <v>Virtual</v>
      </c>
      <c r="C571" t="str">
        <v>Fundamentos De Tanatología</v>
      </c>
      <c r="E571" t="str">
        <v>Disciplinar</v>
      </c>
      <c r="F571" t="str">
        <v>Reingeniería</v>
      </c>
      <c r="J571">
        <v>1</v>
      </c>
      <c r="K571" t="str">
        <v>Especialización</v>
      </c>
      <c r="M571" t="str">
        <v>Prioridad</v>
      </c>
    </row>
    <row r="572">
      <c r="A572" t="str">
        <v>Virtual</v>
      </c>
      <c r="C572" t="str">
        <v>Fundamentos Para Intervención De Crisis</v>
      </c>
      <c r="E572" t="str">
        <v>Disciplinar</v>
      </c>
      <c r="F572" t="str">
        <v>Reingeniería</v>
      </c>
      <c r="J572">
        <v>1</v>
      </c>
      <c r="K572" t="str">
        <v>Especialización</v>
      </c>
      <c r="M572" t="str">
        <v>Prioridad</v>
      </c>
    </row>
    <row r="573">
      <c r="A573" t="str">
        <v>Virtual</v>
      </c>
      <c r="C573" t="str">
        <v>Estudios De Casos I</v>
      </c>
      <c r="E573" t="str">
        <v>Disciplinar</v>
      </c>
      <c r="F573" t="str">
        <v>Reingeniería</v>
      </c>
      <c r="J573">
        <v>1</v>
      </c>
      <c r="K573" t="str">
        <v>Especialización</v>
      </c>
      <c r="M573" t="str">
        <v>Prioridad</v>
      </c>
    </row>
    <row r="574">
      <c r="A574" t="str">
        <v>Virtual</v>
      </c>
      <c r="C574" t="str">
        <v>Electiva I</v>
      </c>
      <c r="E574" t="str">
        <v>Electiva</v>
      </c>
      <c r="F574" t="str">
        <v>Reingeniería</v>
      </c>
      <c r="J574">
        <v>1</v>
      </c>
      <c r="K574" t="str">
        <v>Especialización</v>
      </c>
      <c r="M574" t="str">
        <v>Prioridad</v>
      </c>
    </row>
    <row r="575">
      <c r="A575" t="str">
        <v>Virtual</v>
      </c>
      <c r="C575" t="str">
        <v>Seminario De Investigación I</v>
      </c>
      <c r="E575" t="str">
        <v>Disciplinar</v>
      </c>
      <c r="F575" t="str">
        <v>Reingeniería</v>
      </c>
      <c r="J575">
        <v>1</v>
      </c>
      <c r="K575" t="str">
        <v>Especialización</v>
      </c>
      <c r="M575" t="str">
        <v>Prioridad</v>
      </c>
    </row>
    <row r="576">
      <c r="A576" t="str">
        <v>Virtual</v>
      </c>
      <c r="C576" t="str">
        <v>Taller: Cuerpo Entramado De Vida Y Muerte</v>
      </c>
      <c r="E576" t="str">
        <v>Disciplinar</v>
      </c>
      <c r="F576" t="str">
        <v>Reingeniería</v>
      </c>
      <c r="J576">
        <v>1</v>
      </c>
      <c r="K576" t="str">
        <v>Especialización</v>
      </c>
      <c r="M576" t="str">
        <v>Prioridad</v>
      </c>
    </row>
    <row r="577">
      <c r="A577" t="str">
        <v>Virtual</v>
      </c>
      <c r="C577" t="str">
        <v>Prevención Y Promoción En Salud Mental</v>
      </c>
      <c r="E577" t="str">
        <v>Disciplinar</v>
      </c>
      <c r="F577" t="str">
        <v>Reingeniería</v>
      </c>
      <c r="J577">
        <v>2</v>
      </c>
      <c r="K577" t="str">
        <v>Especialización</v>
      </c>
      <c r="M577" t="str">
        <v>Prioridad</v>
      </c>
    </row>
    <row r="578">
      <c r="A578" t="str">
        <v>Virtual</v>
      </c>
      <c r="C578" t="str">
        <v>Cuidados De La Vida Estudio De Casos II</v>
      </c>
      <c r="E578" t="str">
        <v>Disciplinar</v>
      </c>
      <c r="F578" t="str">
        <v>Reingeniería</v>
      </c>
      <c r="J578">
        <v>2</v>
      </c>
      <c r="K578" t="str">
        <v>Especialización</v>
      </c>
      <c r="M578" t="str">
        <v>Prioridad</v>
      </c>
    </row>
    <row r="579">
      <c r="A579" t="str">
        <v>Virtual</v>
      </c>
      <c r="C579" t="str">
        <v>Seminario De Investigación II</v>
      </c>
      <c r="E579" t="str">
        <v>Disciplinar</v>
      </c>
      <c r="F579" t="str">
        <v>Reingeniería</v>
      </c>
      <c r="J579">
        <v>2</v>
      </c>
      <c r="K579" t="str">
        <v>Especialización</v>
      </c>
      <c r="M579" t="str">
        <v>Prioridad</v>
      </c>
    </row>
    <row r="580">
      <c r="A580" t="str">
        <v>Virtual</v>
      </c>
      <c r="C580" t="str">
        <v>Taller: Enfrentar Las Pérdidas</v>
      </c>
      <c r="E580" t="str">
        <v>Disciplinar</v>
      </c>
      <c r="F580" t="str">
        <v>Reingeniería</v>
      </c>
      <c r="J580">
        <v>2</v>
      </c>
      <c r="K580" t="str">
        <v>Especialización</v>
      </c>
      <c r="M580" t="str">
        <v>Prioridad</v>
      </c>
    </row>
    <row r="581">
      <c r="A581" t="str">
        <v>Virtual</v>
      </c>
      <c r="C581" t="str">
        <v>Aspectos Éticos En Tanatología</v>
      </c>
      <c r="E581" t="str">
        <v>Disciplinar</v>
      </c>
      <c r="F581" t="str">
        <v>Reingeniería</v>
      </c>
      <c r="J581">
        <v>2</v>
      </c>
      <c r="K581" t="str">
        <v>Especialización</v>
      </c>
      <c r="M581" t="str">
        <v>Prioridad</v>
      </c>
    </row>
    <row r="582">
      <c r="A582" t="str">
        <v>Virtual</v>
      </c>
      <c r="C582" t="str">
        <v>Electiva II</v>
      </c>
      <c r="E582" t="str">
        <v>Electiva</v>
      </c>
      <c r="F582" t="str">
        <v>Reingeniería</v>
      </c>
      <c r="J582">
        <v>2</v>
      </c>
      <c r="K582" t="str">
        <v>Especialización</v>
      </c>
      <c r="M582" t="str">
        <v>Prioridad</v>
      </c>
    </row>
  </sheetData>
  <mergeCells count="82">
    <mergeCell ref="B348:B359"/>
    <mergeCell ref="B360:B372"/>
    <mergeCell ref="B262:B275"/>
    <mergeCell ref="B276:B283"/>
    <mergeCell ref="B284:B295"/>
    <mergeCell ref="B296:B308"/>
    <mergeCell ref="B309:B323"/>
    <mergeCell ref="B324:B335"/>
    <mergeCell ref="B336:B347"/>
    <mergeCell ref="A432:A445"/>
    <mergeCell ref="A446:A454"/>
    <mergeCell ref="A455:A461"/>
    <mergeCell ref="A462:A476"/>
    <mergeCell ref="A477:A489"/>
    <mergeCell ref="A514:A526"/>
    <mergeCell ref="A399:A410"/>
    <mergeCell ref="B399:B410"/>
    <mergeCell ref="A411:A424"/>
    <mergeCell ref="B411:B424"/>
    <mergeCell ref="A425:A431"/>
    <mergeCell ref="B425:B431"/>
    <mergeCell ref="B432:B445"/>
    <mergeCell ref="B530:B543"/>
    <mergeCell ref="B544:B557"/>
    <mergeCell ref="B558:B569"/>
    <mergeCell ref="B570:B582"/>
    <mergeCell ref="B446:B454"/>
    <mergeCell ref="B455:B461"/>
    <mergeCell ref="B462:B476"/>
    <mergeCell ref="B477:B489"/>
    <mergeCell ref="B490:B501"/>
    <mergeCell ref="B502:B513"/>
    <mergeCell ref="B514:B526"/>
    <mergeCell ref="A2:A19"/>
    <mergeCell ref="B2:B19"/>
    <mergeCell ref="A20:A38"/>
    <mergeCell ref="B20:B38"/>
    <mergeCell ref="A39:A47"/>
    <mergeCell ref="B39:B47"/>
    <mergeCell ref="B48:B64"/>
    <mergeCell ref="A48:A64"/>
    <mergeCell ref="A65:A79"/>
    <mergeCell ref="A80:A95"/>
    <mergeCell ref="A96:A111"/>
    <mergeCell ref="A112:A125"/>
    <mergeCell ref="A126:A140"/>
    <mergeCell ref="A141:A155"/>
    <mergeCell ref="B65:B79"/>
    <mergeCell ref="B80:B95"/>
    <mergeCell ref="B96:B111"/>
    <mergeCell ref="B112:B125"/>
    <mergeCell ref="B126:B140"/>
    <mergeCell ref="B141:B155"/>
    <mergeCell ref="B156:B165"/>
    <mergeCell ref="A156:A165"/>
    <mergeCell ref="A166:A175"/>
    <mergeCell ref="A176:A188"/>
    <mergeCell ref="A189:A201"/>
    <mergeCell ref="A202:A220"/>
    <mergeCell ref="A221:A235"/>
    <mergeCell ref="A236:A247"/>
    <mergeCell ref="B166:B175"/>
    <mergeCell ref="B176:B188"/>
    <mergeCell ref="B189:B201"/>
    <mergeCell ref="B202:B220"/>
    <mergeCell ref="B221:B235"/>
    <mergeCell ref="B236:B247"/>
    <mergeCell ref="B248:B261"/>
    <mergeCell ref="A248:A261"/>
    <mergeCell ref="A262:A275"/>
    <mergeCell ref="A276:A283"/>
    <mergeCell ref="A284:A295"/>
    <mergeCell ref="A296:A308"/>
    <mergeCell ref="A309:A323"/>
    <mergeCell ref="A324:A335"/>
    <mergeCell ref="A336:A347"/>
    <mergeCell ref="A348:A359"/>
    <mergeCell ref="A360:A372"/>
    <mergeCell ref="A373:A384"/>
    <mergeCell ref="B373:B384"/>
    <mergeCell ref="A385:A398"/>
    <mergeCell ref="B385:B398"/>
  </mergeCells>
  <ignoredErrors>
    <ignoredError numberStoredAsText="1" sqref="A1:AL14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1040"/>
  <sheetViews>
    <sheetView workbookViewId="0" rightToLeft="0"/>
  </sheetViews>
  <sheetData>
    <row r="1">
      <c r="A1" t="str">
        <v>Modalidad</v>
      </c>
      <c r="B1" t="str">
        <v>Programa</v>
      </c>
      <c r="C1" t="str">
        <v>Asignatura</v>
      </c>
      <c r="D1" t="str">
        <v>Nombre electiva</v>
      </c>
      <c r="E1" t="str">
        <v>Tipo de asignatura</v>
      </c>
      <c r="F1" t="str">
        <v>Proyecto</v>
      </c>
      <c r="G1" t="str">
        <v>Código de Pensum</v>
      </c>
      <c r="H1" t="str">
        <v>Código de programa</v>
      </c>
      <c r="I1" t="str">
        <v>Código de asignatura</v>
      </c>
      <c r="J1" t="str">
        <v>Semestre</v>
      </c>
      <c r="K1" t="str">
        <v>Nivel</v>
      </c>
      <c r="L1" t="str">
        <v>Facultad</v>
      </c>
      <c r="M1" t="str">
        <v>Prioridad</v>
      </c>
      <c r="N1" t="str">
        <v>Malla curricular</v>
      </c>
      <c r="O1" t="str">
        <v>¿Tronco común?</v>
      </c>
      <c r="P1" t="str">
        <v>Estado</v>
      </c>
      <c r="Q1" t="str">
        <v>Programa 2</v>
      </c>
      <c r="R1" t="str">
        <v>Modalidad 2</v>
      </c>
      <c r="S1" t="str">
        <v>Estado semestre</v>
      </c>
      <c r="T1" t="str">
        <v>Fecha programada de producción</v>
      </c>
      <c r="U1" t="str">
        <v>Fecha de solicitud PA</v>
      </c>
      <c r="V1" t="str">
        <v>Fecha de Asignación</v>
      </c>
      <c r="W1" t="str">
        <v>Fecha programada de entrega</v>
      </c>
      <c r="X1" t="str">
        <v xml:space="preserve">Gestor responsable </v>
      </c>
      <c r="Y1" t="str">
        <v>Inicio Gestor</v>
      </c>
      <c r="Z1" t="str">
        <v>Fin Gestor</v>
      </c>
      <c r="AA1" t="str">
        <v>DI responsable</v>
      </c>
      <c r="AB1" t="str">
        <v>Estado de la asignación</v>
      </c>
      <c r="AC1" t="str">
        <v xml:space="preserve">Fecha de asignación </v>
      </c>
      <c r="AD1" t="str">
        <v>Fecha inicio revisión DI</v>
      </c>
      <c r="AE1" t="str">
        <v>Fecha fin revisión DI</v>
      </c>
      <c r="AF1" t="str">
        <v>Estado curso</v>
      </c>
      <c r="AG1" t="str">
        <v>Fecha fin corrección gestor</v>
      </c>
      <c r="AH1" t="str">
        <v>Estado de la revalidación DI</v>
      </c>
      <c r="AI1" t="str">
        <v>Fecha revalidación DI</v>
      </c>
      <c r="AJ1" t="str">
        <v>Fecha de aprobación (CDI)</v>
      </c>
      <c r="AK1" t="str">
        <v>FECHA CALCULADA</v>
      </c>
      <c r="AL1" t="str">
        <v>DIAGRAMA GANT</v>
      </c>
    </row>
    <row r="2">
      <c r="B2" t="str">
        <v>Maestría de derecho</v>
      </c>
      <c r="C2" t="str">
        <v>Teoría jurídica y transformación social</v>
      </c>
      <c r="D2" t="str">
        <f>IF(E2="Disciplinar","No aplica","")</f>
        <v>No aplica</v>
      </c>
      <c r="E2" t="str">
        <v>Disciplinar</v>
      </c>
      <c r="F2" t="str">
        <v>NOA 2025</v>
      </c>
      <c r="J2">
        <v>1</v>
      </c>
      <c r="K2" t="str">
        <v>Maestría</v>
      </c>
      <c r="L2" t="str">
        <v>Humanidades</v>
      </c>
      <c r="O2" t="str">
        <v>No</v>
      </c>
      <c r="P2" t="str">
        <v>Aprobado DI</v>
      </c>
      <c r="T2" t="str">
        <v>Abril</v>
      </c>
      <c r="U2" s="1">
        <v>46122</v>
      </c>
      <c r="V2" s="1">
        <v>46123</v>
      </c>
      <c r="W2" s="1">
        <v>46139</v>
      </c>
      <c r="X2" t="str">
        <v>Karina Muñoz Sierra</v>
      </c>
      <c r="AK2" t="str">
        <v>Calculada</v>
      </c>
      <c r="AL2" t="str">
        <v>Realizado</v>
      </c>
    </row>
    <row r="3">
      <c r="C3" t="str">
        <v>Hermenéutica jurídica y lenguaje como poder</v>
      </c>
      <c r="D3" t="str">
        <f>IF(E3="Disciplinar","No aplica","")</f>
        <v>No aplica</v>
      </c>
      <c r="E3" t="str">
        <v>Disciplinar</v>
      </c>
      <c r="F3" t="str">
        <v>NOA 2025</v>
      </c>
      <c r="J3">
        <v>1</v>
      </c>
      <c r="K3" t="str">
        <v>Maestría</v>
      </c>
      <c r="L3" t="str">
        <v>Humanidades</v>
      </c>
      <c r="O3" t="str">
        <v>No</v>
      </c>
      <c r="P3" t="str">
        <v>No empezado</v>
      </c>
      <c r="T3" t="str">
        <v>Abril</v>
      </c>
      <c r="U3" s="1">
        <v>46122</v>
      </c>
      <c r="V3" s="1">
        <v>46129</v>
      </c>
      <c r="W3" s="1">
        <v>46147</v>
      </c>
      <c r="X3" t="str">
        <v>Karina Muñoz Sierra</v>
      </c>
      <c r="AK3" t="str">
        <v>Calculada</v>
      </c>
      <c r="AL3" t="str">
        <v>Realizado</v>
      </c>
    </row>
    <row r="4">
      <c r="C4" t="str">
        <v>Sociología jurídica crítica</v>
      </c>
      <c r="D4" t="str">
        <f>IF(E4="Disciplinar","No aplica","")</f>
        <v>No aplica</v>
      </c>
      <c r="E4" t="str">
        <v>Disciplinar</v>
      </c>
      <c r="F4" t="str">
        <v>NOA 2025</v>
      </c>
      <c r="J4">
        <v>1</v>
      </c>
      <c r="K4" t="str">
        <v>Maestría</v>
      </c>
      <c r="L4" t="str">
        <v>Humanidades</v>
      </c>
      <c r="O4" t="str">
        <v>No</v>
      </c>
      <c r="P4" t="str">
        <v>No empezado</v>
      </c>
      <c r="T4" t="str">
        <v>Abril</v>
      </c>
      <c r="U4" s="1">
        <v>46122</v>
      </c>
      <c r="V4" s="1">
        <v>46132</v>
      </c>
      <c r="W4" s="1">
        <v>46148</v>
      </c>
      <c r="X4" t="str">
        <v>Karina Muñoz Sierra</v>
      </c>
      <c r="AK4" t="str">
        <v>Calculada</v>
      </c>
      <c r="AL4" t="str">
        <v>Realizado</v>
      </c>
    </row>
    <row r="5">
      <c r="C5" t="str">
        <v>Globalización y Derecho</v>
      </c>
      <c r="D5" t="str">
        <f>IF(E5="Disciplinar","No aplica","")</f>
        <v>No aplica</v>
      </c>
      <c r="E5" t="str">
        <v>Disciplinar</v>
      </c>
      <c r="F5" t="str">
        <v>NOA 2025</v>
      </c>
      <c r="J5">
        <v>1</v>
      </c>
      <c r="K5" t="str">
        <v>Maestría</v>
      </c>
      <c r="L5" t="str">
        <v>Humanidades</v>
      </c>
      <c r="O5" t="str">
        <v>No</v>
      </c>
      <c r="P5" t="str">
        <v>En proceso</v>
      </c>
      <c r="T5" t="str">
        <v>Abril</v>
      </c>
      <c r="U5" s="1">
        <v>46122</v>
      </c>
      <c r="V5" s="1">
        <v>46125</v>
      </c>
      <c r="W5" s="1">
        <v>46140</v>
      </c>
      <c r="X5" t="str">
        <v>Karina Muñoz Sierra</v>
      </c>
      <c r="AK5" t="str">
        <v>Calculada</v>
      </c>
      <c r="AL5" t="str">
        <v>Realizado</v>
      </c>
    </row>
    <row r="6">
      <c r="C6" t="str">
        <v>Electiva de profundización I</v>
      </c>
      <c r="D6" t="str">
        <v>Principios Democráticos en Entornos Digitales</v>
      </c>
      <c r="E6" t="str">
        <v>Electiva</v>
      </c>
      <c r="F6" t="str">
        <v>NOA 2025</v>
      </c>
      <c r="J6">
        <v>1</v>
      </c>
      <c r="K6" t="str">
        <v>Maestría</v>
      </c>
      <c r="L6" t="str">
        <v>Humanidades</v>
      </c>
      <c r="O6" t="str">
        <v>No</v>
      </c>
      <c r="P6" t="str">
        <v>En proceso</v>
      </c>
      <c r="T6" t="str">
        <v>Abril</v>
      </c>
      <c r="U6" s="1">
        <v>46122</v>
      </c>
      <c r="V6" s="1">
        <v>46126</v>
      </c>
      <c r="W6" s="1">
        <v>46141</v>
      </c>
      <c r="X6" t="str">
        <v>Karina Muñoz Sierra</v>
      </c>
      <c r="AK6" t="str">
        <v>Calculada</v>
      </c>
      <c r="AL6" t="str">
        <v>Realizado</v>
      </c>
    </row>
    <row r="7">
      <c r="C7" t="str">
        <v>Seminario de Investigación I</v>
      </c>
      <c r="D7" t="str">
        <f>IF(E7="Disciplinar","No aplica","")</f>
        <v>No aplica</v>
      </c>
      <c r="E7" t="str">
        <v>Disciplinar</v>
      </c>
      <c r="F7" t="str">
        <v>NOA 2025</v>
      </c>
      <c r="J7">
        <v>1</v>
      </c>
      <c r="K7" t="str">
        <v>Maestría</v>
      </c>
      <c r="L7" t="str">
        <v>Humanidades</v>
      </c>
      <c r="O7" t="str">
        <v>Sí</v>
      </c>
      <c r="P7" t="str">
        <v>Producido</v>
      </c>
      <c r="T7" t="str">
        <v>Abril</v>
      </c>
      <c r="U7" s="1">
        <v>46122</v>
      </c>
      <c r="V7" s="1">
        <v>46133</v>
      </c>
      <c r="W7" s="1">
        <v>46149</v>
      </c>
      <c r="X7" t="str">
        <v>Karina Muñoz Sierra</v>
      </c>
      <c r="AK7" t="str">
        <v>Calculada</v>
      </c>
      <c r="AL7" t="str">
        <v>Realizado</v>
      </c>
    </row>
    <row r="8">
      <c r="C8" t="str">
        <v>Género y Derecho</v>
      </c>
      <c r="D8" t="str">
        <f>IF(E8="Disciplinar","No aplica","")</f>
        <v>No aplica</v>
      </c>
      <c r="E8" t="str">
        <v>Disciplinar</v>
      </c>
      <c r="F8" t="str">
        <v>NOA 2025</v>
      </c>
      <c r="J8">
        <v>2</v>
      </c>
      <c r="K8" t="str">
        <v>Maestría</v>
      </c>
      <c r="L8" t="str">
        <v>Humanidades</v>
      </c>
      <c r="O8" t="str">
        <v>No</v>
      </c>
      <c r="P8" t="str">
        <v>En proceso</v>
      </c>
      <c r="T8" t="str">
        <v>Abril</v>
      </c>
      <c r="U8" s="1">
        <v>46122</v>
      </c>
      <c r="V8" s="1">
        <v>46127</v>
      </c>
      <c r="W8" s="1">
        <v>46142</v>
      </c>
      <c r="X8" t="str">
        <v>Karina Muñoz Sierra</v>
      </c>
      <c r="AK8" t="str">
        <v>Calculada</v>
      </c>
      <c r="AL8" t="str">
        <v>Realizado</v>
      </c>
    </row>
    <row r="9">
      <c r="C9" t="str">
        <v>Neoconstitucionalismo</v>
      </c>
      <c r="D9" t="str">
        <f>IF(E9="Disciplinar","No aplica","")</f>
        <v>No aplica</v>
      </c>
      <c r="E9" t="str">
        <v>Disciplinar</v>
      </c>
      <c r="F9" t="str">
        <v>NOA 2025</v>
      </c>
      <c r="J9">
        <v>2</v>
      </c>
      <c r="K9" t="str">
        <v>Maestría</v>
      </c>
      <c r="L9" t="str">
        <v>Humanidades</v>
      </c>
      <c r="O9" t="str">
        <v>No</v>
      </c>
      <c r="P9" t="str">
        <v>No empezado</v>
      </c>
      <c r="T9" t="str">
        <v>Abril</v>
      </c>
      <c r="U9" s="1">
        <v>46122</v>
      </c>
      <c r="V9" s="1">
        <v>46134</v>
      </c>
      <c r="W9" s="1">
        <v>46150</v>
      </c>
      <c r="X9" t="str">
        <v>Karina Muñoz Sierra</v>
      </c>
      <c r="AK9" t="str">
        <v>Calculada</v>
      </c>
      <c r="AL9" t="str">
        <v>Realizado</v>
      </c>
    </row>
    <row r="10">
      <c r="C10" t="str">
        <v>Nuevas tendencias jurídicas y transformación del Derecho</v>
      </c>
      <c r="D10" t="str">
        <f>IF(E10="Disciplinar","No aplica","")</f>
        <v>No aplica</v>
      </c>
      <c r="E10" t="str">
        <v>Disciplinar</v>
      </c>
      <c r="F10" t="str">
        <v>NOA 2025</v>
      </c>
      <c r="J10">
        <v>2</v>
      </c>
      <c r="K10" t="str">
        <v>Maestría</v>
      </c>
      <c r="L10" t="str">
        <v>Humanidades</v>
      </c>
      <c r="O10" t="str">
        <v>No</v>
      </c>
      <c r="P10" t="str">
        <v>En proceso</v>
      </c>
      <c r="T10" t="str">
        <v>Abril</v>
      </c>
      <c r="U10" s="1">
        <v>46122</v>
      </c>
      <c r="V10" s="1">
        <v>46128</v>
      </c>
      <c r="W10" s="1">
        <v>46146</v>
      </c>
      <c r="X10" t="str">
        <v>Karina Muñoz Sierra</v>
      </c>
      <c r="AK10" t="str">
        <v>Calculada</v>
      </c>
      <c r="AL10" t="str">
        <v>Realizado</v>
      </c>
    </row>
    <row r="11">
      <c r="C11" t="str">
        <v>Electiva de profundización II</v>
      </c>
      <c r="D11" t="str">
        <f>IF(E11="Disciplinar","No aplica","")</f>
        <v/>
      </c>
      <c r="E11" t="str">
        <v>Electiva</v>
      </c>
      <c r="F11" t="str">
        <v>NOA 2025</v>
      </c>
      <c r="J11">
        <v>2</v>
      </c>
      <c r="K11" t="str">
        <v>Maestría</v>
      </c>
      <c r="L11" t="str">
        <v>Humanidades</v>
      </c>
      <c r="O11" t="str">
        <v>No</v>
      </c>
      <c r="P11" t="str">
        <v>No empezado</v>
      </c>
      <c r="T11" t="str">
        <v>Abril</v>
      </c>
      <c r="U11" s="1">
        <v>46122</v>
      </c>
      <c r="V11" s="1">
        <v>46135</v>
      </c>
      <c r="W11" s="1">
        <v>46153</v>
      </c>
      <c r="X11" t="str">
        <v>Karina Muñoz Sierra</v>
      </c>
      <c r="AK11" t="str">
        <v>Calculada</v>
      </c>
      <c r="AL11" t="str">
        <v>Realizado</v>
      </c>
    </row>
    <row r="12">
      <c r="C12" t="str">
        <v>Seminario de Investigación II</v>
      </c>
      <c r="D12" t="str">
        <f>IF(E12="Disciplinar","No aplica","")</f>
        <v>No aplica</v>
      </c>
      <c r="E12" t="str">
        <v>Disciplinar</v>
      </c>
      <c r="F12" t="str">
        <v>NOA 2025</v>
      </c>
      <c r="J12">
        <v>2</v>
      </c>
      <c r="K12" t="str">
        <v>Maestría</v>
      </c>
      <c r="L12" t="str">
        <v>Humanidades</v>
      </c>
      <c r="O12" t="str">
        <v>Sí</v>
      </c>
      <c r="P12" t="str">
        <v>Producido</v>
      </c>
      <c r="T12" t="str">
        <v>Abril</v>
      </c>
      <c r="U12" s="1">
        <v>46122</v>
      </c>
      <c r="V12" s="1">
        <v>46136</v>
      </c>
      <c r="W12" s="1">
        <v>46154</v>
      </c>
      <c r="X12" t="str">
        <v>Karina Muñoz Sierra</v>
      </c>
      <c r="AK12" t="str">
        <v>Calculada</v>
      </c>
      <c r="AL12" t="str">
        <v>Realizado</v>
      </c>
    </row>
    <row r="13">
      <c r="C13" t="str">
        <v>IA y Derecho</v>
      </c>
      <c r="D13" t="str">
        <f>IF(E13="Disciplinar","No aplica","")</f>
        <v>No aplica</v>
      </c>
      <c r="E13" t="str">
        <v>Disciplinar</v>
      </c>
      <c r="F13" t="str">
        <v>NOA 2025</v>
      </c>
      <c r="J13">
        <v>3</v>
      </c>
      <c r="K13" t="str">
        <v>Maestría</v>
      </c>
      <c r="L13" t="str">
        <v>Humanidades</v>
      </c>
      <c r="O13" t="str">
        <v>No</v>
      </c>
      <c r="P13" t="str">
        <v>No empezado</v>
      </c>
      <c r="T13" t="str">
        <v>Abril</v>
      </c>
      <c r="U13" s="1">
        <v>46122</v>
      </c>
      <c r="V13" s="1">
        <v>46137</v>
      </c>
      <c r="W13" s="1">
        <v>46154</v>
      </c>
      <c r="X13" t="str">
        <v>Karina Muñoz Sierra</v>
      </c>
      <c r="AK13" t="str">
        <v>Calculada</v>
      </c>
      <c r="AL13" t="str">
        <v>Realizado</v>
      </c>
    </row>
    <row r="14">
      <c r="C14" t="str">
        <v>Derecho comparado y reformas normativas</v>
      </c>
      <c r="D14" t="str">
        <f>IF(E14="Disciplinar","No aplica","")</f>
        <v>No aplica</v>
      </c>
      <c r="E14" t="str">
        <v>Disciplinar</v>
      </c>
      <c r="F14" t="str">
        <v>NOA 2025</v>
      </c>
      <c r="J14">
        <v>3</v>
      </c>
      <c r="K14" t="str">
        <v>Maestría</v>
      </c>
      <c r="L14" t="str">
        <v>Humanidades</v>
      </c>
      <c r="O14" t="str">
        <v>No</v>
      </c>
      <c r="P14" t="str">
        <v>En proceso</v>
      </c>
      <c r="T14" t="str">
        <v>Abril</v>
      </c>
      <c r="U14" s="1">
        <v>46122</v>
      </c>
      <c r="V14" s="1">
        <v>46139</v>
      </c>
      <c r="W14" s="1">
        <v>46155</v>
      </c>
      <c r="X14" t="str">
        <v>Karina Muñoz Sierra</v>
      </c>
      <c r="Y14" s="1">
        <v>46169.00129033565</v>
      </c>
      <c r="Z14" s="1">
        <v>46168.99534673611</v>
      </c>
      <c r="AA14" t="str">
        <v>Andres Velandia</v>
      </c>
      <c r="AD14" s="1">
        <v>46168.9953641088</v>
      </c>
      <c r="AE14" s="1">
        <v>46168.99537800926</v>
      </c>
      <c r="AF14" t="str">
        <v>Corrección</v>
      </c>
      <c r="AK14" t="str">
        <v>Calculada</v>
      </c>
      <c r="AL14" t="str">
        <v>Realizado</v>
      </c>
    </row>
    <row r="15">
      <c r="C15" t="str">
        <v>Mediación y negociación</v>
      </c>
      <c r="D15" t="str">
        <f>IF(E15="Disciplinar","No aplica","")</f>
        <v>No aplica</v>
      </c>
      <c r="E15" t="str">
        <v>Disciplinar</v>
      </c>
      <c r="F15" t="str">
        <v>NOA 2025</v>
      </c>
      <c r="J15">
        <v>3</v>
      </c>
      <c r="K15" t="str">
        <v>Maestría</v>
      </c>
      <c r="L15" t="str">
        <v>Humanidades</v>
      </c>
      <c r="O15" t="str">
        <v>No</v>
      </c>
      <c r="P15" t="str">
        <v>No empezado</v>
      </c>
      <c r="T15" t="str">
        <v>Abril</v>
      </c>
      <c r="U15" s="1">
        <v>46122</v>
      </c>
      <c r="V15" s="1">
        <v>46140</v>
      </c>
      <c r="W15" s="1">
        <v>46156</v>
      </c>
      <c r="X15" t="str">
        <v>Karina Muñoz Sierra</v>
      </c>
      <c r="AK15" t="str">
        <v>Calculada</v>
      </c>
      <c r="AL15" t="str">
        <v>Realizado</v>
      </c>
    </row>
    <row r="16">
      <c r="C16" t="str">
        <v>Electiva de profundización III</v>
      </c>
      <c r="D16" t="str">
        <f>IF(E16="Disciplinar","No aplica","")</f>
        <v/>
      </c>
      <c r="E16" t="str">
        <v>Electiva</v>
      </c>
      <c r="F16" t="str">
        <v>NOA 2025</v>
      </c>
      <c r="J16">
        <v>3</v>
      </c>
      <c r="K16" t="str">
        <v>Maestría</v>
      </c>
      <c r="L16" t="str">
        <v>Humanidades</v>
      </c>
      <c r="O16" t="str">
        <v>No</v>
      </c>
      <c r="P16" t="str">
        <v>No empezado</v>
      </c>
      <c r="T16" t="str">
        <v>Abril</v>
      </c>
      <c r="U16" s="1">
        <v>46122</v>
      </c>
      <c r="V16" s="1">
        <v>46141</v>
      </c>
      <c r="W16" s="1">
        <v>46157</v>
      </c>
      <c r="X16" t="str">
        <v>Karina Muñoz Sierra</v>
      </c>
      <c r="AK16" t="str">
        <v>Calculada</v>
      </c>
      <c r="AL16" t="str">
        <v>Realizado</v>
      </c>
    </row>
    <row r="17">
      <c r="C17" t="str">
        <v>Seminario de Investigación III</v>
      </c>
      <c r="D17" t="str">
        <f>IF(E17="Disciplinar","No aplica","")</f>
        <v>No aplica</v>
      </c>
      <c r="E17" t="str">
        <v>Disciplinar</v>
      </c>
      <c r="F17" t="str">
        <v>NOA 2025</v>
      </c>
      <c r="J17">
        <v>3</v>
      </c>
      <c r="K17" t="str">
        <v>Maestría</v>
      </c>
      <c r="L17" t="str">
        <v>Humanidades</v>
      </c>
      <c r="O17" t="str">
        <v>Sí</v>
      </c>
      <c r="P17" t="str">
        <v>Producido</v>
      </c>
      <c r="T17" t="str">
        <v>Abril</v>
      </c>
      <c r="U17" s="1">
        <v>46122</v>
      </c>
      <c r="V17" s="1">
        <v>46142</v>
      </c>
      <c r="W17" s="1">
        <v>46161</v>
      </c>
      <c r="X17" t="str">
        <v>Karina Muñoz Sierra</v>
      </c>
      <c r="AK17" t="str">
        <v>Calculada</v>
      </c>
      <c r="AL17" t="str">
        <v>Realizado</v>
      </c>
    </row>
    <row r="18">
      <c r="B18" t="str">
        <v>Maestría en derecho procesal y probatorio</v>
      </c>
      <c r="C18" t="str">
        <v>Fundamentos Constitucionales del Derecho Procesal y Probatorio Contemporaneo</v>
      </c>
      <c r="D18" t="str">
        <f>IF(E18="Disciplinar","No aplica","")</f>
        <v>No aplica</v>
      </c>
      <c r="E18" t="str">
        <v>Disciplinar</v>
      </c>
      <c r="F18" t="str">
        <v>NOA 2025</v>
      </c>
      <c r="J18">
        <v>1</v>
      </c>
      <c r="K18" t="str">
        <v>Maestría</v>
      </c>
      <c r="L18" t="str">
        <v>Humanidades</v>
      </c>
      <c r="O18" t="str">
        <v>No</v>
      </c>
      <c r="P18" t="str">
        <v>En proceso</v>
      </c>
      <c r="T18" t="str">
        <v>Abril</v>
      </c>
      <c r="U18" s="1">
        <v>46122</v>
      </c>
      <c r="V18" s="1">
        <v>46123</v>
      </c>
      <c r="W18" s="1">
        <v>46139</v>
      </c>
      <c r="X18" t="str">
        <v>Samir Palencia Gerónimo</v>
      </c>
      <c r="AK18" t="str">
        <v>Calculada</v>
      </c>
      <c r="AL18" t="str">
        <v>Realizado</v>
      </c>
    </row>
    <row r="19">
      <c r="C19" t="str">
        <v>Técnica Probatoria y medios de valoración en las actuaciones procesales</v>
      </c>
      <c r="D19" t="str">
        <f>IF(E19="Disciplinar","No aplica","")</f>
        <v>No aplica</v>
      </c>
      <c r="E19" t="str">
        <v>Disciplinar</v>
      </c>
      <c r="F19" t="str">
        <v>NOA 2025</v>
      </c>
      <c r="J19">
        <v>1</v>
      </c>
      <c r="K19" t="str">
        <v>Maestría</v>
      </c>
      <c r="L19" t="str">
        <v>Humanidades</v>
      </c>
      <c r="O19" t="str">
        <v>No</v>
      </c>
      <c r="P19" t="str">
        <v>En proceso</v>
      </c>
      <c r="T19" t="str">
        <v>Abril</v>
      </c>
      <c r="U19" s="1">
        <v>46122</v>
      </c>
      <c r="V19" s="1">
        <v>46129</v>
      </c>
      <c r="W19" s="1">
        <v>46147</v>
      </c>
      <c r="X19" t="str">
        <v>Samir Palencia Gerónimo</v>
      </c>
      <c r="AK19" t="str">
        <v>Calculada</v>
      </c>
      <c r="AL19" t="str">
        <v>Realizado</v>
      </c>
    </row>
    <row r="20">
      <c r="C20" t="str">
        <v>Derecho Procesal y Probatorio Civil y Comercial</v>
      </c>
      <c r="D20" t="str">
        <f>IF(E20="Disciplinar","No aplica","")</f>
        <v>No aplica</v>
      </c>
      <c r="E20" t="str">
        <v>Disciplinar</v>
      </c>
      <c r="F20" t="str">
        <v>NOA 2025</v>
      </c>
      <c r="J20">
        <v>1</v>
      </c>
      <c r="K20" t="str">
        <v>Maestría</v>
      </c>
      <c r="L20" t="str">
        <v>Humanidades</v>
      </c>
      <c r="O20" t="str">
        <v>No</v>
      </c>
      <c r="P20" t="str">
        <v>En proceso</v>
      </c>
      <c r="T20" t="str">
        <v>Abril</v>
      </c>
      <c r="U20" s="1">
        <v>46122</v>
      </c>
      <c r="V20" s="1">
        <v>46132</v>
      </c>
      <c r="W20" s="1">
        <v>46148</v>
      </c>
      <c r="X20" t="str">
        <v>Samir Palencia Gerónimo</v>
      </c>
      <c r="AK20" t="str">
        <v>Calculada</v>
      </c>
      <c r="AL20" t="str">
        <v>Realizado</v>
      </c>
    </row>
    <row r="21">
      <c r="C21" t="str">
        <v xml:space="preserve">Derecho Procesal y Probatorio Penal </v>
      </c>
      <c r="D21" t="str">
        <f>IF(E21="Disciplinar","No aplica","")</f>
        <v>No aplica</v>
      </c>
      <c r="E21" t="str">
        <v>Disciplinar</v>
      </c>
      <c r="F21" t="str">
        <v>NOA 2025</v>
      </c>
      <c r="J21">
        <v>1</v>
      </c>
      <c r="K21" t="str">
        <v>Maestría</v>
      </c>
      <c r="L21" t="str">
        <v>Humanidades</v>
      </c>
      <c r="O21" t="str">
        <v>No</v>
      </c>
      <c r="P21" t="str">
        <v>No empezado</v>
      </c>
      <c r="T21" t="str">
        <v>Abril</v>
      </c>
      <c r="U21" s="1">
        <v>46122</v>
      </c>
      <c r="V21" s="1">
        <v>46125</v>
      </c>
      <c r="W21" s="1">
        <v>46140</v>
      </c>
      <c r="X21" t="str">
        <v>Samir Palencia Gerónimo</v>
      </c>
      <c r="AK21" t="str">
        <v>Calculada</v>
      </c>
      <c r="AL21" t="str">
        <v>Realizado</v>
      </c>
    </row>
    <row r="22">
      <c r="C22" t="str">
        <v>Emprendimiento Juridico e Innovación Digital</v>
      </c>
      <c r="D22" t="str">
        <f>IF(E22="Disciplinar","No aplica","")</f>
        <v>No aplica</v>
      </c>
      <c r="E22" t="str">
        <v>Disciplinar</v>
      </c>
      <c r="F22" t="str">
        <v>NOA 2025</v>
      </c>
      <c r="J22">
        <v>1</v>
      </c>
      <c r="K22" t="str">
        <v>Maestría</v>
      </c>
      <c r="L22" t="str">
        <v>Humanidades</v>
      </c>
      <c r="O22" t="str">
        <v>No</v>
      </c>
      <c r="P22" t="str">
        <v>No empezado</v>
      </c>
      <c r="T22" t="str">
        <v>Abril</v>
      </c>
      <c r="U22" s="1">
        <v>46122</v>
      </c>
      <c r="V22" s="1">
        <v>46126</v>
      </c>
      <c r="W22" s="1">
        <v>46141</v>
      </c>
      <c r="X22" t="str">
        <v>Samir Palencia Gerónimo</v>
      </c>
      <c r="AK22" t="str">
        <v>Calculada</v>
      </c>
      <c r="AL22" t="str">
        <v>Realizado</v>
      </c>
    </row>
    <row r="23">
      <c r="C23" t="str">
        <v xml:space="preserve">Electiva de profundización I - Diosmetría de la Pena y Técnicas de Argumentación Penal </v>
      </c>
      <c r="D23" t="str">
        <v>Derecho Procesal Penal y Constitucional</v>
      </c>
      <c r="E23" t="str">
        <v>Electiva</v>
      </c>
      <c r="F23" t="str">
        <v>NOA 2025</v>
      </c>
      <c r="J23">
        <v>1</v>
      </c>
      <c r="K23" t="str">
        <v>Maestría</v>
      </c>
      <c r="L23" t="str">
        <v>Humanidades</v>
      </c>
      <c r="O23" t="str">
        <v>No</v>
      </c>
      <c r="P23" t="str">
        <v>En revisión</v>
      </c>
      <c r="T23" t="str">
        <v>Abril</v>
      </c>
      <c r="U23" s="1">
        <v>46122</v>
      </c>
      <c r="V23" s="1">
        <v>46133</v>
      </c>
      <c r="W23" s="1">
        <v>46149</v>
      </c>
      <c r="X23" t="str">
        <v>Samir Palencia Gerónimo</v>
      </c>
      <c r="AK23" t="str">
        <v>Calculada</v>
      </c>
      <c r="AL23" t="str">
        <v>Realizado</v>
      </c>
    </row>
    <row r="24">
      <c r="C24" t="str">
        <v>Seminario de Investigacion I</v>
      </c>
      <c r="D24" t="str">
        <f>IF(E24="Disciplinar","No aplica","")</f>
        <v>No aplica</v>
      </c>
      <c r="E24" t="str">
        <v>Disciplinar</v>
      </c>
      <c r="F24" t="str">
        <v>NOA 2025</v>
      </c>
      <c r="J24">
        <v>1</v>
      </c>
      <c r="K24" t="str">
        <v>Maestría</v>
      </c>
      <c r="L24" t="str">
        <v>Humanidades</v>
      </c>
      <c r="O24" t="str">
        <v>Sí</v>
      </c>
      <c r="P24" t="str">
        <v>Producido</v>
      </c>
      <c r="T24" t="str">
        <v>Abril</v>
      </c>
      <c r="U24" s="1">
        <v>46122</v>
      </c>
      <c r="V24" s="1">
        <v>46127</v>
      </c>
      <c r="W24" s="1">
        <v>46142</v>
      </c>
      <c r="X24" t="str">
        <v>Samir Palencia Gerónimo</v>
      </c>
      <c r="AK24" t="str">
        <v>Calculada</v>
      </c>
      <c r="AL24" t="str">
        <v>Realizado</v>
      </c>
    </row>
    <row r="25">
      <c r="C25" t="str">
        <v>Argumentación Juridica</v>
      </c>
      <c r="D25" t="str">
        <f>IF(E25="Disciplinar","No aplica","")</f>
        <v>No aplica</v>
      </c>
      <c r="E25" t="str">
        <v>Disciplinar</v>
      </c>
      <c r="F25" t="str">
        <v>NOA 2025</v>
      </c>
      <c r="J25">
        <v>2</v>
      </c>
      <c r="K25" t="str">
        <v>Maestría</v>
      </c>
      <c r="L25" t="str">
        <v>Humanidades</v>
      </c>
      <c r="O25" t="str">
        <v>No</v>
      </c>
      <c r="P25" t="str">
        <v>En proceso</v>
      </c>
      <c r="T25" t="str">
        <v>Abril</v>
      </c>
      <c r="U25" s="1">
        <v>46122</v>
      </c>
      <c r="V25" s="1">
        <v>46134</v>
      </c>
      <c r="W25" s="1">
        <v>46150</v>
      </c>
      <c r="X25" t="str">
        <v>Samir Palencia Gerónimo</v>
      </c>
      <c r="AK25" t="str">
        <v>Calculada</v>
      </c>
      <c r="AL25" t="str">
        <v>Realizado</v>
      </c>
    </row>
    <row r="26">
      <c r="C26" t="str">
        <v>Bioética y Sociedad Contemporánea</v>
      </c>
      <c r="D26" t="str">
        <f>IF(E26="Disciplinar","No aplica","")</f>
        <v>No aplica</v>
      </c>
      <c r="E26" t="str">
        <v>Disciplinar</v>
      </c>
      <c r="F26" t="str">
        <v>NOA 2025</v>
      </c>
      <c r="J26">
        <v>2</v>
      </c>
      <c r="K26" t="str">
        <v>Maestría</v>
      </c>
      <c r="L26" t="str">
        <v>Humanidades</v>
      </c>
      <c r="O26" t="str">
        <v>No</v>
      </c>
      <c r="P26" t="str">
        <v>No empezado</v>
      </c>
      <c r="T26" t="str">
        <v>abril</v>
      </c>
      <c r="U26" s="1">
        <v>46122</v>
      </c>
      <c r="V26" s="1">
        <v>46128</v>
      </c>
      <c r="W26" s="1">
        <v>46146</v>
      </c>
      <c r="X26" t="str">
        <v>Samir Palencia Gerónimo</v>
      </c>
      <c r="AK26" t="str">
        <v>Calculada</v>
      </c>
      <c r="AL26" t="str">
        <v>Realizado</v>
      </c>
    </row>
    <row r="27">
      <c r="C27" t="str">
        <v>Derecho Procesal y Probatorio Contencioso Administrativo</v>
      </c>
      <c r="D27" t="str">
        <f>IF(E27="Disciplinar","No aplica","")</f>
        <v>No aplica</v>
      </c>
      <c r="E27" t="str">
        <v>Disciplinar</v>
      </c>
      <c r="F27" t="str">
        <v>NOA 2025</v>
      </c>
      <c r="J27">
        <v>2</v>
      </c>
      <c r="K27" t="str">
        <v>Maestría</v>
      </c>
      <c r="L27" t="str">
        <v>Humanidades</v>
      </c>
      <c r="O27" t="str">
        <v>No</v>
      </c>
      <c r="P27" t="str">
        <v>En proceso</v>
      </c>
      <c r="T27" t="str">
        <v>abril</v>
      </c>
      <c r="U27" s="1">
        <v>46122</v>
      </c>
      <c r="V27" s="1">
        <v>46135</v>
      </c>
      <c r="W27" s="1">
        <v>46153</v>
      </c>
      <c r="X27" t="str">
        <v>Samir Palencia Gerónimo</v>
      </c>
      <c r="AK27" t="str">
        <v>Calculada</v>
      </c>
      <c r="AL27" t="str">
        <v>Realizado</v>
      </c>
    </row>
    <row r="28">
      <c r="C28" t="str">
        <v xml:space="preserve">Derecho Procesal y Probatorio Laboral </v>
      </c>
      <c r="D28" t="str">
        <f>IF(E28="Disciplinar","No aplica","")</f>
        <v>No aplica</v>
      </c>
      <c r="E28" t="str">
        <v>Disciplinar</v>
      </c>
      <c r="F28" t="str">
        <v>NOA 2025</v>
      </c>
      <c r="J28">
        <v>2</v>
      </c>
      <c r="K28" t="str">
        <v>Maestría</v>
      </c>
      <c r="L28" t="str">
        <v>Humanidades</v>
      </c>
      <c r="O28" t="str">
        <v>No</v>
      </c>
      <c r="P28" t="str">
        <v>No empezado</v>
      </c>
      <c r="T28" t="str">
        <v>abril</v>
      </c>
      <c r="U28" s="1">
        <v>46122</v>
      </c>
      <c r="V28" s="1">
        <v>46136</v>
      </c>
      <c r="W28" s="1">
        <v>46154</v>
      </c>
      <c r="X28" t="str">
        <v>Samir Palencia Gerónimo</v>
      </c>
      <c r="AK28" t="str">
        <v>Calculada</v>
      </c>
      <c r="AL28" t="str">
        <v>Realizado</v>
      </c>
    </row>
    <row r="29">
      <c r="C29" t="str">
        <v>Derecho Procesal y Probatorio Constitucional</v>
      </c>
      <c r="D29" t="str">
        <f>IF(E29="Disciplinar","No aplica","")</f>
        <v>No aplica</v>
      </c>
      <c r="E29" t="str">
        <v>Disciplinar</v>
      </c>
      <c r="F29" t="str">
        <v>NOA 2025</v>
      </c>
      <c r="J29">
        <v>2</v>
      </c>
      <c r="K29" t="str">
        <v>Maestría</v>
      </c>
      <c r="L29" t="str">
        <v>Humanidades</v>
      </c>
      <c r="O29" t="str">
        <v>No</v>
      </c>
      <c r="P29" t="str">
        <v>No empezado</v>
      </c>
      <c r="T29" t="str">
        <v>abril</v>
      </c>
      <c r="U29" s="1">
        <v>46122</v>
      </c>
      <c r="V29" s="1">
        <v>46137</v>
      </c>
      <c r="W29" s="1">
        <v>46154</v>
      </c>
      <c r="X29" t="str">
        <v>Samir Palencia Gerónimo</v>
      </c>
      <c r="AK29" t="str">
        <v>Calculada</v>
      </c>
      <c r="AL29" t="str">
        <v>Realizado</v>
      </c>
    </row>
    <row r="30">
      <c r="C30" t="str">
        <v>Tutela contra sentencias, recursos ordinarios y extraordinarios</v>
      </c>
      <c r="D30" t="str">
        <f>IF(E30="Disciplinar","No aplica","")</f>
        <v>No aplica</v>
      </c>
      <c r="E30" t="str">
        <v>Disciplinar</v>
      </c>
      <c r="F30" t="str">
        <v>NOA 2025</v>
      </c>
      <c r="J30">
        <v>2</v>
      </c>
      <c r="K30" t="str">
        <v>Maestría</v>
      </c>
      <c r="L30" t="str">
        <v>Humanidades</v>
      </c>
      <c r="O30" t="str">
        <v>No</v>
      </c>
      <c r="P30" t="str">
        <v>No empezado</v>
      </c>
      <c r="T30" t="str">
        <v>abril</v>
      </c>
      <c r="U30" s="1">
        <v>46122</v>
      </c>
      <c r="V30" s="1">
        <v>46139</v>
      </c>
      <c r="W30" s="1">
        <v>46155</v>
      </c>
      <c r="X30" t="str">
        <v>Samir Palencia Gerónimo</v>
      </c>
      <c r="AK30" t="str">
        <v>Calculada</v>
      </c>
      <c r="AL30" t="str">
        <v>Realizado</v>
      </c>
    </row>
    <row r="31">
      <c r="C31" t="str">
        <v>Electiva de profundización II</v>
      </c>
      <c r="D31" t="str">
        <f>IF(E31="Disciplinar","No aplica","")</f>
        <v/>
      </c>
      <c r="E31" t="str">
        <v>Electiva</v>
      </c>
      <c r="F31" t="str">
        <v>NOA 2025</v>
      </c>
      <c r="J31">
        <v>2</v>
      </c>
      <c r="K31" t="str">
        <v>Maestría</v>
      </c>
      <c r="L31" t="str">
        <v>Humanidades</v>
      </c>
      <c r="O31" t="str">
        <v>No</v>
      </c>
      <c r="P31" t="str">
        <v>No empezado</v>
      </c>
      <c r="T31" t="str">
        <v>abril</v>
      </c>
      <c r="U31" s="1">
        <v>46122</v>
      </c>
      <c r="V31" s="1">
        <v>46140</v>
      </c>
      <c r="W31" s="1">
        <v>46156</v>
      </c>
      <c r="X31" t="str">
        <v>Samir Palencia Gerónimo</v>
      </c>
      <c r="AK31" t="str">
        <v>Calculada</v>
      </c>
      <c r="AL31" t="str">
        <v>Realizado</v>
      </c>
    </row>
    <row r="32">
      <c r="C32" t="str">
        <v>Seminario de Investigacion II</v>
      </c>
      <c r="D32" t="str">
        <f>IF(E32="Disciplinar","No aplica","")</f>
        <v>No aplica</v>
      </c>
      <c r="E32" t="str">
        <v>Disciplinar</v>
      </c>
      <c r="F32" t="str">
        <v>NOA 2025</v>
      </c>
      <c r="J32">
        <v>2</v>
      </c>
      <c r="K32" t="str">
        <v>Maestría</v>
      </c>
      <c r="L32" t="str">
        <v>Humanidades</v>
      </c>
      <c r="O32" t="str">
        <v>Sí</v>
      </c>
      <c r="P32" t="str">
        <v>Producido</v>
      </c>
      <c r="T32" t="str">
        <v>abril</v>
      </c>
      <c r="U32" s="1">
        <v>46122</v>
      </c>
      <c r="V32" s="1">
        <v>46141</v>
      </c>
      <c r="W32" s="1">
        <v>46157</v>
      </c>
      <c r="X32" t="str">
        <v>Samir Palencia Gerónimo</v>
      </c>
      <c r="AK32" t="str">
        <v>Calculada</v>
      </c>
      <c r="AL32" t="str">
        <v>Realizado</v>
      </c>
    </row>
    <row r="33">
      <c r="C33" t="str">
        <v>Filosofía del derecho</v>
      </c>
      <c r="D33" t="str">
        <f>IF(E33="Disciplinar","No aplica","")</f>
        <v>No aplica</v>
      </c>
      <c r="E33" t="str">
        <v>Disciplinar</v>
      </c>
      <c r="F33" t="str">
        <v>NOA 2025</v>
      </c>
      <c r="J33">
        <v>3</v>
      </c>
      <c r="K33" t="str">
        <v>Maestría</v>
      </c>
      <c r="L33" t="str">
        <v>Humanidades</v>
      </c>
      <c r="O33" t="str">
        <v>No</v>
      </c>
      <c r="P33" t="str">
        <v>No empezado</v>
      </c>
      <c r="T33" t="str">
        <v>abril</v>
      </c>
      <c r="U33" s="1">
        <v>46122</v>
      </c>
      <c r="V33" s="1">
        <v>46142</v>
      </c>
      <c r="W33" s="1">
        <v>46161</v>
      </c>
      <c r="X33" t="str">
        <v>Samir Palencia Gerónimo</v>
      </c>
      <c r="AK33" t="str">
        <v>Calculada</v>
      </c>
      <c r="AL33" t="str">
        <v>Realizado</v>
      </c>
    </row>
    <row r="34">
      <c r="C34" t="str">
        <v>Nuevas tecnologías en el derecho procesal y Probatorio</v>
      </c>
      <c r="D34" t="str">
        <f>IF(E34="Disciplinar","No aplica","")</f>
        <v>No aplica</v>
      </c>
      <c r="E34" t="str">
        <v>Disciplinar</v>
      </c>
      <c r="F34" t="str">
        <v>NOA 2025</v>
      </c>
      <c r="J34">
        <v>3</v>
      </c>
      <c r="K34" t="str">
        <v>Maestría</v>
      </c>
      <c r="L34" t="str">
        <v>Humanidades</v>
      </c>
      <c r="O34" t="str">
        <v>No</v>
      </c>
      <c r="P34" t="str">
        <v>No empezado</v>
      </c>
      <c r="T34" t="str">
        <v>Junio</v>
      </c>
      <c r="U34" s="1">
        <v>46122</v>
      </c>
      <c r="V34" s="1">
        <v>46147</v>
      </c>
      <c r="W34" s="1">
        <v>46163</v>
      </c>
      <c r="X34" t="str">
        <v>Samir Palencia Gerónimo</v>
      </c>
      <c r="AK34" t="str">
        <v>Calculada</v>
      </c>
      <c r="AL34" t="str">
        <v>Realizado</v>
      </c>
    </row>
    <row r="35">
      <c r="C35" t="str">
        <v>Derecho procesal y probatorio familia</v>
      </c>
      <c r="D35" t="str">
        <f>IF(E35="Disciplinar","No aplica","")</f>
        <v>No aplica</v>
      </c>
      <c r="E35" t="str">
        <v>Disciplinar</v>
      </c>
      <c r="F35" t="str">
        <v>NOA 2025</v>
      </c>
      <c r="J35">
        <v>3</v>
      </c>
      <c r="K35" t="str">
        <v>Maestría</v>
      </c>
      <c r="L35" t="str">
        <v>Humanidades</v>
      </c>
      <c r="O35" t="str">
        <v>No</v>
      </c>
      <c r="P35" t="str">
        <v>No empezado</v>
      </c>
      <c r="T35" t="str">
        <v>junio</v>
      </c>
      <c r="U35" s="1">
        <v>46122</v>
      </c>
      <c r="V35" s="1">
        <v>46148</v>
      </c>
      <c r="W35" s="1">
        <v>46164</v>
      </c>
      <c r="X35" t="str">
        <v>Samir Palencia Gerónimo</v>
      </c>
      <c r="AK35" t="str">
        <v>Calculada</v>
      </c>
      <c r="AL35" t="str">
        <v>Realizado</v>
      </c>
    </row>
    <row r="36">
      <c r="C36" t="str">
        <v xml:space="preserve">Pruebas digitales, documentales, periciales y testimoniales </v>
      </c>
      <c r="D36" t="str">
        <f>IF(E36="Disciplinar","No aplica","")</f>
        <v>No aplica</v>
      </c>
      <c r="E36" t="str">
        <v>Disciplinar</v>
      </c>
      <c r="F36" t="str">
        <v>NOA 2025</v>
      </c>
      <c r="J36">
        <v>3</v>
      </c>
      <c r="K36" t="str">
        <v>Maestría</v>
      </c>
      <c r="L36" t="str">
        <v>Humanidades</v>
      </c>
      <c r="O36" t="str">
        <v>No</v>
      </c>
      <c r="P36" t="str">
        <v>No empezado</v>
      </c>
      <c r="T36" t="str">
        <v>junio</v>
      </c>
      <c r="U36" s="1">
        <v>46122</v>
      </c>
      <c r="V36" s="1">
        <v>46149</v>
      </c>
      <c r="W36" s="1">
        <v>46168</v>
      </c>
      <c r="X36" t="str">
        <v>Samir Palencia Gerónimo</v>
      </c>
      <c r="AK36" t="str">
        <v>Calculada</v>
      </c>
      <c r="AL36" t="str">
        <v>Realizado</v>
      </c>
    </row>
    <row r="37">
      <c r="C37" t="str">
        <v>Electiva de profundización III</v>
      </c>
      <c r="D37" t="str">
        <f>IF(E37="Disciplinar","No aplica","")</f>
        <v/>
      </c>
      <c r="E37" t="str">
        <v>Electiva</v>
      </c>
      <c r="F37" t="str">
        <v>NOA 2025</v>
      </c>
      <c r="J37">
        <v>3</v>
      </c>
      <c r="K37" t="str">
        <v>Maestría</v>
      </c>
      <c r="L37" t="str">
        <v>Humanidades</v>
      </c>
      <c r="O37" t="str">
        <v>No</v>
      </c>
      <c r="P37" t="str">
        <v>No empezado</v>
      </c>
      <c r="T37" t="str">
        <v>junio</v>
      </c>
      <c r="U37" s="1">
        <v>46122</v>
      </c>
      <c r="V37" s="1">
        <v>46150</v>
      </c>
      <c r="W37" s="1">
        <v>46169</v>
      </c>
      <c r="X37" t="str">
        <v>Samir Palencia Gerónimo</v>
      </c>
      <c r="AK37" t="str">
        <v>Calculada</v>
      </c>
      <c r="AL37" t="str">
        <v>Realizado</v>
      </c>
    </row>
    <row r="38">
      <c r="C38" t="str">
        <v>Seminario de Investigacion III</v>
      </c>
      <c r="D38" t="str">
        <f>IF(E38="Disciplinar","No aplica","")</f>
        <v>No aplica</v>
      </c>
      <c r="E38" t="str">
        <v>Disciplinar</v>
      </c>
      <c r="F38" t="str">
        <v>NOA 2025</v>
      </c>
      <c r="J38">
        <v>3</v>
      </c>
      <c r="K38" t="str">
        <v>Maestría</v>
      </c>
      <c r="L38" t="str">
        <v>Humanidades</v>
      </c>
      <c r="O38" t="str">
        <v>Sí</v>
      </c>
      <c r="P38" t="str">
        <v>Producido</v>
      </c>
      <c r="T38" t="str">
        <v>Abril</v>
      </c>
      <c r="U38" s="1">
        <v>46122</v>
      </c>
      <c r="V38" s="1">
        <v>46151</v>
      </c>
      <c r="W38" s="1">
        <v>46169</v>
      </c>
      <c r="X38" t="str">
        <v>Samir Palencia Gerónimo</v>
      </c>
      <c r="AK38" t="str">
        <v>Calculada</v>
      </c>
      <c r="AL38" t="str">
        <v>Realizado</v>
      </c>
    </row>
    <row r="39">
      <c r="B39" t="str">
        <v>Maestría en derecho público</v>
      </c>
      <c r="C39" t="str">
        <v>Principios del derecho Constitucional y administrativo</v>
      </c>
      <c r="D39" t="str">
        <f>IF(E39="Disciplinar","No aplica","")</f>
        <v>No aplica</v>
      </c>
      <c r="E39" t="str">
        <v>Disciplinar</v>
      </c>
      <c r="F39" t="str">
        <v>NOA 2025</v>
      </c>
      <c r="J39">
        <v>1</v>
      </c>
      <c r="K39" t="str">
        <v>Maestría</v>
      </c>
      <c r="L39" t="str">
        <v>Humanidades</v>
      </c>
      <c r="O39" t="str">
        <v>No</v>
      </c>
      <c r="P39" t="str">
        <v>Aprobado DI</v>
      </c>
      <c r="T39" t="str">
        <v>Abril</v>
      </c>
      <c r="U39" s="1">
        <v>46122</v>
      </c>
      <c r="V39" s="1">
        <v>46123</v>
      </c>
      <c r="W39" s="1">
        <v>46139</v>
      </c>
      <c r="X39" t="str">
        <v>Hillary Ojeda Durango</v>
      </c>
      <c r="AK39" t="str">
        <v>Calculada</v>
      </c>
      <c r="AL39" t="str">
        <v>Realizado</v>
      </c>
    </row>
    <row r="40">
      <c r="C40" t="str">
        <v>E-goverment y Proceso Administrativo</v>
      </c>
      <c r="D40" t="str">
        <f>IF(E40="Disciplinar","No aplica","")</f>
        <v>No aplica</v>
      </c>
      <c r="E40" t="str">
        <v>Disciplinar</v>
      </c>
      <c r="F40" t="str">
        <v>NOA 2025</v>
      </c>
      <c r="J40">
        <v>1</v>
      </c>
      <c r="K40" t="str">
        <v>Maestría</v>
      </c>
      <c r="L40" t="str">
        <v>Humanidades</v>
      </c>
      <c r="O40" t="str">
        <v>No</v>
      </c>
      <c r="P40" t="str">
        <v>No empezado</v>
      </c>
      <c r="T40" t="str">
        <v>Abril</v>
      </c>
      <c r="U40" s="1">
        <v>46122</v>
      </c>
      <c r="V40" s="1">
        <v>46129</v>
      </c>
      <c r="W40" s="1">
        <v>46147</v>
      </c>
      <c r="X40" t="str">
        <v>Hillary Ojeda Durango</v>
      </c>
      <c r="AK40" t="str">
        <v>Calculada</v>
      </c>
      <c r="AL40" t="str">
        <v>Realizado</v>
      </c>
    </row>
    <row r="41">
      <c r="C41" t="str">
        <v>Régimen del Servidor Público</v>
      </c>
      <c r="D41" t="str">
        <f>IF(E41="Disciplinar","No aplica","")</f>
        <v>No aplica</v>
      </c>
      <c r="E41" t="str">
        <v>Disciplinar</v>
      </c>
      <c r="F41" t="str">
        <v>NOA 2025</v>
      </c>
      <c r="J41">
        <v>1</v>
      </c>
      <c r="K41" t="str">
        <v>Maestría</v>
      </c>
      <c r="L41" t="str">
        <v>Humanidades</v>
      </c>
      <c r="O41" t="str">
        <v>No</v>
      </c>
      <c r="P41" t="str">
        <v>Aprobado DI</v>
      </c>
      <c r="T41" t="str">
        <v>Abril</v>
      </c>
      <c r="U41" s="1">
        <v>46122</v>
      </c>
      <c r="V41" s="1">
        <v>46132</v>
      </c>
      <c r="W41" s="1">
        <v>46148</v>
      </c>
      <c r="X41" t="str">
        <v>Hillary Ojeda Durango</v>
      </c>
      <c r="AK41" t="str">
        <v>Calculada</v>
      </c>
      <c r="AL41" t="str">
        <v>Realizado</v>
      </c>
    </row>
    <row r="42">
      <c r="C42" t="str">
        <v>Contratación Estatal y Régimen de Responsabilidad Pública</v>
      </c>
      <c r="D42" t="str">
        <f>IF(E42="Disciplinar","No aplica","")</f>
        <v>No aplica</v>
      </c>
      <c r="E42" t="str">
        <v>Disciplinar</v>
      </c>
      <c r="F42" t="str">
        <v>NOA 2025</v>
      </c>
      <c r="J42">
        <v>1</v>
      </c>
      <c r="K42" t="str">
        <v>Maestría</v>
      </c>
      <c r="L42" t="str">
        <v>Humanidades</v>
      </c>
      <c r="O42" t="str">
        <v>No</v>
      </c>
      <c r="P42" t="str">
        <v>No empezado</v>
      </c>
      <c r="T42" t="str">
        <v>Abril</v>
      </c>
      <c r="U42" s="1">
        <v>46122</v>
      </c>
      <c r="V42" s="1">
        <v>46125</v>
      </c>
      <c r="W42" s="1">
        <v>46140</v>
      </c>
      <c r="X42" t="str">
        <v>Hillary Ojeda Durango</v>
      </c>
      <c r="AK42" t="str">
        <v>Calculada</v>
      </c>
      <c r="AL42" t="str">
        <v>Realizado</v>
      </c>
    </row>
    <row r="43">
      <c r="C43" t="str">
        <v>Jurisprudencia, Precedente y Algoritmos</v>
      </c>
      <c r="D43" t="str">
        <f>IF(E43="Disciplinar","No aplica","")</f>
        <v>No aplica</v>
      </c>
      <c r="E43" t="str">
        <v>Disciplinar</v>
      </c>
      <c r="F43" t="str">
        <v>NOA 2025</v>
      </c>
      <c r="J43">
        <v>1</v>
      </c>
      <c r="K43" t="str">
        <v>Maestría</v>
      </c>
      <c r="L43" t="str">
        <v>Humanidades</v>
      </c>
      <c r="O43" t="str">
        <v>No</v>
      </c>
      <c r="P43" t="str">
        <v>No empezado</v>
      </c>
      <c r="T43" t="str">
        <v>Abril</v>
      </c>
      <c r="U43" s="1">
        <v>46122</v>
      </c>
      <c r="V43" s="1">
        <v>46126</v>
      </c>
      <c r="W43" s="1">
        <v>46141</v>
      </c>
      <c r="X43" t="str">
        <v>Hillary Ojeda Durango</v>
      </c>
      <c r="AK43" t="str">
        <v>Calculada</v>
      </c>
      <c r="AL43" t="str">
        <v>Realizado</v>
      </c>
    </row>
    <row r="44">
      <c r="C44" t="str">
        <v>Bioética y Nuevas Realidades Jurídicas</v>
      </c>
      <c r="D44" t="str">
        <f>IF(E44="Disciplinar","No aplica","")</f>
        <v>No aplica</v>
      </c>
      <c r="E44" t="str">
        <v>Disciplinar</v>
      </c>
      <c r="F44" t="str">
        <v>NOA 2025</v>
      </c>
      <c r="J44">
        <v>1</v>
      </c>
      <c r="K44" t="str">
        <v>Maestría</v>
      </c>
      <c r="L44" t="str">
        <v>Humanidades</v>
      </c>
      <c r="O44" t="str">
        <v>No</v>
      </c>
      <c r="P44" t="str">
        <v>No empezado</v>
      </c>
      <c r="T44" t="str">
        <v>Abril</v>
      </c>
      <c r="U44" s="1">
        <v>46122</v>
      </c>
      <c r="V44" s="1">
        <v>46133</v>
      </c>
      <c r="W44" s="1">
        <v>46149</v>
      </c>
      <c r="X44" t="str">
        <v>Hillary Ojeda Durango</v>
      </c>
      <c r="AK44" t="str">
        <v>Calculada</v>
      </c>
      <c r="AL44" t="str">
        <v>Realizado</v>
      </c>
    </row>
    <row r="45">
      <c r="C45" t="str">
        <v>Electiva I</v>
      </c>
      <c r="D45" t="str">
        <v>Politicas Públicas y Gobernanza</v>
      </c>
      <c r="E45" t="str">
        <v>Electiva</v>
      </c>
      <c r="F45" t="str">
        <v>NOA 2025</v>
      </c>
      <c r="J45">
        <v>1</v>
      </c>
      <c r="K45" t="str">
        <v>Maestría</v>
      </c>
      <c r="L45" t="str">
        <v>Humanidades</v>
      </c>
      <c r="O45" t="str">
        <v>No</v>
      </c>
      <c r="P45" t="str">
        <v>En proceso</v>
      </c>
      <c r="T45" t="str">
        <v>Abril</v>
      </c>
      <c r="U45" s="1">
        <v>46122</v>
      </c>
      <c r="V45" s="1">
        <v>46127</v>
      </c>
      <c r="W45" s="1">
        <v>46142</v>
      </c>
      <c r="X45" t="str">
        <v>Hillary Ojeda Durango</v>
      </c>
      <c r="AK45" t="str">
        <v>Calculada</v>
      </c>
      <c r="AL45" t="str">
        <v>Realizado</v>
      </c>
    </row>
    <row r="46">
      <c r="C46" t="str">
        <v>Seminario de Investigación I</v>
      </c>
      <c r="D46" t="str">
        <f>IF(E46="Disciplinar","No aplica","")</f>
        <v>No aplica</v>
      </c>
      <c r="E46" t="str">
        <v>Disciplinar</v>
      </c>
      <c r="F46" t="str">
        <v>NOA 2025</v>
      </c>
      <c r="J46">
        <v>1</v>
      </c>
      <c r="K46" t="str">
        <v>Maestría</v>
      </c>
      <c r="L46" t="str">
        <v>Humanidades</v>
      </c>
      <c r="O46" t="str">
        <v>Sí</v>
      </c>
      <c r="P46" t="str">
        <v>Producido</v>
      </c>
      <c r="T46" t="str">
        <v>Abril</v>
      </c>
      <c r="U46" s="1">
        <v>46122</v>
      </c>
      <c r="V46" s="1">
        <v>46134</v>
      </c>
      <c r="W46" s="1">
        <v>46150</v>
      </c>
      <c r="X46" t="str">
        <v>Hillary Ojeda Durango</v>
      </c>
      <c r="AK46" t="str">
        <v>Calculada</v>
      </c>
      <c r="AL46" t="str">
        <v>Realizado</v>
      </c>
    </row>
    <row r="47">
      <c r="C47" t="str">
        <v>Mecanismos y Garantia de Protección Constitucional.</v>
      </c>
      <c r="D47" t="str">
        <f>IF(E47="Disciplinar","No aplica","")</f>
        <v>No aplica</v>
      </c>
      <c r="E47" t="str">
        <v>Disciplinar</v>
      </c>
      <c r="F47" t="str">
        <v>NOA 2025</v>
      </c>
      <c r="J47">
        <v>2</v>
      </c>
      <c r="K47" t="str">
        <v>Maestría</v>
      </c>
      <c r="L47" t="str">
        <v>Humanidades</v>
      </c>
      <c r="O47" t="str">
        <v>No</v>
      </c>
      <c r="P47" t="str">
        <v>En proceso</v>
      </c>
      <c r="T47" t="str">
        <v>Junio</v>
      </c>
      <c r="U47" s="1">
        <v>46122</v>
      </c>
      <c r="V47" s="1">
        <v>46128</v>
      </c>
      <c r="W47" s="1">
        <v>46146</v>
      </c>
      <c r="X47" t="str">
        <v>Hillary Ojeda Durango</v>
      </c>
      <c r="AK47" t="str">
        <v>Calculada</v>
      </c>
      <c r="AL47" t="str">
        <v>Realizado</v>
      </c>
    </row>
    <row r="48">
      <c r="C48" t="str">
        <v>Actuación y Control administrativo</v>
      </c>
      <c r="D48" t="str">
        <f>IF(E48="Disciplinar","No aplica","")</f>
        <v>No aplica</v>
      </c>
      <c r="E48" t="str">
        <v>Disciplinar</v>
      </c>
      <c r="F48" t="str">
        <v>NOA 2025</v>
      </c>
      <c r="J48">
        <v>2</v>
      </c>
      <c r="K48" t="str">
        <v>Maestría</v>
      </c>
      <c r="L48" t="str">
        <v>Humanidades</v>
      </c>
      <c r="O48" t="str">
        <v>No</v>
      </c>
      <c r="P48" t="str">
        <v>No empezado</v>
      </c>
      <c r="T48" t="str">
        <v>Junio</v>
      </c>
      <c r="U48" s="1">
        <v>46122</v>
      </c>
      <c r="V48" s="1">
        <v>46135</v>
      </c>
      <c r="W48" s="1">
        <v>46153</v>
      </c>
      <c r="X48" t="str">
        <v>Hillary Ojeda Durango</v>
      </c>
      <c r="AK48" t="str">
        <v>Calculada</v>
      </c>
      <c r="AL48" t="str">
        <v>Realizado</v>
      </c>
    </row>
    <row r="49">
      <c r="C49" t="str">
        <v>Presupuesto y Gasto público</v>
      </c>
      <c r="D49" t="str">
        <f>IF(E49="Disciplinar","No aplica","")</f>
        <v>No aplica</v>
      </c>
      <c r="E49" t="str">
        <v>Disciplinar</v>
      </c>
      <c r="F49" t="str">
        <v>NOA 2025</v>
      </c>
      <c r="J49">
        <v>2</v>
      </c>
      <c r="K49" t="str">
        <v>Maestría</v>
      </c>
      <c r="L49" t="str">
        <v>Humanidades</v>
      </c>
      <c r="O49" t="str">
        <v>No</v>
      </c>
      <c r="P49" t="str">
        <v>No empezado</v>
      </c>
      <c r="T49" t="str">
        <v>junio</v>
      </c>
      <c r="U49" s="1">
        <v>46122</v>
      </c>
      <c r="V49" s="1">
        <v>46136</v>
      </c>
      <c r="W49" s="1">
        <v>46154</v>
      </c>
      <c r="X49" t="str">
        <v>Hillary Ojeda Durango</v>
      </c>
      <c r="AK49" t="str">
        <v>Calculada</v>
      </c>
      <c r="AL49" t="str">
        <v>Realizado</v>
      </c>
    </row>
    <row r="50">
      <c r="C50" t="str">
        <v>Regulación Jurídica de los Servicios Públicos</v>
      </c>
      <c r="D50" t="str">
        <f>IF(E50="Disciplinar","No aplica","")</f>
        <v>No aplica</v>
      </c>
      <c r="E50" t="str">
        <v>Disciplinar</v>
      </c>
      <c r="F50" t="str">
        <v>NOA 2025</v>
      </c>
      <c r="J50">
        <v>2</v>
      </c>
      <c r="K50" t="str">
        <v>Maestría</v>
      </c>
      <c r="L50" t="str">
        <v>Humanidades</v>
      </c>
      <c r="O50" t="str">
        <v>No</v>
      </c>
      <c r="P50" t="str">
        <v>No empezado</v>
      </c>
      <c r="T50" t="str">
        <v>junio</v>
      </c>
      <c r="U50" s="1">
        <v>46122</v>
      </c>
      <c r="V50" s="1">
        <v>46137</v>
      </c>
      <c r="W50" s="1">
        <v>46154</v>
      </c>
      <c r="X50" t="str">
        <v>Hillary Ojeda Durango</v>
      </c>
      <c r="AK50" t="str">
        <v>Calculada</v>
      </c>
      <c r="AL50" t="str">
        <v>Realizado</v>
      </c>
    </row>
    <row r="51">
      <c r="C51" t="str">
        <v>Electiva II</v>
      </c>
      <c r="D51" t="str">
        <f>IF(E51="Disciplinar","No aplica","")</f>
        <v/>
      </c>
      <c r="E51" t="str">
        <v>Electiva</v>
      </c>
      <c r="F51" t="str">
        <v>NOA 2025</v>
      </c>
      <c r="J51">
        <v>2</v>
      </c>
      <c r="K51" t="str">
        <v>Maestría</v>
      </c>
      <c r="L51" t="str">
        <v>Humanidades</v>
      </c>
      <c r="O51" t="str">
        <v>No</v>
      </c>
      <c r="P51" t="str">
        <v>No empezado</v>
      </c>
      <c r="T51" t="str">
        <v>junio</v>
      </c>
      <c r="U51" s="1">
        <v>46122</v>
      </c>
      <c r="V51" s="1">
        <v>46139</v>
      </c>
      <c r="W51" s="1">
        <v>46155</v>
      </c>
      <c r="X51" t="str">
        <v>Hillary Ojeda Durango</v>
      </c>
      <c r="AK51" t="str">
        <v>Calculada</v>
      </c>
      <c r="AL51" t="str">
        <v>Realizado</v>
      </c>
    </row>
    <row r="52">
      <c r="C52" t="str">
        <v>Seminario de Investigación II</v>
      </c>
      <c r="D52" t="str">
        <f>IF(E52="Disciplinar","No aplica","")</f>
        <v>No aplica</v>
      </c>
      <c r="E52" t="str">
        <v>Disciplinar</v>
      </c>
      <c r="F52" t="str">
        <v>NOA 2025</v>
      </c>
      <c r="J52">
        <v>2</v>
      </c>
      <c r="K52" t="str">
        <v>Maestría</v>
      </c>
      <c r="L52" t="str">
        <v>Humanidades</v>
      </c>
      <c r="O52" t="str">
        <v>Sí</v>
      </c>
      <c r="P52" t="str">
        <v>Producido</v>
      </c>
      <c r="T52" t="str">
        <v>Abril</v>
      </c>
      <c r="U52" s="1">
        <v>46122</v>
      </c>
      <c r="V52" s="1">
        <v>46140</v>
      </c>
      <c r="W52" s="1">
        <v>46156</v>
      </c>
      <c r="X52" t="str">
        <v>Hillary Ojeda Durango</v>
      </c>
      <c r="AK52" t="str">
        <v>Calculada</v>
      </c>
      <c r="AL52" t="str">
        <v>Realizado</v>
      </c>
    </row>
    <row r="53">
      <c r="C53" t="str">
        <v>Régimen Sancionatorio</v>
      </c>
      <c r="D53" t="str">
        <f>IF(E53="Disciplinar","No aplica","")</f>
        <v>No aplica</v>
      </c>
      <c r="E53" t="str">
        <v>Disciplinar</v>
      </c>
      <c r="F53" t="str">
        <v>NOA 2025</v>
      </c>
      <c r="J53">
        <v>3</v>
      </c>
      <c r="K53" t="str">
        <v>Maestría</v>
      </c>
      <c r="L53" t="str">
        <v>Humanidades</v>
      </c>
      <c r="O53" t="str">
        <v>No</v>
      </c>
      <c r="P53" t="str">
        <v>No empezado</v>
      </c>
      <c r="T53" t="str">
        <v>Junio</v>
      </c>
      <c r="U53" s="1">
        <v>46122</v>
      </c>
      <c r="V53" s="1">
        <v>46141</v>
      </c>
      <c r="W53" s="1">
        <v>46157</v>
      </c>
      <c r="X53" t="str">
        <v>Hillary Ojeda Durango</v>
      </c>
      <c r="AK53" t="str">
        <v>Calculada</v>
      </c>
      <c r="AL53" t="str">
        <v>Realizado</v>
      </c>
    </row>
    <row r="54">
      <c r="C54" t="str">
        <v>Organismos de Control Público</v>
      </c>
      <c r="D54" t="str">
        <f>IF(E54="Disciplinar","No aplica","")</f>
        <v>No aplica</v>
      </c>
      <c r="E54" t="str">
        <v>Disciplinar</v>
      </c>
      <c r="F54" t="str">
        <v>NOA 2025</v>
      </c>
      <c r="J54">
        <v>3</v>
      </c>
      <c r="K54" t="str">
        <v>Maestría</v>
      </c>
      <c r="L54" t="str">
        <v>Humanidades</v>
      </c>
      <c r="O54" t="str">
        <v>No</v>
      </c>
      <c r="P54" t="str">
        <v>No empezado</v>
      </c>
      <c r="T54" t="str">
        <v>Junio</v>
      </c>
      <c r="U54" s="1">
        <v>46122</v>
      </c>
      <c r="V54" s="1">
        <v>46142</v>
      </c>
      <c r="W54" s="1">
        <v>46161</v>
      </c>
      <c r="X54" t="str">
        <v>Hillary Ojeda Durango</v>
      </c>
      <c r="AK54" t="str">
        <v>Calculada</v>
      </c>
      <c r="AL54" t="str">
        <v>Realizado</v>
      </c>
    </row>
    <row r="55">
      <c r="C55" t="str">
        <v>Derecho Urbano y Ordenamiento Territorial</v>
      </c>
      <c r="D55" t="str">
        <f>IF(E55="Disciplinar","No aplica","")</f>
        <v>No aplica</v>
      </c>
      <c r="E55" t="str">
        <v>Disciplinar</v>
      </c>
      <c r="F55" t="str">
        <v>NOA 2025</v>
      </c>
      <c r="J55">
        <v>3</v>
      </c>
      <c r="K55" t="str">
        <v>Maestría</v>
      </c>
      <c r="L55" t="str">
        <v>Humanidades</v>
      </c>
      <c r="O55" t="str">
        <v>No</v>
      </c>
      <c r="P55" t="str">
        <v>No empezado</v>
      </c>
      <c r="T55" t="str">
        <v>junio</v>
      </c>
      <c r="U55" s="1">
        <v>46122</v>
      </c>
      <c r="V55" s="1">
        <v>46147</v>
      </c>
      <c r="W55" s="1">
        <v>46139</v>
      </c>
      <c r="X55" t="str">
        <v>Hillary Ojeda Durango</v>
      </c>
      <c r="AK55" t="str">
        <v>Calculada</v>
      </c>
      <c r="AL55" t="str">
        <v>Realizado</v>
      </c>
    </row>
    <row r="56">
      <c r="C56" t="str">
        <v>Derecho Electoral, Participación Ciudadana y control.</v>
      </c>
      <c r="D56" t="str">
        <f>IF(E56="Disciplinar","No aplica","")</f>
        <v>No aplica</v>
      </c>
      <c r="E56" t="str">
        <v>Disciplinar</v>
      </c>
      <c r="F56" t="str">
        <v>NOA 2025</v>
      </c>
      <c r="J56">
        <v>3</v>
      </c>
      <c r="K56" t="str">
        <v>Maestría</v>
      </c>
      <c r="L56" t="str">
        <v>Humanidades</v>
      </c>
      <c r="O56" t="str">
        <v>No</v>
      </c>
      <c r="P56" t="str">
        <v>No empezado</v>
      </c>
      <c r="T56" t="str">
        <v>junio</v>
      </c>
      <c r="U56" s="1">
        <v>46122</v>
      </c>
      <c r="V56" s="1">
        <v>46148</v>
      </c>
      <c r="W56" s="1">
        <v>46147</v>
      </c>
      <c r="X56" t="str">
        <v>Hillary Ojeda Durango</v>
      </c>
      <c r="AK56" t="str">
        <v>Calculada</v>
      </c>
      <c r="AL56" t="str">
        <v>Realizado</v>
      </c>
    </row>
    <row r="57">
      <c r="C57" t="str">
        <v>Electiva III</v>
      </c>
      <c r="D57" t="str">
        <f>IF(E57="Disciplinar","No aplica","")</f>
        <v/>
      </c>
      <c r="E57" t="str">
        <v>Electiva</v>
      </c>
      <c r="F57" t="str">
        <v>NOA 2025</v>
      </c>
      <c r="J57">
        <v>3</v>
      </c>
      <c r="K57" t="str">
        <v>Maestría</v>
      </c>
      <c r="L57" t="str">
        <v>Humanidades</v>
      </c>
      <c r="O57" t="str">
        <v>No</v>
      </c>
      <c r="P57" t="str">
        <v>No empezado</v>
      </c>
      <c r="T57" t="str">
        <v>junio</v>
      </c>
      <c r="U57" s="1">
        <v>46122</v>
      </c>
      <c r="V57" s="1">
        <v>46149</v>
      </c>
      <c r="W57" s="1">
        <v>46148</v>
      </c>
      <c r="X57" t="str">
        <v>Hillary Ojeda Durango</v>
      </c>
      <c r="AK57" t="str">
        <v>Calculada</v>
      </c>
      <c r="AL57" t="str">
        <v>Realizado</v>
      </c>
    </row>
    <row r="58">
      <c r="C58" t="str">
        <v>Seminario de Investigación III</v>
      </c>
      <c r="D58" t="str">
        <f>IF(E58="Disciplinar","No aplica","")</f>
        <v>No aplica</v>
      </c>
      <c r="E58" t="str">
        <v>Disciplinar</v>
      </c>
      <c r="F58" t="str">
        <v>NOA 2025</v>
      </c>
      <c r="J58">
        <v>3</v>
      </c>
      <c r="K58" t="str">
        <v>Maestría</v>
      </c>
      <c r="L58" t="str">
        <v>Humanidades</v>
      </c>
      <c r="O58" t="str">
        <v>Sí</v>
      </c>
      <c r="P58" t="str">
        <v>Producido</v>
      </c>
      <c r="T58" t="str">
        <v>junio</v>
      </c>
      <c r="U58" s="1">
        <v>46122</v>
      </c>
      <c r="V58" s="1">
        <v>46150</v>
      </c>
      <c r="W58" s="1">
        <v>46140</v>
      </c>
      <c r="X58" t="str">
        <v>Hillary Ojeda Durango</v>
      </c>
      <c r="AK58" t="str">
        <v>Calculada</v>
      </c>
      <c r="AL58" t="str">
        <v>Realizado</v>
      </c>
    </row>
    <row r="59">
      <c r="B59" t="str">
        <v>Maestría en gestión del cambio</v>
      </c>
      <c r="C59" t="str">
        <v xml:space="preserve">Inteligencia de mercadeo </v>
      </c>
      <c r="D59" t="str">
        <f>IF(E59="Disciplinar","No aplica","")</f>
        <v>No aplica</v>
      </c>
      <c r="E59" t="str">
        <v>Disciplinar</v>
      </c>
      <c r="F59" t="str">
        <v>NOA 2025</v>
      </c>
      <c r="J59">
        <v>1</v>
      </c>
      <c r="K59" t="str">
        <v>Maestría</v>
      </c>
      <c r="P59" t="str">
        <v>Aprobado DI</v>
      </c>
      <c r="T59" t="str">
        <v>octubre</v>
      </c>
    </row>
    <row r="60">
      <c r="C60" t="str">
        <v xml:space="preserve">Liderazgo y Trabajo en Equipo </v>
      </c>
      <c r="D60" t="str">
        <f>IF(E60="Disciplinar","No aplica","")</f>
        <v>No aplica</v>
      </c>
      <c r="E60" t="str">
        <v>Disciplinar</v>
      </c>
      <c r="F60" t="str">
        <v>NOA 2025</v>
      </c>
      <c r="J60">
        <v>1</v>
      </c>
      <c r="K60" t="str">
        <v>Maestría</v>
      </c>
      <c r="P60" t="str">
        <v>Aprobado DI</v>
      </c>
      <c r="T60" t="str">
        <v>octubre</v>
      </c>
    </row>
    <row r="61">
      <c r="C61" t="str">
        <v>Desarrollo Humano y Felicidad</v>
      </c>
      <c r="D61" t="str">
        <f>IF(E61="Disciplinar","No aplica","")</f>
        <v>No aplica</v>
      </c>
      <c r="E61" t="str">
        <v>Disciplinar</v>
      </c>
      <c r="F61" t="str">
        <v>NOA 2025</v>
      </c>
      <c r="J61">
        <v>1</v>
      </c>
      <c r="K61" t="str">
        <v>Maestría</v>
      </c>
      <c r="P61" t="str">
        <v>Aprobado DI</v>
      </c>
      <c r="T61" t="str">
        <v>octubre</v>
      </c>
    </row>
    <row r="62">
      <c r="C62" t="str">
        <v xml:space="preserve">Gerencia y Finanzas </v>
      </c>
      <c r="D62" t="str">
        <f>IF(E62="Disciplinar","No aplica","")</f>
        <v>No aplica</v>
      </c>
      <c r="E62" t="str">
        <v>Disciplinar</v>
      </c>
      <c r="F62" t="str">
        <v>NOA 2025</v>
      </c>
      <c r="J62">
        <v>2</v>
      </c>
      <c r="K62" t="str">
        <v>Maestría</v>
      </c>
      <c r="P62" t="str">
        <v>Aprobado DI</v>
      </c>
      <c r="T62" t="str">
        <v>octubre</v>
      </c>
    </row>
    <row r="63">
      <c r="C63" t="str">
        <v xml:space="preserve">Gestión y Cambio Organizacional  </v>
      </c>
      <c r="D63" t="str">
        <f>IF(E63="Disciplinar","No aplica","")</f>
        <v>No aplica</v>
      </c>
      <c r="E63" t="str">
        <v>Disciplinar</v>
      </c>
      <c r="F63" t="str">
        <v>NOA 2025</v>
      </c>
      <c r="J63">
        <v>2</v>
      </c>
      <c r="K63" t="str">
        <v>Maestría</v>
      </c>
      <c r="T63" t="str">
        <v>octubre</v>
      </c>
    </row>
    <row r="64">
      <c r="C64" t="str">
        <v xml:space="preserve">Desingn Thinking </v>
      </c>
      <c r="D64" t="str">
        <f>IF(E64="Disciplinar","No aplica","")</f>
        <v>No aplica</v>
      </c>
      <c r="E64" t="str">
        <v>Disciplinar</v>
      </c>
      <c r="F64" t="str">
        <v>NOA 2025</v>
      </c>
      <c r="J64">
        <v>1</v>
      </c>
      <c r="K64" t="str">
        <v>Maestría</v>
      </c>
      <c r="T64" t="str">
        <v>octubre</v>
      </c>
    </row>
    <row r="65">
      <c r="C65" t="str">
        <v>Gerencia Estratégica de las Organizaciones</v>
      </c>
      <c r="D65" t="str">
        <f>IF(E65="Disciplinar","No aplica","")</f>
        <v>No aplica</v>
      </c>
      <c r="E65" t="str">
        <v>Disciplinar</v>
      </c>
      <c r="F65" t="str">
        <v>NOA 2025</v>
      </c>
      <c r="J65">
        <v>1</v>
      </c>
      <c r="K65" t="str">
        <v>Maestría</v>
      </c>
      <c r="T65" t="str">
        <v>octubre</v>
      </c>
    </row>
    <row r="66">
      <c r="C66" t="str">
        <v>Fundamentos de Responsabilidad Social</v>
      </c>
      <c r="D66" t="str">
        <f>IF(E66="Disciplinar","No aplica","")</f>
        <v>No aplica</v>
      </c>
      <c r="E66" t="str">
        <v>Disciplinar</v>
      </c>
      <c r="F66" t="str">
        <v>NOA 2025</v>
      </c>
      <c r="J66">
        <v>1</v>
      </c>
      <c r="K66" t="str">
        <v>Maestría</v>
      </c>
      <c r="T66" t="str">
        <v>octubre</v>
      </c>
    </row>
    <row r="67">
      <c r="C67" t="str">
        <v>Electiva de Profundización I</v>
      </c>
      <c r="D67" t="str">
        <v>Pensamiento Estratégico y Desarrollo Sostenible</v>
      </c>
      <c r="E67" t="str">
        <v>Electiva</v>
      </c>
      <c r="F67" t="str">
        <v>NOA 2025</v>
      </c>
      <c r="J67">
        <v>1</v>
      </c>
      <c r="K67" t="str">
        <v>Maestría</v>
      </c>
      <c r="T67" t="str">
        <v>octubre</v>
      </c>
    </row>
    <row r="68">
      <c r="C68" t="str">
        <v>Seminario de Investigación I</v>
      </c>
      <c r="D68" t="str">
        <f>IF(E68="Disciplinar","No aplica","")</f>
        <v>No aplica</v>
      </c>
      <c r="E68" t="str">
        <v>Disciplinar</v>
      </c>
      <c r="F68" t="str">
        <v>NOA 2025</v>
      </c>
      <c r="J68">
        <v>1</v>
      </c>
      <c r="K68" t="str">
        <v>Maestría</v>
      </c>
      <c r="T68" t="str">
        <v>octubre</v>
      </c>
    </row>
    <row r="69">
      <c r="C69" t="str">
        <v>Ecosistema de Emprendimiento e Innovación en las Organizaciones</v>
      </c>
      <c r="D69" t="str">
        <f>IF(E69="Disciplinar","No aplica","")</f>
        <v>No aplica</v>
      </c>
      <c r="E69" t="str">
        <v>Disciplinar</v>
      </c>
      <c r="F69" t="str">
        <v>NOA 2025</v>
      </c>
      <c r="J69">
        <v>2</v>
      </c>
      <c r="K69" t="str">
        <v>Maestría</v>
      </c>
      <c r="T69" t="str">
        <v>octubre</v>
      </c>
    </row>
    <row r="70">
      <c r="C70" t="str">
        <v>Desarrollo Sostenible e Iniciativas Globales</v>
      </c>
      <c r="D70" t="str">
        <f>IF(E70="Disciplinar","No aplica","")</f>
        <v>No aplica</v>
      </c>
      <c r="E70" t="str">
        <v>Disciplinar</v>
      </c>
      <c r="F70" t="str">
        <v>NOA 2025</v>
      </c>
      <c r="J70">
        <v>2</v>
      </c>
      <c r="K70" t="str">
        <v>Maestría</v>
      </c>
      <c r="T70" t="str">
        <v>octubre</v>
      </c>
    </row>
    <row r="71">
      <c r="C71" t="str">
        <v>Electiva de Profundización II</v>
      </c>
      <c r="D71" t="str">
        <f>IF(E71="Disciplinar","No aplica","")</f>
        <v/>
      </c>
      <c r="E71" t="str">
        <v>Electiva</v>
      </c>
      <c r="F71" t="str">
        <v>NOA 2025</v>
      </c>
      <c r="J71">
        <v>2</v>
      </c>
      <c r="K71" t="str">
        <v>Maestría</v>
      </c>
      <c r="T71" t="str">
        <v>octubre</v>
      </c>
    </row>
    <row r="72">
      <c r="C72" t="str">
        <v>Seminario de Investigacion II</v>
      </c>
      <c r="D72" t="str">
        <f>IF(E72="Disciplinar","No aplica","")</f>
        <v>No aplica</v>
      </c>
      <c r="E72" t="str">
        <v>Disciplinar</v>
      </c>
      <c r="F72" t="str">
        <v>NOA 2025</v>
      </c>
      <c r="J72">
        <v>2</v>
      </c>
      <c r="K72" t="str">
        <v>Maestría</v>
      </c>
      <c r="T72" t="str">
        <v>octubre</v>
      </c>
    </row>
    <row r="73">
      <c r="C73" t="str">
        <v>Fundamentos de Business Analityc</v>
      </c>
      <c r="D73" t="str">
        <f>IF(E73="Disciplinar","No aplica","")</f>
        <v>No aplica</v>
      </c>
      <c r="E73" t="str">
        <v>Disciplinar</v>
      </c>
      <c r="F73" t="str">
        <v>NOA 2025</v>
      </c>
      <c r="J73">
        <v>3</v>
      </c>
      <c r="K73" t="str">
        <v>Maestría</v>
      </c>
      <c r="T73" t="str">
        <v>octubre</v>
      </c>
    </row>
    <row r="74">
      <c r="C74" t="str">
        <v xml:space="preserve">Negociación estrategica </v>
      </c>
      <c r="D74" t="str">
        <f>IF(E74="Disciplinar","No aplica","")</f>
        <v>No aplica</v>
      </c>
      <c r="E74" t="str">
        <v>Disciplinar</v>
      </c>
      <c r="F74" t="str">
        <v>NOA 2025</v>
      </c>
      <c r="J74">
        <v>3</v>
      </c>
      <c r="K74" t="str">
        <v>Maestría</v>
      </c>
      <c r="T74" t="str">
        <v>octubre</v>
      </c>
    </row>
    <row r="75">
      <c r="C75" t="str">
        <v>Prospectiva en Contabilidad para la Gestión</v>
      </c>
      <c r="D75" t="str">
        <f>IF(E75="Disciplinar","No aplica","")</f>
        <v>No aplica</v>
      </c>
      <c r="E75" t="str">
        <v>Disciplinar</v>
      </c>
      <c r="F75" t="str">
        <v>NOA 2025</v>
      </c>
      <c r="J75">
        <v>3</v>
      </c>
      <c r="K75" t="str">
        <v>Maestría</v>
      </c>
      <c r="T75" t="str">
        <v>octubre</v>
      </c>
    </row>
    <row r="76">
      <c r="C76" t="str">
        <v>Sistemas de Investigación de Mercados</v>
      </c>
      <c r="D76" t="str">
        <f>IF(E76="Disciplinar","No aplica","")</f>
        <v>No aplica</v>
      </c>
      <c r="E76" t="str">
        <v>Disciplinar</v>
      </c>
      <c r="F76" t="str">
        <v>NOA 2025</v>
      </c>
      <c r="J76">
        <v>3</v>
      </c>
      <c r="K76" t="str">
        <v>Maestría</v>
      </c>
      <c r="T76" t="str">
        <v>octubre</v>
      </c>
    </row>
    <row r="77">
      <c r="C77" t="str">
        <v>Electiva de Profundización III</v>
      </c>
      <c r="D77" t="str">
        <f>IF(E77="Disciplinar","No aplica","")</f>
        <v/>
      </c>
      <c r="E77" t="str">
        <v>Electiva</v>
      </c>
      <c r="F77" t="str">
        <v>NOA 2025</v>
      </c>
      <c r="J77">
        <v>3</v>
      </c>
      <c r="K77" t="str">
        <v>Maestría</v>
      </c>
      <c r="T77" t="str">
        <v>octubre</v>
      </c>
    </row>
    <row r="78">
      <c r="A78" t="str">
        <v>Virtual</v>
      </c>
      <c r="B78" t="str">
        <v>Maestría en liderazgo y coaching organizacional</v>
      </c>
      <c r="C78" t="str">
        <v>Gestion y cambio organizacional</v>
      </c>
      <c r="D78" t="str">
        <f>IF(E78="Disciplinar","No aplica","")</f>
        <v>No aplica</v>
      </c>
      <c r="E78" t="str">
        <v>Disciplinar</v>
      </c>
      <c r="F78" t="str">
        <v>NOA 2025</v>
      </c>
      <c r="J78">
        <v>1</v>
      </c>
      <c r="K78" t="str">
        <v>Maestría</v>
      </c>
      <c r="M78" t="str">
        <v>Prioridad</v>
      </c>
    </row>
    <row r="79">
      <c r="C79" t="str">
        <v>Inteligencia Artificial Aplicada a la Gestión de Equipos</v>
      </c>
      <c r="D79" t="str">
        <f>IF(E79="Disciplinar","No aplica","")</f>
        <v>No aplica</v>
      </c>
      <c r="E79" t="str">
        <v>Disciplinar</v>
      </c>
      <c r="F79" t="str">
        <v>NOA 2025</v>
      </c>
      <c r="J79">
        <v>1</v>
      </c>
      <c r="K79" t="str">
        <v>Maestría</v>
      </c>
      <c r="M79" t="str">
        <v>Prioridad</v>
      </c>
    </row>
    <row r="80">
      <c r="C80" t="str">
        <v>Liderazgo Transformacional para la Vida</v>
      </c>
      <c r="D80" t="str">
        <f>IF(E80="Disciplinar","No aplica","")</f>
        <v>No aplica</v>
      </c>
      <c r="E80" t="str">
        <v>Disciplinar</v>
      </c>
      <c r="F80" t="str">
        <v>NOA 2025</v>
      </c>
      <c r="J80">
        <v>1</v>
      </c>
      <c r="K80" t="str">
        <v>Maestría</v>
      </c>
      <c r="M80" t="str">
        <v>Prioridad</v>
      </c>
    </row>
    <row r="81">
      <c r="C81" t="str">
        <v>Resolucion y Manejo de Conflictos</v>
      </c>
      <c r="D81" t="str">
        <f>IF(E81="Disciplinar","No aplica","")</f>
        <v>No aplica</v>
      </c>
      <c r="E81" t="str">
        <v>Disciplinar</v>
      </c>
      <c r="F81" t="str">
        <v>NOA 2025</v>
      </c>
      <c r="J81">
        <v>1</v>
      </c>
      <c r="K81" t="str">
        <v>Maestría</v>
      </c>
      <c r="M81" t="str">
        <v>Prioridad</v>
      </c>
    </row>
    <row r="82">
      <c r="C82" t="str">
        <v>Electiva I</v>
      </c>
      <c r="D82" t="str">
        <v>Bienestar y permanencia en el trabajo</v>
      </c>
      <c r="E82" t="str">
        <v>Electiva</v>
      </c>
      <c r="F82" t="str">
        <v>NOA 2025</v>
      </c>
      <c r="J82">
        <v>1</v>
      </c>
      <c r="K82" t="str">
        <v>Maestría</v>
      </c>
      <c r="M82" t="str">
        <v>Prioridad</v>
      </c>
    </row>
    <row r="83">
      <c r="C83" t="str">
        <v>Seminario de Investigación I</v>
      </c>
      <c r="D83" t="str">
        <f>IF(E83="Disciplinar","No aplica","")</f>
        <v>No aplica</v>
      </c>
      <c r="E83" t="str">
        <v>Disciplinar</v>
      </c>
      <c r="F83" t="str">
        <v>NOA 2025</v>
      </c>
      <c r="J83">
        <v>1</v>
      </c>
      <c r="K83" t="str">
        <v>Maestría</v>
      </c>
      <c r="M83" t="str">
        <v>Prioridad</v>
      </c>
    </row>
    <row r="84">
      <c r="C84" t="str">
        <v>Data y Toma de Decisiones</v>
      </c>
      <c r="D84" t="str">
        <f>IF(E84="Disciplinar","No aplica","")</f>
        <v>No aplica</v>
      </c>
      <c r="E84" t="str">
        <v>Disciplinar</v>
      </c>
      <c r="F84" t="str">
        <v>NOA 2025</v>
      </c>
      <c r="J84">
        <v>2</v>
      </c>
      <c r="K84" t="str">
        <v>Maestría</v>
      </c>
      <c r="M84" t="str">
        <v>Prioridad</v>
      </c>
    </row>
    <row r="85">
      <c r="C85" t="str">
        <v>Liderazgo y Trabajo en Equipo</v>
      </c>
      <c r="D85" t="str">
        <f>IF(E85="Disciplinar","No aplica","")</f>
        <v>No aplica</v>
      </c>
      <c r="E85" t="str">
        <v>Disciplinar</v>
      </c>
      <c r="F85" t="str">
        <v>NOA 2025</v>
      </c>
      <c r="J85">
        <v>2</v>
      </c>
      <c r="K85" t="str">
        <v>Maestría</v>
      </c>
      <c r="M85" t="str">
        <v>Prioridad</v>
      </c>
    </row>
    <row r="86">
      <c r="C86" t="str">
        <v>Gestión del Talento Humano</v>
      </c>
      <c r="D86" t="str">
        <f>IF(E86="Disciplinar","No aplica","")</f>
        <v>No aplica</v>
      </c>
      <c r="E86" t="str">
        <v>Disciplinar</v>
      </c>
      <c r="F86" t="str">
        <v>NOA 2025</v>
      </c>
      <c r="J86">
        <v>2</v>
      </c>
      <c r="K86" t="str">
        <v>Maestría</v>
      </c>
      <c r="M86" t="str">
        <v>Prioridad</v>
      </c>
    </row>
    <row r="87">
      <c r="C87" t="str">
        <v>Piscología y Comportamiento Organizacional</v>
      </c>
      <c r="D87" t="str">
        <f>IF(E87="Disciplinar","No aplica","")</f>
        <v>No aplica</v>
      </c>
      <c r="E87" t="str">
        <v>Disciplinar</v>
      </c>
      <c r="F87" t="str">
        <v>NOA 2025</v>
      </c>
      <c r="J87">
        <v>2</v>
      </c>
      <c r="K87" t="str">
        <v>Maestría</v>
      </c>
      <c r="M87" t="str">
        <v>Prioridad</v>
      </c>
    </row>
    <row r="88">
      <c r="C88" t="str">
        <v>Electiva II</v>
      </c>
      <c r="D88" t="str">
        <v>Gestión del talento humano en los emprendimientos digitales</v>
      </c>
      <c r="E88" t="str">
        <v>Electiva</v>
      </c>
      <c r="F88" t="str">
        <v>NOA 2025</v>
      </c>
      <c r="J88">
        <v>2</v>
      </c>
      <c r="K88" t="str">
        <v>Maestría</v>
      </c>
      <c r="M88" t="str">
        <v>Prioridad</v>
      </c>
    </row>
    <row r="89">
      <c r="C89" t="str">
        <v>Seminario de Investigacion II</v>
      </c>
      <c r="D89" t="str">
        <f>IF(E89="Disciplinar","No aplica","")</f>
        <v>No aplica</v>
      </c>
      <c r="E89" t="str">
        <v>Disciplinar</v>
      </c>
      <c r="F89" t="str">
        <v>NOA 2025</v>
      </c>
      <c r="J89">
        <v>2</v>
      </c>
      <c r="K89" t="str">
        <v>Maestría</v>
      </c>
      <c r="M89" t="str">
        <v>Prioridad</v>
      </c>
    </row>
    <row r="90">
      <c r="C90" t="str">
        <v>Gerencia Estratégica de las Organizaciones</v>
      </c>
      <c r="D90" t="str">
        <f>IF(E90="Disciplinar","No aplica","")</f>
        <v>No aplica</v>
      </c>
      <c r="E90" t="str">
        <v>Disciplinar</v>
      </c>
      <c r="F90" t="str">
        <v>NOA 2025</v>
      </c>
      <c r="J90">
        <v>3</v>
      </c>
      <c r="K90" t="str">
        <v>Maestría</v>
      </c>
      <c r="M90" t="str">
        <v>Prioridad</v>
      </c>
    </row>
    <row r="91">
      <c r="C91" t="str">
        <v>Coaching Ontologico</v>
      </c>
      <c r="D91" t="str">
        <f>IF(E91="Disciplinar","No aplica","")</f>
        <v>No aplica</v>
      </c>
      <c r="E91" t="str">
        <v>Disciplinar</v>
      </c>
      <c r="F91" t="str">
        <v>NOA 2025</v>
      </c>
      <c r="J91">
        <v>3</v>
      </c>
      <c r="K91" t="str">
        <v>Maestría</v>
      </c>
      <c r="M91" t="str">
        <v>Prioridad</v>
      </c>
    </row>
    <row r="92">
      <c r="C92" t="str">
        <v>Competencias y Herramientas del Coaching</v>
      </c>
      <c r="D92" t="str">
        <f>IF(E92="Disciplinar","No aplica","")</f>
        <v>No aplica</v>
      </c>
      <c r="E92" t="str">
        <v>Disciplinar</v>
      </c>
      <c r="F92" t="str">
        <v>NOA 2025</v>
      </c>
      <c r="J92">
        <v>3</v>
      </c>
      <c r="K92" t="str">
        <v>Maestría</v>
      </c>
      <c r="M92" t="str">
        <v>Prioridad</v>
      </c>
    </row>
    <row r="93">
      <c r="C93" t="str">
        <v>Coaching, liderazgo transformacional y comunicación</v>
      </c>
      <c r="D93" t="str">
        <f>IF(E93="Disciplinar","No aplica","")</f>
        <v>No aplica</v>
      </c>
      <c r="E93" t="str">
        <v>Disciplinar</v>
      </c>
      <c r="F93" t="str">
        <v>NOA 2025</v>
      </c>
      <c r="J93">
        <v>3</v>
      </c>
      <c r="K93" t="str">
        <v>Maestría</v>
      </c>
      <c r="M93" t="str">
        <v>Prioridad</v>
      </c>
    </row>
    <row r="94">
      <c r="C94" t="str">
        <v>Electiva III</v>
      </c>
      <c r="D94" t="str">
        <f>IF(E94="Disciplinar","No aplica","")</f>
        <v/>
      </c>
      <c r="E94" t="str">
        <v>Electiva</v>
      </c>
      <c r="F94" t="str">
        <v>NOA 2025</v>
      </c>
      <c r="J94">
        <v>3</v>
      </c>
      <c r="K94" t="str">
        <v>Maestría</v>
      </c>
      <c r="M94" t="str">
        <v>Prioridad</v>
      </c>
    </row>
    <row r="95">
      <c r="C95" t="str">
        <v>Trabajo de Grado</v>
      </c>
      <c r="D95" t="str">
        <f>IF(E95="Disciplinar","No aplica","")</f>
        <v>No aplica</v>
      </c>
      <c r="E95" t="str">
        <v>Disciplinar</v>
      </c>
      <c r="F95" t="str">
        <v>NOA 2025</v>
      </c>
      <c r="J95">
        <v>3</v>
      </c>
      <c r="K95" t="str">
        <v>Maestría</v>
      </c>
      <c r="M95" t="str">
        <v>Prioridad</v>
      </c>
    </row>
    <row r="96">
      <c r="B96" t="str">
        <v>Maestría en marketing digital</v>
      </c>
      <c r="C96" t="str">
        <v>Big Data</v>
      </c>
      <c r="D96" t="str">
        <f>IF(E96="Disciplinar","No aplica","")</f>
        <v>No aplica</v>
      </c>
      <c r="E96" t="str">
        <v>Disciplinar</v>
      </c>
      <c r="F96" t="str">
        <v>NOA 2025</v>
      </c>
      <c r="J96">
        <v>1</v>
      </c>
      <c r="K96" t="str">
        <v>Maestría</v>
      </c>
    </row>
    <row r="97">
      <c r="C97" t="str">
        <v>Gerencia Comercial y de Ventas</v>
      </c>
      <c r="D97" t="str">
        <f>IF(E97="Disciplinar","No aplica","")</f>
        <v>No aplica</v>
      </c>
      <c r="E97" t="str">
        <v>Disciplinar</v>
      </c>
      <c r="F97" t="str">
        <v>NOA 2025</v>
      </c>
      <c r="J97">
        <v>1</v>
      </c>
      <c r="K97" t="str">
        <v>Maestría</v>
      </c>
    </row>
    <row r="98">
      <c r="C98" t="str">
        <v>Comportamiento del Consumidor y Neuromarketing</v>
      </c>
      <c r="D98" t="str">
        <f>IF(E98="Disciplinar","No aplica","")</f>
        <v>No aplica</v>
      </c>
      <c r="E98" t="str">
        <v>Disciplinar</v>
      </c>
      <c r="F98" t="str">
        <v>NOA 2025</v>
      </c>
      <c r="J98">
        <v>1</v>
      </c>
      <c r="K98" t="str">
        <v>Maestría</v>
      </c>
    </row>
    <row r="99">
      <c r="C99" t="str">
        <v>Marketing e inteligencia de Negocios Digitales</v>
      </c>
      <c r="D99" t="str">
        <f>IF(E99="Disciplinar","No aplica","")</f>
        <v>No aplica</v>
      </c>
      <c r="E99" t="str">
        <v>Disciplinar</v>
      </c>
      <c r="F99" t="str">
        <v>NOA 2025</v>
      </c>
      <c r="J99">
        <v>1</v>
      </c>
      <c r="K99" t="str">
        <v>Maestría</v>
      </c>
    </row>
    <row r="100">
      <c r="C100" t="str">
        <v>Electiva Profundización I</v>
      </c>
      <c r="D100" t="str">
        <v>Design Thinking</v>
      </c>
      <c r="E100" t="str">
        <v>Electiva</v>
      </c>
      <c r="F100" t="str">
        <v>NOA 2025</v>
      </c>
      <c r="J100">
        <v>1</v>
      </c>
      <c r="K100" t="str">
        <v>Maestría</v>
      </c>
    </row>
    <row r="101">
      <c r="C101" t="str">
        <v>Seminario de Investigación I</v>
      </c>
      <c r="D101" t="str">
        <f>IF(E101="Disciplinar","No aplica","")</f>
        <v>No aplica</v>
      </c>
      <c r="E101" t="str">
        <v>Disciplinar</v>
      </c>
      <c r="F101" t="str">
        <v>NOA 2025</v>
      </c>
      <c r="J101">
        <v>1</v>
      </c>
      <c r="K101" t="str">
        <v>Maestría</v>
      </c>
    </row>
    <row r="102">
      <c r="C102" t="str">
        <v>Big Data</v>
      </c>
      <c r="D102" t="str">
        <f>IF(E102="Disciplinar","No aplica","")</f>
        <v>No aplica</v>
      </c>
      <c r="E102" t="str">
        <v>Disciplinar</v>
      </c>
      <c r="F102" t="str">
        <v>NOA 2025</v>
      </c>
      <c r="J102">
        <v>2</v>
      </c>
      <c r="K102" t="str">
        <v>Maestría</v>
      </c>
    </row>
    <row r="103">
      <c r="C103" t="str">
        <v>Gerencia Comercial y de Ventas</v>
      </c>
      <c r="D103" t="str">
        <f>IF(E103="Disciplinar","No aplica","")</f>
        <v>No aplica</v>
      </c>
      <c r="E103" t="str">
        <v>Disciplinar</v>
      </c>
      <c r="F103" t="str">
        <v>NOA 2025</v>
      </c>
      <c r="J103">
        <v>2</v>
      </c>
      <c r="K103" t="str">
        <v>Maestría</v>
      </c>
    </row>
    <row r="104">
      <c r="C104" t="str">
        <v>Comportamiento del Consumidor y Neuromarketing</v>
      </c>
      <c r="D104" t="str">
        <f>IF(E104="Disciplinar","No aplica","")</f>
        <v>No aplica</v>
      </c>
      <c r="E104" t="str">
        <v>Disciplinar</v>
      </c>
      <c r="F104" t="str">
        <v>NOA 2025</v>
      </c>
      <c r="J104">
        <v>2</v>
      </c>
      <c r="K104" t="str">
        <v>Maestría</v>
      </c>
    </row>
    <row r="105">
      <c r="C105" t="str">
        <v>Marketing e inteligencia de Negocios Digitales</v>
      </c>
      <c r="D105" t="str">
        <f>IF(E105="Disciplinar","No aplica","")</f>
        <v>No aplica</v>
      </c>
      <c r="E105" t="str">
        <v>Disciplinar</v>
      </c>
      <c r="F105" t="str">
        <v>NOA 2025</v>
      </c>
      <c r="J105">
        <v>2</v>
      </c>
      <c r="K105" t="str">
        <v>Maestría</v>
      </c>
    </row>
    <row r="106">
      <c r="C106" t="str">
        <v>Electiva Profundización I</v>
      </c>
      <c r="D106" t="str">
        <f>IF(E106="Disciplinar","No aplica","")</f>
        <v/>
      </c>
      <c r="E106" t="str">
        <v>Electiva</v>
      </c>
      <c r="F106" t="str">
        <v>NOA 2025</v>
      </c>
      <c r="J106">
        <v>2</v>
      </c>
      <c r="K106" t="str">
        <v>Maestría</v>
      </c>
    </row>
    <row r="107">
      <c r="C107" t="str">
        <v>Seminario de Investigación I</v>
      </c>
      <c r="D107" t="str">
        <f>IF(E107="Disciplinar","No aplica","")</f>
        <v>No aplica</v>
      </c>
      <c r="E107" t="str">
        <v>Disciplinar</v>
      </c>
      <c r="F107" t="str">
        <v>NOA 2025</v>
      </c>
      <c r="J107">
        <v>2</v>
      </c>
      <c r="K107" t="str">
        <v>Maestría</v>
      </c>
    </row>
    <row r="108">
      <c r="C108" t="str">
        <v>IA para el análisis de marketing y Diseño de Experiencia de Usuario</v>
      </c>
      <c r="D108" t="str">
        <f>IF(E108="Disciplinar","No aplica","")</f>
        <v>No aplica</v>
      </c>
      <c r="E108" t="str">
        <v>Disciplinar</v>
      </c>
      <c r="F108" t="str">
        <v>NOA 2025</v>
      </c>
      <c r="J108">
        <v>3</v>
      </c>
      <c r="K108" t="str">
        <v>Maestría</v>
      </c>
    </row>
    <row r="109">
      <c r="C109" t="str">
        <v>Campañas de gestión y posicionamiento de marca</v>
      </c>
      <c r="D109" t="str">
        <f>IF(E109="Disciplinar","No aplica","")</f>
        <v>No aplica</v>
      </c>
      <c r="E109" t="str">
        <v>Disciplinar</v>
      </c>
      <c r="F109" t="str">
        <v>NOA 2025</v>
      </c>
      <c r="J109">
        <v>3</v>
      </c>
      <c r="K109" t="str">
        <v>Maestría</v>
      </c>
    </row>
    <row r="110">
      <c r="C110" t="str">
        <v>Content marketing y planificación estratégica.</v>
      </c>
      <c r="D110" t="str">
        <f>IF(E110="Disciplinar","No aplica","")</f>
        <v>No aplica</v>
      </c>
      <c r="E110" t="str">
        <v>Disciplinar</v>
      </c>
      <c r="F110" t="str">
        <v>NOA 2025</v>
      </c>
      <c r="J110">
        <v>3</v>
      </c>
      <c r="K110" t="str">
        <v>Maestría</v>
      </c>
    </row>
    <row r="111">
      <c r="C111" t="str">
        <v xml:space="preserve">Laboratorio de Estrategias Digitales &amp; e-Commerce </v>
      </c>
      <c r="D111" t="str">
        <f>IF(E111="Disciplinar","No aplica","")</f>
        <v>No aplica</v>
      </c>
      <c r="E111" t="str">
        <v>Disciplinar</v>
      </c>
      <c r="F111" t="str">
        <v>NOA 2025</v>
      </c>
      <c r="J111">
        <v>3</v>
      </c>
      <c r="K111" t="str">
        <v>Maestría</v>
      </c>
    </row>
    <row r="112">
      <c r="C112" t="str">
        <v>Electiva Profundización III</v>
      </c>
      <c r="D112" t="str">
        <f>IF(E112="Disciplinar","No aplica","")</f>
        <v/>
      </c>
      <c r="E112" t="str">
        <v>Electiva</v>
      </c>
      <c r="F112" t="str">
        <v>NOA 2025</v>
      </c>
      <c r="J112">
        <v>3</v>
      </c>
      <c r="K112" t="str">
        <v>Maestría</v>
      </c>
    </row>
    <row r="113">
      <c r="C113" t="str">
        <v xml:space="preserve">Trabajo de Grado </v>
      </c>
      <c r="D113" t="str">
        <f>IF(E113="Disciplinar","No aplica","")</f>
        <v>No aplica</v>
      </c>
      <c r="E113" t="str">
        <v>Disciplinar</v>
      </c>
      <c r="F113" t="str">
        <v>NOA 2025</v>
      </c>
      <c r="J113">
        <v>3</v>
      </c>
      <c r="K113" t="str">
        <v>Maestría</v>
      </c>
    </row>
    <row r="114">
      <c r="B114" t="str">
        <v>Maestría en Tributación Internacional y Gestión Aduanera</v>
      </c>
      <c r="C114" t="str">
        <v>Regulación Fiscal, Cambiaria y Aduanera en el Comercio Internacional</v>
      </c>
      <c r="D114" t="str">
        <f>IF(E114="Disciplinar","No aplica","")</f>
        <v>No aplica</v>
      </c>
      <c r="E114" t="str">
        <v>Disciplinar</v>
      </c>
      <c r="F114" t="str">
        <v>NOA 2025</v>
      </c>
      <c r="J114">
        <v>1</v>
      </c>
      <c r="K114" t="str">
        <v>Maestría</v>
      </c>
    </row>
    <row r="115">
      <c r="C115" t="str">
        <v>Economía y Política Fiscal Internacional</v>
      </c>
      <c r="D115" t="str">
        <f>IF(E115="Disciplinar","No aplica","")</f>
        <v>No aplica</v>
      </c>
      <c r="E115" t="str">
        <v>Disciplinar</v>
      </c>
      <c r="F115" t="str">
        <v>NOA 2025</v>
      </c>
      <c r="J115">
        <v>1</v>
      </c>
      <c r="K115" t="str">
        <v>Maestría</v>
      </c>
    </row>
    <row r="116">
      <c r="C116" t="str">
        <v>Contabilidad y Finanzas para la Gestión Tributaria</v>
      </c>
      <c r="D116" t="str">
        <f>IF(E116="Disciplinar","No aplica","")</f>
        <v>No aplica</v>
      </c>
      <c r="E116" t="str">
        <v>Disciplinar</v>
      </c>
      <c r="F116" t="str">
        <v>NOA 2025</v>
      </c>
      <c r="J116">
        <v>1</v>
      </c>
      <c r="K116" t="str">
        <v>Maestría</v>
      </c>
    </row>
    <row r="117">
      <c r="C117" t="str">
        <v>Electiva de Profundizacion I</v>
      </c>
      <c r="D117" t="str">
        <f>IF(E117="Disciplinar","No aplica","")</f>
        <v/>
      </c>
      <c r="E117" t="str">
        <v>Electiva</v>
      </c>
      <c r="F117" t="str">
        <v>NOA 2025</v>
      </c>
      <c r="J117">
        <v>1</v>
      </c>
      <c r="K117" t="str">
        <v>Maestría</v>
      </c>
    </row>
    <row r="118">
      <c r="C118" t="str">
        <v>Seminario de Investigación I</v>
      </c>
      <c r="D118" t="str">
        <f>IF(E118="Disciplinar","No aplica","")</f>
        <v>No aplica</v>
      </c>
      <c r="E118" t="str">
        <v>Disciplinar</v>
      </c>
      <c r="F118" t="str">
        <v>NOA 2025</v>
      </c>
      <c r="J118">
        <v>1</v>
      </c>
      <c r="K118" t="str">
        <v>Maestría</v>
      </c>
    </row>
    <row r="119">
      <c r="C119" t="str">
        <v>Sistema Tributario Colombiano y Regímenes Especiales</v>
      </c>
      <c r="D119" t="str">
        <f>IF(E119="Disciplinar","No aplica","")</f>
        <v>No aplica</v>
      </c>
      <c r="E119" t="str">
        <v>Disciplinar</v>
      </c>
      <c r="F119" t="str">
        <v>NOA 2025</v>
      </c>
      <c r="J119">
        <v>1</v>
      </c>
      <c r="K119" t="str">
        <v>Maestría</v>
      </c>
    </row>
    <row r="120">
      <c r="C120" t="str">
        <v>Convenios de Doble Imposición y Precios de Transferencia</v>
      </c>
      <c r="D120" t="str">
        <f>IF(E120="Disciplinar","No aplica","")</f>
        <v>No aplica</v>
      </c>
      <c r="E120" t="str">
        <v>Disciplinar</v>
      </c>
      <c r="F120" t="str">
        <v>NOA 2025</v>
      </c>
      <c r="J120">
        <v>2</v>
      </c>
      <c r="K120" t="str">
        <v>Maestría</v>
      </c>
    </row>
    <row r="121">
      <c r="C121" t="str">
        <v>Planificación Fiscal Internacional y BEPS</v>
      </c>
      <c r="D121" t="str">
        <f>IF(E121="Disciplinar","No aplica","")</f>
        <v>No aplica</v>
      </c>
      <c r="E121" t="str">
        <v>Disciplinar</v>
      </c>
      <c r="F121" t="str">
        <v>NOA 2025</v>
      </c>
      <c r="J121">
        <v>2</v>
      </c>
      <c r="K121" t="str">
        <v>Maestría</v>
      </c>
    </row>
    <row r="122">
      <c r="C122" t="str">
        <v>Procedimientos Tributarios, Aduaneros y Régimen Sancionatorio</v>
      </c>
      <c r="D122" t="str">
        <f>IF(E122="Disciplinar","No aplica","")</f>
        <v>No aplica</v>
      </c>
      <c r="E122" t="str">
        <v>Disciplinar</v>
      </c>
      <c r="F122" t="str">
        <v>NOA 2025</v>
      </c>
      <c r="J122">
        <v>2</v>
      </c>
      <c r="K122" t="str">
        <v>Maestría</v>
      </c>
    </row>
    <row r="123">
      <c r="C123" t="str">
        <v>Auditoría Forense y Prevención del Fraude Fiscal</v>
      </c>
      <c r="D123" t="str">
        <f>IF(E123="Disciplinar","No aplica","")</f>
        <v>No aplica</v>
      </c>
      <c r="E123" t="str">
        <v>Disciplinar</v>
      </c>
      <c r="F123" t="str">
        <v>NOA 2025</v>
      </c>
      <c r="J123">
        <v>2</v>
      </c>
      <c r="K123" t="str">
        <v>Maestría</v>
      </c>
    </row>
    <row r="124">
      <c r="C124" t="str">
        <v>Valoración y Liquidación Aduanera</v>
      </c>
      <c r="D124" t="str">
        <f>IF(E124="Disciplinar","No aplica","")</f>
        <v>No aplica</v>
      </c>
      <c r="E124" t="str">
        <v>Disciplinar</v>
      </c>
      <c r="F124" t="str">
        <v>NOA 2025</v>
      </c>
      <c r="J124">
        <v>2</v>
      </c>
      <c r="K124" t="str">
        <v>Maestría</v>
      </c>
    </row>
    <row r="125">
      <c r="C125" t="str">
        <v>Auditoría y Control en la Gestión Aduanera</v>
      </c>
      <c r="D125" t="str">
        <f>IF(E125="Disciplinar","No aplica","")</f>
        <v>No aplica</v>
      </c>
      <c r="E125" t="str">
        <v>Disciplinar</v>
      </c>
      <c r="F125" t="str">
        <v>NOA 2025</v>
      </c>
      <c r="J125">
        <v>2</v>
      </c>
      <c r="K125" t="str">
        <v>Maestría</v>
      </c>
    </row>
    <row r="126">
      <c r="C126" t="str">
        <v>Electiva de Profundizacion II</v>
      </c>
      <c r="D126" t="str">
        <f>IF(E126="Disciplinar","No aplica","")</f>
        <v/>
      </c>
      <c r="E126" t="str">
        <v>Electiva</v>
      </c>
      <c r="F126" t="str">
        <v>NOA 2025</v>
      </c>
      <c r="J126">
        <v>2</v>
      </c>
      <c r="K126" t="str">
        <v>Maestría</v>
      </c>
    </row>
    <row r="127">
      <c r="C127" t="str">
        <v>Seminario de Investigacion II</v>
      </c>
      <c r="D127" t="str">
        <f>IF(E127="Disciplinar","No aplica","")</f>
        <v>No aplica</v>
      </c>
      <c r="E127" t="str">
        <v>Disciplinar</v>
      </c>
      <c r="F127" t="str">
        <v>NOA 2025</v>
      </c>
      <c r="J127">
        <v>2</v>
      </c>
      <c r="K127" t="str">
        <v>Maestría</v>
      </c>
    </row>
    <row r="128">
      <c r="C128" t="str">
        <v>Resolución de Disputas Fiscales Internacionales</v>
      </c>
      <c r="D128" t="str">
        <f>IF(E128="Disciplinar","No aplica","")</f>
        <v>No aplica</v>
      </c>
      <c r="E128" t="str">
        <v>Disciplinar</v>
      </c>
      <c r="F128" t="str">
        <v>NOA 2025</v>
      </c>
      <c r="J128">
        <v>3</v>
      </c>
      <c r="K128" t="str">
        <v>Maestría</v>
      </c>
    </row>
    <row r="129">
      <c r="C129" t="str">
        <v>Gestión de Riesgos en Operaciones Aduaneras</v>
      </c>
      <c r="D129" t="str">
        <f>IF(E129="Disciplinar","No aplica","")</f>
        <v>No aplica</v>
      </c>
      <c r="E129" t="str">
        <v>Disciplinar</v>
      </c>
      <c r="F129" t="str">
        <v>NOA 2025</v>
      </c>
      <c r="J129">
        <v>3</v>
      </c>
      <c r="K129" t="str">
        <v>Maestría</v>
      </c>
    </row>
    <row r="130">
      <c r="C130" t="str">
        <v>Ética Profesional y Responsabilidad Social</v>
      </c>
      <c r="D130" t="str">
        <f>IF(E130="Disciplinar","No aplica","")</f>
        <v>No aplica</v>
      </c>
      <c r="E130" t="str">
        <v>Disciplinar</v>
      </c>
      <c r="F130" t="str">
        <v>NOA 2025</v>
      </c>
      <c r="J130">
        <v>3</v>
      </c>
      <c r="K130" t="str">
        <v>Maestría</v>
      </c>
    </row>
    <row r="131">
      <c r="C131" t="str">
        <v>Electiva de Profundizacion II</v>
      </c>
      <c r="D131" t="str">
        <f>IF(E131="Disciplinar","No aplica","")</f>
        <v/>
      </c>
      <c r="E131" t="str">
        <v>Electiva</v>
      </c>
      <c r="F131" t="str">
        <v>NOA 2025</v>
      </c>
      <c r="J131">
        <v>3</v>
      </c>
      <c r="K131" t="str">
        <v>Maestría</v>
      </c>
    </row>
    <row r="132">
      <c r="C132" t="str">
        <v>Proyecto de Grado</v>
      </c>
      <c r="D132" t="str">
        <f>IF(E132="Disciplinar","No aplica","")</f>
        <v>No aplica</v>
      </c>
      <c r="E132" t="str">
        <v>Disciplinar</v>
      </c>
      <c r="F132" t="str">
        <v>NOA 2025</v>
      </c>
      <c r="J132">
        <v>3</v>
      </c>
      <c r="K132" t="str">
        <v>Maestría</v>
      </c>
    </row>
    <row r="133">
      <c r="B133" t="str">
        <v>Maestría en Business Analytic</v>
      </c>
      <c r="C133" t="str">
        <v>Fundamentos de Business Analytic</v>
      </c>
      <c r="D133" t="str">
        <f>IF(E133="Disciplinar","No aplica","")</f>
        <v>No aplica</v>
      </c>
      <c r="E133" t="str">
        <v>Disciplinar</v>
      </c>
      <c r="K133" t="str">
        <v>Maestría</v>
      </c>
      <c r="L133" t="str">
        <v>Ciencias Económicas, Administrativas y Contables</v>
      </c>
      <c r="T133" t="str">
        <v>agosto</v>
      </c>
    </row>
    <row r="134">
      <c r="C134" t="str">
        <v>Ecosistema de Emprendimiento e Innovación</v>
      </c>
      <c r="D134" t="str">
        <f>IF(E134="Disciplinar","No aplica","")</f>
        <v>No aplica</v>
      </c>
      <c r="E134" t="str">
        <v>Disciplinar</v>
      </c>
      <c r="K134" t="str">
        <v>Maestría</v>
      </c>
      <c r="L134" t="str">
        <v>Ciencias Económicas, Administrativas y Contables</v>
      </c>
      <c r="T134" t="str">
        <v>agosto</v>
      </c>
    </row>
    <row r="135">
      <c r="C135" t="str">
        <v>Negociación estratégica</v>
      </c>
      <c r="D135" t="str">
        <f>IF(E135="Disciplinar","No aplica","")</f>
        <v>No aplica</v>
      </c>
      <c r="E135" t="str">
        <v>Disciplinar</v>
      </c>
      <c r="K135" t="str">
        <v>Maestría</v>
      </c>
      <c r="L135" t="str">
        <v>Ciencias Económicas, Administrativas y Contables</v>
      </c>
      <c r="T135" t="str">
        <v>agosto</v>
      </c>
    </row>
    <row r="136">
      <c r="C136" t="str">
        <v>Gerencia estratégica de las organizaciones</v>
      </c>
      <c r="D136" t="str">
        <f>IF(E136="Disciplinar","No aplica","")</f>
        <v>No aplica</v>
      </c>
      <c r="E136" t="str">
        <v>Disciplinar</v>
      </c>
      <c r="K136" t="str">
        <v>Maestría</v>
      </c>
      <c r="L136" t="str">
        <v>Ciencias Económicas, Administrativas y Contables</v>
      </c>
      <c r="T136" t="str">
        <v>agosto</v>
      </c>
    </row>
    <row r="137">
      <c r="C137" t="str">
        <v>Seminario de Investigación I</v>
      </c>
      <c r="D137" t="str">
        <f>IF(E137="Disciplinar","No aplica","")</f>
        <v>No aplica</v>
      </c>
      <c r="E137" t="str">
        <v>Disciplinar</v>
      </c>
      <c r="K137" t="str">
        <v>Maestría</v>
      </c>
      <c r="L137" t="str">
        <v>Ciencias Económicas, Administrativas y Contables</v>
      </c>
      <c r="T137" t="str">
        <v>agosto</v>
      </c>
    </row>
    <row r="138">
      <c r="C138" t="str">
        <v>Electiva de Profundización II</v>
      </c>
      <c r="D138" t="str">
        <v>Análisis de Coyuntura Económica y Crecimiento</v>
      </c>
      <c r="E138" t="str">
        <v>Electiva</v>
      </c>
      <c r="K138" t="str">
        <v>Maestría</v>
      </c>
      <c r="L138" t="str">
        <v>Ciencias Económicas, Administrativas y Contables</v>
      </c>
      <c r="T138" t="str">
        <v>agosto</v>
      </c>
    </row>
    <row r="139">
      <c r="C139" t="str">
        <v>Data y Toma de Decisiones</v>
      </c>
      <c r="D139" t="str">
        <f>IF(E139="Disciplinar","No aplica","")</f>
        <v>No aplica</v>
      </c>
      <c r="E139" t="str">
        <v>Disciplinar</v>
      </c>
      <c r="K139" t="str">
        <v>Maestría</v>
      </c>
      <c r="L139" t="str">
        <v>Ciencias Económicas, Administrativas y Contables</v>
      </c>
      <c r="T139" t="str">
        <v>agosto</v>
      </c>
    </row>
    <row r="140">
      <c r="C140" t="str">
        <v>Electiva de Profundización I</v>
      </c>
      <c r="D140" t="str">
        <v>Entorno Económico Global</v>
      </c>
      <c r="E140" t="str">
        <v>Electiva</v>
      </c>
      <c r="K140" t="str">
        <v>Maestría</v>
      </c>
      <c r="L140" t="str">
        <v>Ciencias Económicas, Administrativas y Contables</v>
      </c>
      <c r="T140" t="str">
        <v>agosto</v>
      </c>
    </row>
    <row r="141">
      <c r="C141" t="str">
        <v>Seminario de Investigación II</v>
      </c>
      <c r="D141" t="str">
        <f>IF(E141="Disciplinar","No aplica","")</f>
        <v>No aplica</v>
      </c>
      <c r="E141" t="str">
        <v>Disciplinar</v>
      </c>
      <c r="K141" t="str">
        <v>Maestría</v>
      </c>
      <c r="L141" t="str">
        <v>Ciencias Económicas, Administrativas y Contables</v>
      </c>
      <c r="T141" t="str">
        <v>agosto</v>
      </c>
    </row>
    <row r="142">
      <c r="C142" t="str">
        <v>FALTA EL RESTO DE CURSOS ARA COMPLETAR LOS SEMESTRES</v>
      </c>
      <c r="D142" t="str">
        <f>IF(E142="Disciplinar","No aplica","")</f>
        <v>No aplica</v>
      </c>
      <c r="E142" t="str">
        <v>Disciplinar</v>
      </c>
      <c r="K142" t="str">
        <v>Maestría</v>
      </c>
      <c r="T142" t="str">
        <v>agosto</v>
      </c>
    </row>
    <row r="143">
      <c r="B143" t="str">
        <v>Maestría en Cooperación Internacional</v>
      </c>
      <c r="C143" t="str">
        <v>Sistemas de Cooperación Internacional</v>
      </c>
      <c r="D143" t="str">
        <f>IF(E143="Disciplinar","No aplica","")</f>
        <v>No aplica</v>
      </c>
      <c r="E143" t="str">
        <v>Disciplinar</v>
      </c>
      <c r="K143" t="str">
        <v>Maestría</v>
      </c>
      <c r="L143" t="str">
        <v>Ciencias Económicas, Administrativas y Contables</v>
      </c>
      <c r="T143" t="str">
        <v>agosto</v>
      </c>
    </row>
    <row r="144">
      <c r="C144" t="str">
        <v>Ecosistema de Emprendimiento e Innovación</v>
      </c>
      <c r="D144" t="str">
        <f>IF(E144="Disciplinar","No aplica","")</f>
        <v>No aplica</v>
      </c>
      <c r="E144" t="str">
        <v>Disciplinar</v>
      </c>
      <c r="K144" t="str">
        <v>Maestría</v>
      </c>
      <c r="L144" t="str">
        <v>Ciencias Económicas, Administrativas y Contables</v>
      </c>
      <c r="T144" t="str">
        <v>agosto</v>
      </c>
    </row>
    <row r="145">
      <c r="C145" t="str">
        <v>Gerencia Estratégica de las Organizaciones</v>
      </c>
      <c r="D145" t="str">
        <f>IF(E145="Disciplinar","No aplica","")</f>
        <v>No aplica</v>
      </c>
      <c r="E145" t="str">
        <v>Disciplinar</v>
      </c>
      <c r="K145" t="str">
        <v>Maestría</v>
      </c>
      <c r="L145" t="str">
        <v>Ciencias Económicas, Administrativas y Contables</v>
      </c>
      <c r="T145" t="str">
        <v>agosto</v>
      </c>
    </row>
    <row r="146">
      <c r="C146" t="str">
        <v>Seminario de Investigación I</v>
      </c>
      <c r="D146" t="str">
        <f>IF(E146="Disciplinar","No aplica","")</f>
        <v>No aplica</v>
      </c>
      <c r="E146" t="str">
        <v>Disciplinar</v>
      </c>
      <c r="K146" t="str">
        <v>Maestría</v>
      </c>
      <c r="L146" t="str">
        <v>Ciencias Económicas, Administrativas y Contables</v>
      </c>
      <c r="T146" t="str">
        <v>agosto</v>
      </c>
    </row>
    <row r="147">
      <c r="C147" t="str">
        <v>Data y Toma de Decisiones</v>
      </c>
      <c r="D147" t="str">
        <f>IF(E147="Disciplinar","No aplica","")</f>
        <v>No aplica</v>
      </c>
      <c r="E147" t="str">
        <v>Disciplinar</v>
      </c>
      <c r="K147" t="str">
        <v>Maestría</v>
      </c>
      <c r="L147" t="str">
        <v>Ciencias Económicas, Administrativas y Contables</v>
      </c>
      <c r="T147" t="str">
        <v>agosto</v>
      </c>
    </row>
    <row r="148">
      <c r="C148" t="str">
        <v>Electiva de Profundización I</v>
      </c>
      <c r="D148" t="str">
        <v>Inteligencia de Mercados</v>
      </c>
      <c r="E148" t="str">
        <v>Electiva</v>
      </c>
      <c r="K148" t="str">
        <v>Maestría</v>
      </c>
      <c r="L148" t="str">
        <v>Ciencias Económicas, Administrativas y Contables</v>
      </c>
      <c r="T148" t="str">
        <v>agosto</v>
      </c>
    </row>
    <row r="149">
      <c r="C149" t="str">
        <v>Marketing Internacional</v>
      </c>
      <c r="D149" t="str">
        <f>IF(E149="Disciplinar","No aplica","")</f>
        <v>No aplica</v>
      </c>
      <c r="E149" t="str">
        <v>Disciplinar</v>
      </c>
      <c r="K149" t="str">
        <v>Maestría</v>
      </c>
      <c r="L149" t="str">
        <v>Ciencias Económicas, Administrativas y Contables</v>
      </c>
      <c r="T149" t="str">
        <v>agosto</v>
      </c>
    </row>
    <row r="150">
      <c r="C150" t="str">
        <v>Negociación Internacional</v>
      </c>
      <c r="D150" t="str">
        <f>IF(E150="Disciplinar","No aplica","")</f>
        <v>No aplica</v>
      </c>
      <c r="E150" t="str">
        <v>Disciplinar</v>
      </c>
      <c r="K150" t="str">
        <v>Maestría</v>
      </c>
      <c r="L150" t="str">
        <v>Ciencias Económicas, Administrativas y Contables</v>
      </c>
      <c r="T150" t="str">
        <v>agosto</v>
      </c>
    </row>
    <row r="151">
      <c r="C151" t="str">
        <v>International Political Economy</v>
      </c>
      <c r="D151" t="str">
        <f>IF(E151="Disciplinar","No aplica","")</f>
        <v>No aplica</v>
      </c>
      <c r="E151" t="str">
        <v>Disciplinar</v>
      </c>
      <c r="K151" t="str">
        <v>Maestría</v>
      </c>
      <c r="L151" t="str">
        <v>Ciencias Económicas, Administrativas y Contables</v>
      </c>
      <c r="T151" t="str">
        <v>agosto</v>
      </c>
    </row>
    <row r="152">
      <c r="C152" t="str">
        <v>FALTA EL RESTO DE CURSOS ARA COMPLETAR LOS SEMESTRES</v>
      </c>
      <c r="D152" t="str">
        <f>IF(E152="Disciplinar","No aplica","")</f>
        <v>No aplica</v>
      </c>
      <c r="E152" t="str">
        <v>Disciplinar</v>
      </c>
      <c r="K152" t="str">
        <v>Maestría</v>
      </c>
      <c r="L152" t="str">
        <v>Ciencias Económicas, Administrativas y Contables</v>
      </c>
      <c r="T152" t="str">
        <v>agosto</v>
      </c>
    </row>
    <row r="153">
      <c r="A153" t="str">
        <v>Virtual</v>
      </c>
      <c r="B153" t="str">
        <v>Maestría en gestión de la calidad integral en las organizaciones</v>
      </c>
      <c r="C153" t="str">
        <v>Ecosistema de Emprendimiento e Innovación en las Organizaciones</v>
      </c>
      <c r="D153" t="str">
        <f>IF(E153="Disciplinar","No aplica","")</f>
        <v>No aplica</v>
      </c>
      <c r="E153" t="str">
        <v>Disciplinar</v>
      </c>
      <c r="K153" t="str">
        <v>Maestría</v>
      </c>
      <c r="L153" t="str">
        <v>Ciencias Económicas, Administrativas y Contables</v>
      </c>
      <c r="M153" t="str">
        <v>Prioridad</v>
      </c>
      <c r="P153" t="str">
        <v>Cargado</v>
      </c>
      <c r="T153" t="str">
        <v xml:space="preserve">Agosto </v>
      </c>
    </row>
    <row r="154">
      <c r="C154" t="str">
        <v>Electiva de Profundización II</v>
      </c>
      <c r="D154" t="str">
        <v>Pensamiento Estratégico y Desarrollo Sostenible</v>
      </c>
      <c r="E154" t="str">
        <v>Electiva</v>
      </c>
      <c r="K154" t="str">
        <v>Maestría</v>
      </c>
      <c r="L154" t="str">
        <v>Ciencias Económicas, Administrativas y Contables</v>
      </c>
      <c r="M154" t="str">
        <v>Prioridad</v>
      </c>
      <c r="P154" t="str">
        <v>Cargado</v>
      </c>
      <c r="T154" t="str">
        <v xml:space="preserve">Agosto </v>
      </c>
    </row>
    <row r="155">
      <c r="C155" t="str">
        <v>Gerencia Estratégica de las Organizaciones</v>
      </c>
      <c r="D155" t="str">
        <f>IF(E155="Disciplinar","No aplica","")</f>
        <v>No aplica</v>
      </c>
      <c r="E155" t="str">
        <v>Disciplinar</v>
      </c>
      <c r="K155" t="str">
        <v>Maestría</v>
      </c>
      <c r="L155" t="str">
        <v>Ciencias Económicas, Administrativas y Contables</v>
      </c>
      <c r="M155" t="str">
        <v>Prioridad</v>
      </c>
      <c r="P155" t="str">
        <v>Cargado</v>
      </c>
      <c r="T155" t="str">
        <v>agosto</v>
      </c>
    </row>
    <row r="156">
      <c r="C156" t="str">
        <v>Seminario de Investigación  I</v>
      </c>
      <c r="D156" t="str">
        <f>IF(E156="Disciplinar","No aplica","")</f>
        <v>No aplica</v>
      </c>
      <c r="E156" t="str">
        <v>Disciplinar</v>
      </c>
      <c r="K156" t="str">
        <v>Maestría</v>
      </c>
      <c r="L156" t="str">
        <v>Ciencias Económicas, Administrativas y Contables</v>
      </c>
      <c r="M156" t="str">
        <v>Prioridad</v>
      </c>
      <c r="P156" t="str">
        <v>Cargado</v>
      </c>
      <c r="T156" t="str">
        <v>agosto</v>
      </c>
    </row>
    <row r="157">
      <c r="C157" t="str">
        <v>Profundización I: modelos y organizaciones</v>
      </c>
      <c r="D157" t="str">
        <f>IF(E157="Disciplinar","No aplica","")</f>
        <v>No aplica</v>
      </c>
      <c r="E157" t="str">
        <v>Disciplinar</v>
      </c>
      <c r="K157" t="str">
        <v>Maestría</v>
      </c>
      <c r="L157" t="str">
        <v>Ciencias Económicas, Administrativas y Contables</v>
      </c>
      <c r="M157" t="str">
        <v>Prioridad</v>
      </c>
      <c r="P157" t="str">
        <v>Cargado</v>
      </c>
      <c r="T157" t="str">
        <v>agosto</v>
      </c>
    </row>
    <row r="158">
      <c r="C158" t="str">
        <v>Fundamentos de Calidad</v>
      </c>
      <c r="D158" t="str">
        <f>IF(E158="Disciplinar","No aplica","")</f>
        <v>No aplica</v>
      </c>
      <c r="E158" t="str">
        <v>Disciplinar</v>
      </c>
      <c r="K158" t="str">
        <v>Maestría</v>
      </c>
      <c r="L158" t="str">
        <v>Ciencias Económicas, Administrativas y Contables</v>
      </c>
      <c r="M158" t="str">
        <v>Prioridad</v>
      </c>
      <c r="P158" t="str">
        <v>Cargado</v>
      </c>
      <c r="T158" t="str">
        <v>agosto</v>
      </c>
    </row>
    <row r="159">
      <c r="C159" t="str">
        <v>Seminario de Investigación II</v>
      </c>
      <c r="D159" t="str">
        <f>IF(E159="Disciplinar","No aplica","")</f>
        <v>No aplica</v>
      </c>
      <c r="E159" t="str">
        <v>Disciplinar</v>
      </c>
      <c r="K159" t="str">
        <v>Maestría</v>
      </c>
      <c r="L159" t="str">
        <v>Ciencias Económicas, Administrativas y Contables</v>
      </c>
      <c r="M159" t="str">
        <v>Prioridad</v>
      </c>
      <c r="T159" t="str">
        <v>agosto</v>
      </c>
    </row>
    <row r="160">
      <c r="C160" t="str">
        <v>Fundamentos de los Sistemas de Gestión de Calidad</v>
      </c>
      <c r="D160" t="str">
        <f>IF(E160="Disciplinar","No aplica","")</f>
        <v>No aplica</v>
      </c>
      <c r="E160" t="str">
        <v>Disciplinar</v>
      </c>
      <c r="K160" t="str">
        <v>Maestría</v>
      </c>
      <c r="L160" t="str">
        <v>Ciencias Económicas, Administrativas y Contables</v>
      </c>
      <c r="M160" t="str">
        <v>Prioridad</v>
      </c>
      <c r="T160" t="str">
        <v>agosto</v>
      </c>
    </row>
    <row r="161">
      <c r="A161" t="str">
        <v>Ambas</v>
      </c>
      <c r="B161" t="str">
        <v xml:space="preserve">Maestría en Ingeniería </v>
      </c>
      <c r="C161" t="str">
        <v>Modelado y Optimación de Sistemas</v>
      </c>
      <c r="D161" t="str">
        <f>IF(E161="Disciplinar","No aplica","")</f>
        <v>No aplica</v>
      </c>
      <c r="E161" t="str">
        <v>Disciplinar</v>
      </c>
      <c r="F161" t="str">
        <v>NOA 2026</v>
      </c>
      <c r="J161">
        <v>1</v>
      </c>
      <c r="K161" t="str">
        <v>Maestría</v>
      </c>
      <c r="L161" t="str">
        <v>Ingeniería</v>
      </c>
      <c r="O161" t="str">
        <v>No</v>
      </c>
      <c r="P161" t="str">
        <v>En revisión</v>
      </c>
      <c r="T161" t="str">
        <v xml:space="preserve">Mayo </v>
      </c>
      <c r="U161" s="1">
        <v>46146</v>
      </c>
      <c r="V161" s="1">
        <v>46148</v>
      </c>
      <c r="W161" s="1">
        <v>46168</v>
      </c>
      <c r="X161" t="str">
        <v>Nayerlis Salas</v>
      </c>
      <c r="AK161" t="str">
        <v>Calculada</v>
      </c>
      <c r="AL161" t="str">
        <v>Realizado</v>
      </c>
    </row>
    <row r="162">
      <c r="C162" t="str">
        <v>Pensamiento Sistémico y Toma de Decisiones Estratégicas</v>
      </c>
      <c r="D162" t="str">
        <f>IF(E162="Disciplinar","No aplica","")</f>
        <v>No aplica</v>
      </c>
      <c r="E162" t="str">
        <v>Disciplinar</v>
      </c>
      <c r="F162" t="str">
        <v>NOA 2026</v>
      </c>
      <c r="J162">
        <v>1</v>
      </c>
      <c r="K162" t="str">
        <v>Maestría</v>
      </c>
      <c r="L162" t="str">
        <v>Ingeniería</v>
      </c>
      <c r="O162" t="str">
        <v>No</v>
      </c>
      <c r="P162" t="str">
        <v>En revisión</v>
      </c>
      <c r="T162" t="str">
        <v xml:space="preserve">Mayo </v>
      </c>
      <c r="U162" s="1">
        <v>46146</v>
      </c>
      <c r="V162" s="1">
        <v>46149</v>
      </c>
      <c r="W162" s="1">
        <v>46169</v>
      </c>
      <c r="X162" t="str">
        <v>Nayerlis Salas</v>
      </c>
      <c r="AK162" t="str">
        <v>Calculada</v>
      </c>
      <c r="AL162" t="str">
        <v>Realizado</v>
      </c>
    </row>
    <row r="163">
      <c r="C163" t="str">
        <v>Arquitectura Empresarial y Gobierno de TI</v>
      </c>
      <c r="D163" t="str">
        <f>IF(E163="Disciplinar","No aplica","")</f>
        <v>No aplica</v>
      </c>
      <c r="E163" t="str">
        <v>Disciplinar</v>
      </c>
      <c r="F163" t="str">
        <v>NOA 2026</v>
      </c>
      <c r="J163">
        <v>1</v>
      </c>
      <c r="K163" t="str">
        <v>Maestría</v>
      </c>
      <c r="L163" t="str">
        <v>Ingeniería</v>
      </c>
      <c r="O163" t="str">
        <v>No</v>
      </c>
      <c r="P163" t="str">
        <v>Aprobado DI</v>
      </c>
      <c r="T163" t="str">
        <v xml:space="preserve">Mayo </v>
      </c>
      <c r="U163" s="1">
        <v>46146</v>
      </c>
      <c r="V163" s="1">
        <v>46150</v>
      </c>
      <c r="W163" s="1">
        <v>46170</v>
      </c>
      <c r="X163" t="str">
        <v>Nayerlis Salas</v>
      </c>
      <c r="AK163" t="str">
        <v>Calculada</v>
      </c>
      <c r="AL163" t="str">
        <v>Realizado</v>
      </c>
    </row>
    <row r="164">
      <c r="C164" t="str">
        <v>Transformación Digital</v>
      </c>
      <c r="D164" t="str">
        <f>IF(E164="Disciplinar","No aplica","")</f>
        <v>No aplica</v>
      </c>
      <c r="E164" t="str">
        <v>Disciplinar</v>
      </c>
      <c r="F164" t="str">
        <v>NOA 2026</v>
      </c>
      <c r="J164">
        <v>1</v>
      </c>
      <c r="K164" t="str">
        <v>Maestría</v>
      </c>
      <c r="L164" t="str">
        <v>Ingeniería</v>
      </c>
      <c r="O164" t="str">
        <v>No</v>
      </c>
      <c r="P164" t="str">
        <v>En revisión</v>
      </c>
      <c r="T164" t="str">
        <v xml:space="preserve">Mayo </v>
      </c>
      <c r="U164" s="1">
        <v>46146</v>
      </c>
      <c r="V164" s="1">
        <v>46153</v>
      </c>
      <c r="W164" s="1">
        <v>46171</v>
      </c>
      <c r="X164" t="str">
        <v>Nayerlis Salas</v>
      </c>
      <c r="AK164" t="str">
        <v>Calculada</v>
      </c>
      <c r="AL164" t="str">
        <v>Realizado</v>
      </c>
    </row>
    <row r="165">
      <c r="C165" t="str">
        <v>Electiva de Profundización I</v>
      </c>
      <c r="D165" t="str">
        <v>Sistemas inteligentes avanzados</v>
      </c>
      <c r="E165" t="str">
        <v>Electiva</v>
      </c>
      <c r="F165" t="str">
        <v>NOA 2026</v>
      </c>
      <c r="J165">
        <v>1</v>
      </c>
      <c r="K165" t="str">
        <v>Maestría</v>
      </c>
      <c r="L165" t="str">
        <v>Ingeniería</v>
      </c>
      <c r="O165" t="str">
        <v>No</v>
      </c>
      <c r="P165" t="str">
        <v>Aprobado DI</v>
      </c>
      <c r="T165" t="str">
        <v xml:space="preserve">Mayo </v>
      </c>
      <c r="U165" s="1">
        <v>46146</v>
      </c>
      <c r="V165" s="1">
        <v>46154</v>
      </c>
      <c r="W165" s="1">
        <v>46175</v>
      </c>
      <c r="X165" t="str">
        <v>Nayerlis Salas</v>
      </c>
      <c r="AK165" t="str">
        <v>Calculada</v>
      </c>
      <c r="AL165" t="str">
        <v>Realizado</v>
      </c>
    </row>
    <row r="166">
      <c r="C166" t="str">
        <v xml:space="preserve">Electiva de Profundización I </v>
      </c>
      <c r="D166" t="str">
        <v>Logística inteligente y cadenas de suministros sostenibles</v>
      </c>
      <c r="E166" t="str">
        <v>Electiva</v>
      </c>
      <c r="P166" t="str">
        <v>Aprobado DI</v>
      </c>
    </row>
    <row r="167">
      <c r="C167" t="str">
        <v>Seminario de Investigación I</v>
      </c>
      <c r="D167" t="str">
        <f>IF(E167="Disciplinar","No aplica","")</f>
        <v>No aplica</v>
      </c>
      <c r="E167" t="str">
        <v>Disciplinar</v>
      </c>
      <c r="F167" t="str">
        <v>NOA 2026</v>
      </c>
      <c r="J167">
        <v>1</v>
      </c>
      <c r="K167" t="str">
        <v>Maestría</v>
      </c>
      <c r="L167" t="str">
        <v>Ingeniería</v>
      </c>
      <c r="O167" t="str">
        <v>Sí</v>
      </c>
      <c r="P167" t="str">
        <v>Producido</v>
      </c>
      <c r="T167" t="str">
        <v xml:space="preserve">Mayo </v>
      </c>
      <c r="U167" s="1">
        <v>46146</v>
      </c>
      <c r="V167" s="1">
        <v>46148</v>
      </c>
      <c r="W167" s="1">
        <v>46168</v>
      </c>
      <c r="X167" t="str">
        <v>Nayerlis Salas</v>
      </c>
      <c r="AK167" t="str">
        <v>Calculada</v>
      </c>
      <c r="AL167" t="str">
        <v>Realizado</v>
      </c>
    </row>
    <row r="168">
      <c r="C168" t="str">
        <v>Analítica de Datos</v>
      </c>
      <c r="D168" t="str">
        <f>IF(E168="Disciplinar","No aplica","")</f>
        <v>No aplica</v>
      </c>
      <c r="E168" t="str">
        <v>Disciplinar</v>
      </c>
      <c r="F168" t="str">
        <v>NOA 2026</v>
      </c>
      <c r="J168">
        <v>2</v>
      </c>
      <c r="K168" t="str">
        <v>Maestría</v>
      </c>
      <c r="L168" t="str">
        <v>Ingeniería</v>
      </c>
      <c r="O168" t="str">
        <v>No</v>
      </c>
      <c r="P168" t="str">
        <v>En revisión</v>
      </c>
      <c r="T168" t="str">
        <v>mayo</v>
      </c>
      <c r="U168" s="1">
        <v>46146</v>
      </c>
      <c r="V168" s="1">
        <v>46155</v>
      </c>
      <c r="W168" s="1">
        <v>46176</v>
      </c>
      <c r="X168" t="str">
        <v>Nayerlis Salas</v>
      </c>
      <c r="AK168" t="str">
        <v>Calculada</v>
      </c>
      <c r="AL168" t="str">
        <v>Realizado</v>
      </c>
    </row>
    <row r="169">
      <c r="C169" t="str">
        <v>Inteligencia artificial aplicada a procesos</v>
      </c>
      <c r="D169" t="str">
        <f>IF(E169="Disciplinar","No aplica","")</f>
        <v>No aplica</v>
      </c>
      <c r="E169" t="str">
        <v>Disciplinar</v>
      </c>
      <c r="F169" t="str">
        <v>NOA 2026</v>
      </c>
      <c r="J169">
        <v>2</v>
      </c>
      <c r="K169" t="str">
        <v>Maestría</v>
      </c>
      <c r="L169" t="str">
        <v>Ingeniería</v>
      </c>
      <c r="O169" t="str">
        <v>No</v>
      </c>
      <c r="P169" t="str">
        <v>En revisión</v>
      </c>
      <c r="T169" t="str">
        <v>mayo</v>
      </c>
      <c r="U169" s="1">
        <v>46146</v>
      </c>
      <c r="V169" s="1">
        <v>46156</v>
      </c>
      <c r="W169" s="1">
        <v>46177</v>
      </c>
      <c r="X169" t="str">
        <v>Nayerlis Salas</v>
      </c>
      <c r="Y169" s="1">
        <v>46169.67520408565</v>
      </c>
      <c r="Z169" s="1">
        <v>46169.675743645836</v>
      </c>
      <c r="AK169" t="str">
        <v>Calculada</v>
      </c>
      <c r="AL169" t="str">
        <v>Realizado</v>
      </c>
    </row>
    <row r="170">
      <c r="C170" t="str">
        <v>Industria 5.0</v>
      </c>
      <c r="D170" t="str">
        <f>IF(E170="Disciplinar","No aplica","")</f>
        <v>No aplica</v>
      </c>
      <c r="E170" t="str">
        <v>Disciplinar</v>
      </c>
      <c r="F170" t="str">
        <v>NOA 2026</v>
      </c>
      <c r="J170">
        <v>2</v>
      </c>
      <c r="K170" t="str">
        <v>Maestría</v>
      </c>
      <c r="L170" t="str">
        <v>Ingeniería</v>
      </c>
      <c r="O170" t="str">
        <v>No</v>
      </c>
      <c r="P170" t="str">
        <v>En revisión</v>
      </c>
      <c r="T170" t="str">
        <v>mayo</v>
      </c>
      <c r="U170" s="1">
        <v>46146</v>
      </c>
      <c r="V170" s="1">
        <v>46157</v>
      </c>
      <c r="W170" s="1">
        <v>46178</v>
      </c>
      <c r="X170" t="str">
        <v>Nayerlis Salas</v>
      </c>
      <c r="AK170" t="str">
        <v>Calculada</v>
      </c>
      <c r="AL170" t="str">
        <v>Realizado</v>
      </c>
    </row>
    <row r="171">
      <c r="C171" t="str">
        <v>Ingeniería Económica</v>
      </c>
      <c r="D171" t="str">
        <f>IF(E171="Disciplinar","No aplica","")</f>
        <v>No aplica</v>
      </c>
      <c r="E171" t="str">
        <v>Disciplinar</v>
      </c>
      <c r="F171" t="str">
        <v>NOA 2026</v>
      </c>
      <c r="J171">
        <v>2</v>
      </c>
      <c r="K171" t="str">
        <v>Maestría</v>
      </c>
      <c r="L171" t="str">
        <v>Ingeniería</v>
      </c>
      <c r="O171" t="str">
        <v>No</v>
      </c>
      <c r="P171" t="str">
        <v>En revisión</v>
      </c>
      <c r="T171" t="str">
        <v>mayo</v>
      </c>
      <c r="U171" s="1">
        <v>46146</v>
      </c>
      <c r="V171" s="1">
        <v>46161</v>
      </c>
      <c r="W171" s="1">
        <v>46181</v>
      </c>
      <c r="X171" t="str">
        <v>Nayerlis Salas</v>
      </c>
      <c r="AK171" t="str">
        <v>Calculada</v>
      </c>
      <c r="AL171" t="str">
        <v>Realizado</v>
      </c>
    </row>
    <row r="172">
      <c r="C172" t="str">
        <v>Electiva de Profundización II</v>
      </c>
      <c r="D172" t="str">
        <v>Gestión de Proyectos Tecnológicos y DevOPs</v>
      </c>
      <c r="E172" t="str">
        <v>Electiva</v>
      </c>
      <c r="F172" t="str">
        <v>NOA 2026</v>
      </c>
      <c r="J172">
        <v>2</v>
      </c>
      <c r="K172" t="str">
        <v>Maestría</v>
      </c>
      <c r="L172" t="str">
        <v>Ingeniería</v>
      </c>
      <c r="O172" t="str">
        <v>No</v>
      </c>
      <c r="P172" t="str">
        <v>En revisión</v>
      </c>
      <c r="T172" t="str">
        <v>mayo</v>
      </c>
      <c r="U172" s="1">
        <v>46146</v>
      </c>
      <c r="V172" s="1">
        <v>46162</v>
      </c>
      <c r="W172" s="1">
        <v>46182</v>
      </c>
      <c r="X172" t="str">
        <v>Nayerlis Salas</v>
      </c>
      <c r="AK172" t="str">
        <v>Calculada</v>
      </c>
      <c r="AL172" t="str">
        <v>Realizado</v>
      </c>
    </row>
    <row r="173">
      <c r="C173" t="str">
        <v>Seminario de Investigación II</v>
      </c>
      <c r="D173" t="str">
        <f>IF(E173="Disciplinar","No aplica","")</f>
        <v>No aplica</v>
      </c>
      <c r="E173" t="str">
        <v>Disciplinar</v>
      </c>
      <c r="F173" t="str">
        <v>NOA 2026</v>
      </c>
      <c r="J173">
        <v>2</v>
      </c>
      <c r="K173" t="str">
        <v>Maestría</v>
      </c>
      <c r="L173" t="str">
        <v>Ingeniería</v>
      </c>
      <c r="O173" t="str">
        <v>Sí</v>
      </c>
      <c r="P173" t="str">
        <v>Producido</v>
      </c>
      <c r="T173" t="str">
        <v>mayo</v>
      </c>
      <c r="U173" s="1">
        <v>46146</v>
      </c>
      <c r="V173" s="1">
        <v>46148</v>
      </c>
      <c r="W173" s="1">
        <v>46168</v>
      </c>
      <c r="X173" t="str">
        <v>Nayerlis Salas</v>
      </c>
      <c r="AK173" t="str">
        <v>Calculada</v>
      </c>
      <c r="AL173" t="str">
        <v>Realizado</v>
      </c>
    </row>
    <row r="174">
      <c r="C174" t="str">
        <v>Gerencia estratégica de proyectos</v>
      </c>
      <c r="D174" t="str">
        <f>IF(E174="Disciplinar","No aplica","")</f>
        <v>No aplica</v>
      </c>
      <c r="E174" t="str">
        <v>Disciplinar</v>
      </c>
      <c r="F174" t="str">
        <v>NOA 2026</v>
      </c>
      <c r="J174">
        <v>3</v>
      </c>
      <c r="K174" t="str">
        <v>Maestría</v>
      </c>
      <c r="L174" t="str">
        <v>Ingeniería</v>
      </c>
      <c r="O174" t="str">
        <v>No</v>
      </c>
      <c r="P174" t="str">
        <v>En revisión</v>
      </c>
      <c r="T174" t="str">
        <v>mayo</v>
      </c>
      <c r="U174" s="1">
        <v>46146</v>
      </c>
      <c r="V174" s="1">
        <v>46163</v>
      </c>
      <c r="W174" s="1">
        <v>46183</v>
      </c>
      <c r="X174" t="str">
        <v>Caroll Avendaño</v>
      </c>
      <c r="AK174" t="str">
        <v>Calculada</v>
      </c>
      <c r="AL174" t="str">
        <v>Realizado</v>
      </c>
    </row>
    <row r="175">
      <c r="C175" t="str">
        <v>Automatización y Simulación de Procesos</v>
      </c>
      <c r="D175" t="str">
        <f>IF(E175="Disciplinar","No aplica","")</f>
        <v>No aplica</v>
      </c>
      <c r="E175" t="str">
        <v>Disciplinar</v>
      </c>
      <c r="F175" t="str">
        <v>NOA 2026</v>
      </c>
      <c r="J175">
        <v>3</v>
      </c>
      <c r="K175" t="str">
        <v>Maestría</v>
      </c>
      <c r="L175" t="str">
        <v>Ingeniería</v>
      </c>
      <c r="O175" t="str">
        <v>No</v>
      </c>
      <c r="P175" t="str">
        <v>En revisión</v>
      </c>
      <c r="T175" t="str">
        <v>mayo</v>
      </c>
      <c r="U175" s="1">
        <v>46146</v>
      </c>
      <c r="V175" s="1">
        <v>46164</v>
      </c>
      <c r="W175" s="1">
        <v>46184</v>
      </c>
      <c r="X175" t="str">
        <v>Nayerlis Salas</v>
      </c>
      <c r="Y175" s="1">
        <v>46169.61541258102</v>
      </c>
      <c r="Z175" s="1">
        <v>46169.619444606484</v>
      </c>
      <c r="AK175" t="str">
        <v>Calculada</v>
      </c>
      <c r="AL175" t="str">
        <v>Realizado</v>
      </c>
    </row>
    <row r="176">
      <c r="C176" t="str">
        <v>Innovación de Procesos para la Manufactura Aditiva</v>
      </c>
      <c r="D176" t="str">
        <f>IF(E176="Disciplinar","No aplica","")</f>
        <v>No aplica</v>
      </c>
      <c r="E176" t="str">
        <v>Disciplinar</v>
      </c>
      <c r="F176" t="str">
        <v>NOA 2026</v>
      </c>
      <c r="J176">
        <v>3</v>
      </c>
      <c r="K176" t="str">
        <v>Maestría</v>
      </c>
      <c r="L176" t="str">
        <v>Ingeniería</v>
      </c>
      <c r="O176" t="str">
        <v>No</v>
      </c>
      <c r="P176" t="str">
        <v>En proceso</v>
      </c>
      <c r="T176" t="str">
        <v>mayo</v>
      </c>
      <c r="U176" s="1">
        <v>46146</v>
      </c>
      <c r="V176" s="1">
        <v>46167</v>
      </c>
      <c r="W176" s="1">
        <v>46184</v>
      </c>
      <c r="X176" t="str">
        <v>Nayerlis Salas</v>
      </c>
      <c r="Y176" s="1">
        <v>46169.62518789352</v>
      </c>
      <c r="AK176" t="str">
        <v>Calculada</v>
      </c>
      <c r="AL176" t="str">
        <v>Realizado</v>
      </c>
    </row>
    <row r="177">
      <c r="C177" t="str">
        <v>Ciencia de datos para ingeniería</v>
      </c>
      <c r="D177" t="str">
        <f>IF(E177="Disciplinar","No aplica","")</f>
        <v>No aplica</v>
      </c>
      <c r="E177" t="str">
        <v>Disciplinar</v>
      </c>
      <c r="F177" t="str">
        <v>NOA 2026</v>
      </c>
      <c r="J177">
        <v>3</v>
      </c>
      <c r="K177" t="str">
        <v>Maestría</v>
      </c>
      <c r="L177" t="str">
        <v>Ingeniería</v>
      </c>
      <c r="O177" t="str">
        <v>No</v>
      </c>
      <c r="P177" t="str">
        <v>No empezado</v>
      </c>
      <c r="T177" t="str">
        <v>mayo</v>
      </c>
      <c r="U177" s="1">
        <v>46146</v>
      </c>
      <c r="V177" s="1">
        <v>46168</v>
      </c>
      <c r="W177" s="1">
        <v>46185</v>
      </c>
      <c r="X177" t="str">
        <v>Nayerlis Salas</v>
      </c>
      <c r="AK177" t="str">
        <v>Calculada</v>
      </c>
      <c r="AL177" t="str">
        <v>Realizado</v>
      </c>
    </row>
    <row r="178">
      <c r="C178" t="str">
        <v>Electiva III</v>
      </c>
      <c r="D178" t="str">
        <f>IF(E178="Disciplinar","No aplica","")</f>
        <v/>
      </c>
      <c r="E178" t="str">
        <v>Electiva</v>
      </c>
      <c r="F178" t="str">
        <v>NOA 2026</v>
      </c>
      <c r="J178">
        <v>3</v>
      </c>
      <c r="K178" t="str">
        <v>Maestría</v>
      </c>
      <c r="L178" t="str">
        <v>Ingeniería</v>
      </c>
      <c r="O178" t="str">
        <v>No</v>
      </c>
      <c r="P178" t="str">
        <v>No empezado</v>
      </c>
      <c r="T178" t="str">
        <v>mayo</v>
      </c>
      <c r="U178" s="1">
        <v>46146</v>
      </c>
      <c r="V178" s="1">
        <v>46169</v>
      </c>
      <c r="W178" s="1">
        <v>46189</v>
      </c>
      <c r="X178" t="str">
        <v>Nayerlis Salas</v>
      </c>
      <c r="AK178" t="str">
        <v>Calculada</v>
      </c>
      <c r="AL178" t="str">
        <v>Realizado</v>
      </c>
    </row>
    <row r="179">
      <c r="C179" t="str">
        <v>Proyecto de Grado</v>
      </c>
      <c r="D179" t="str">
        <f>IF(E179="Disciplinar","No aplica","")</f>
        <v>No aplica</v>
      </c>
      <c r="E179" t="str">
        <v>Disciplinar</v>
      </c>
      <c r="F179" t="str">
        <v>NOA 2026</v>
      </c>
      <c r="J179">
        <v>3</v>
      </c>
      <c r="K179" t="str">
        <v>Maestría</v>
      </c>
      <c r="L179" t="str">
        <v>Ingeniería</v>
      </c>
      <c r="O179" t="str">
        <v>Sí</v>
      </c>
      <c r="P179" t="str">
        <v>No empezado</v>
      </c>
      <c r="T179" t="str">
        <v>mayo</v>
      </c>
      <c r="U179" s="1">
        <v>46146</v>
      </c>
      <c r="V179" s="1">
        <v>46170</v>
      </c>
      <c r="W179" s="1">
        <v>46190</v>
      </c>
      <c r="X179" t="str">
        <v>Nayerlis Salas</v>
      </c>
      <c r="AK179" t="str">
        <v>Calculada</v>
      </c>
      <c r="AL179" t="str">
        <v>Realizado</v>
      </c>
    </row>
    <row r="180">
      <c r="A180" t="str">
        <v>Ambas</v>
      </c>
      <c r="B180" t="str">
        <v xml:space="preserve">Maestría en Gerencia de Proyectos </v>
      </c>
      <c r="C180" t="str">
        <v>Formulación y Evaluación de Proyectos</v>
      </c>
      <c r="D180" t="str">
        <f>IF(E180="Disciplinar","No aplica","")</f>
        <v>No aplica</v>
      </c>
      <c r="E180" t="str">
        <v>Disciplinar</v>
      </c>
      <c r="F180" t="str">
        <v>NOA 2026</v>
      </c>
      <c r="J180">
        <v>1</v>
      </c>
      <c r="K180" t="str">
        <v>Maestría</v>
      </c>
      <c r="L180" t="str">
        <v>Ingeniería</v>
      </c>
      <c r="O180" t="str">
        <v>No</v>
      </c>
      <c r="P180" t="str">
        <v>En revisión</v>
      </c>
      <c r="T180" t="str">
        <v>Mayo</v>
      </c>
      <c r="U180" s="1">
        <v>46146</v>
      </c>
      <c r="V180" s="1">
        <v>46148</v>
      </c>
      <c r="W180" s="1">
        <v>46168</v>
      </c>
      <c r="X180" t="str">
        <v>Caroll Avendaño</v>
      </c>
      <c r="AK180" t="str">
        <v>Calculada</v>
      </c>
      <c r="AL180" t="str">
        <v>Realizado</v>
      </c>
    </row>
    <row r="181">
      <c r="C181" t="str">
        <v>Gerencia Estratégica de Proyectos</v>
      </c>
      <c r="D181" t="str">
        <f>IF(E181="Disciplinar","No aplica","")</f>
        <v>No aplica</v>
      </c>
      <c r="E181" t="str">
        <v>Disciplinar</v>
      </c>
      <c r="F181" t="str">
        <v>NOA 2026</v>
      </c>
      <c r="J181">
        <v>1</v>
      </c>
      <c r="K181" t="str">
        <v>Maestría</v>
      </c>
      <c r="L181" t="str">
        <v>Ingeniería</v>
      </c>
      <c r="O181" t="str">
        <v>No</v>
      </c>
      <c r="P181" t="str">
        <v>En revisión</v>
      </c>
      <c r="T181" t="str">
        <v>Mayo</v>
      </c>
      <c r="U181" s="1">
        <v>46146</v>
      </c>
      <c r="V181" s="1">
        <v>46149</v>
      </c>
      <c r="W181" s="1">
        <v>46169</v>
      </c>
      <c r="X181" t="str">
        <v>Caroll Avendaño</v>
      </c>
      <c r="AK181" t="str">
        <v>Calculada</v>
      </c>
      <c r="AL181" t="str">
        <v>Realizado</v>
      </c>
    </row>
    <row r="182">
      <c r="C182" t="str">
        <v>Fundamentos de Dirección de Proyectos y Gobernanza</v>
      </c>
      <c r="D182" t="str">
        <f>IF(E182="Disciplinar","No aplica","")</f>
        <v>No aplica</v>
      </c>
      <c r="E182" t="str">
        <v>Disciplinar</v>
      </c>
      <c r="F182" t="str">
        <v>NOA 2026</v>
      </c>
      <c r="J182">
        <v>1</v>
      </c>
      <c r="K182" t="str">
        <v>Maestría</v>
      </c>
      <c r="L182" t="str">
        <v>Ingeniería</v>
      </c>
      <c r="O182" t="str">
        <v>No</v>
      </c>
      <c r="P182" t="str">
        <v>En revisión</v>
      </c>
      <c r="T182" t="str">
        <v>Mayo</v>
      </c>
      <c r="U182" s="1">
        <v>46146</v>
      </c>
      <c r="V182" s="1">
        <v>46150</v>
      </c>
      <c r="W182" s="1">
        <v>46170</v>
      </c>
      <c r="X182" t="str">
        <v>Caroll Avendaño</v>
      </c>
      <c r="AK182" t="str">
        <v>Calculada</v>
      </c>
      <c r="AL182" t="str">
        <v>Realizado</v>
      </c>
    </row>
    <row r="183">
      <c r="C183" t="str">
        <v>Planeación de Líneas Base del Proyecto</v>
      </c>
      <c r="D183" t="str">
        <f>IF(E183="Disciplinar","No aplica","")</f>
        <v>No aplica</v>
      </c>
      <c r="E183" t="str">
        <v>Disciplinar</v>
      </c>
      <c r="F183" t="str">
        <v>NOA 2026</v>
      </c>
      <c r="J183">
        <v>1</v>
      </c>
      <c r="K183" t="str">
        <v>Maestría</v>
      </c>
      <c r="L183" t="str">
        <v>Ingeniería</v>
      </c>
      <c r="O183" t="str">
        <v>No</v>
      </c>
      <c r="P183" t="str">
        <v>En revisión</v>
      </c>
      <c r="T183" t="str">
        <v>Mayo</v>
      </c>
      <c r="U183" s="1">
        <v>46146</v>
      </c>
      <c r="V183" s="1">
        <v>46153</v>
      </c>
      <c r="W183" s="1">
        <v>46171</v>
      </c>
      <c r="X183" t="str">
        <v>Samir Palencia Gerónimo</v>
      </c>
      <c r="AK183" t="str">
        <v>Calculada</v>
      </c>
      <c r="AL183" t="str">
        <v>Realizado</v>
      </c>
    </row>
    <row r="184">
      <c r="C184" t="str">
        <v>Electiva I</v>
      </c>
      <c r="D184" t="str">
        <f>IF(E184="Disciplinar","No aplica","")</f>
        <v/>
      </c>
      <c r="E184" t="str">
        <v>Electiva</v>
      </c>
      <c r="F184" t="str">
        <v>NOA 2026</v>
      </c>
      <c r="J184">
        <v>1</v>
      </c>
      <c r="K184" t="str">
        <v>Maestría</v>
      </c>
      <c r="L184" t="str">
        <v>Ingeniería</v>
      </c>
      <c r="O184" t="str">
        <v>No</v>
      </c>
      <c r="P184" t="str">
        <v>No empezado</v>
      </c>
      <c r="T184" t="str">
        <v>Mayo</v>
      </c>
      <c r="U184" s="1">
        <v>46146</v>
      </c>
      <c r="V184" s="1">
        <v>46154</v>
      </c>
      <c r="W184" s="1">
        <v>46175</v>
      </c>
      <c r="X184" t="str">
        <v>Caroll Avendaño</v>
      </c>
      <c r="AK184" t="str">
        <v>Calculada</v>
      </c>
      <c r="AL184" t="str">
        <v>Realizado</v>
      </c>
    </row>
    <row r="185">
      <c r="C185" t="str">
        <v>Seminario de Investigación I</v>
      </c>
      <c r="D185" t="str">
        <f>IF(E185="Disciplinar","No aplica","")</f>
        <v>No aplica</v>
      </c>
      <c r="E185" t="str">
        <v>Disciplinar</v>
      </c>
      <c r="F185" t="str">
        <v>NOA 2026</v>
      </c>
      <c r="J185">
        <v>1</v>
      </c>
      <c r="K185" t="str">
        <v>Maestría</v>
      </c>
      <c r="L185" t="str">
        <v>Ingeniería</v>
      </c>
      <c r="O185" t="str">
        <v>Sí</v>
      </c>
      <c r="P185" t="str">
        <v>Producido</v>
      </c>
      <c r="T185" t="str">
        <v>Mayo</v>
      </c>
      <c r="U185" s="1">
        <v>46146</v>
      </c>
      <c r="V185" s="1">
        <v>46148</v>
      </c>
      <c r="W185" s="1">
        <v>46168</v>
      </c>
      <c r="X185" t="str">
        <v>Caroll Avendaño</v>
      </c>
      <c r="AK185" t="str">
        <v>Calculada</v>
      </c>
      <c r="AL185" t="str">
        <v>Realizado</v>
      </c>
    </row>
    <row r="186">
      <c r="C186" t="str">
        <v>Gestión de Recursos y Adquisiciones del Proyecto</v>
      </c>
      <c r="D186" t="str">
        <f>IF(E186="Disciplinar","No aplica","")</f>
        <v>No aplica</v>
      </c>
      <c r="E186" t="str">
        <v>Disciplinar</v>
      </c>
      <c r="F186" t="str">
        <v>NOA 2026</v>
      </c>
      <c r="J186">
        <v>2</v>
      </c>
      <c r="K186" t="str">
        <v>Maestría</v>
      </c>
      <c r="L186" t="str">
        <v>Ingeniería</v>
      </c>
      <c r="O186" t="str">
        <v>No</v>
      </c>
      <c r="P186" t="str">
        <v>No empezado</v>
      </c>
      <c r="T186" t="str">
        <v>mayo</v>
      </c>
      <c r="U186" s="1">
        <v>46146</v>
      </c>
      <c r="V186" s="1">
        <v>46155</v>
      </c>
      <c r="W186" s="1">
        <v>46176</v>
      </c>
      <c r="X186" t="str">
        <v>Caroll Avendaño</v>
      </c>
      <c r="AK186" t="str">
        <v>Calculada</v>
      </c>
      <c r="AL186" t="str">
        <v>Realizado</v>
      </c>
    </row>
    <row r="187">
      <c r="C187" t="str">
        <v>Gestión de Interesados, Comunicaciones y Cultura Organizacional</v>
      </c>
      <c r="D187" t="str">
        <f>IF(E187="Disciplinar","No aplica","")</f>
        <v>No aplica</v>
      </c>
      <c r="E187" t="str">
        <v>Disciplinar</v>
      </c>
      <c r="F187" t="str">
        <v>NOA 2026</v>
      </c>
      <c r="J187">
        <v>2</v>
      </c>
      <c r="K187" t="str">
        <v>Maestría</v>
      </c>
      <c r="L187" t="str">
        <v>Ingeniería</v>
      </c>
      <c r="O187" t="str">
        <v>No</v>
      </c>
      <c r="P187" t="str">
        <v>No empezado</v>
      </c>
      <c r="T187" t="str">
        <v>mayo</v>
      </c>
      <c r="U187" s="1">
        <v>46146</v>
      </c>
      <c r="V187" s="1">
        <v>46156</v>
      </c>
      <c r="W187" s="1">
        <v>46177</v>
      </c>
      <c r="X187" t="str">
        <v>Caroll Avendaño</v>
      </c>
      <c r="AK187" t="str">
        <v>Calculada</v>
      </c>
      <c r="AL187" t="str">
        <v>Realizado</v>
      </c>
    </row>
    <row r="188">
      <c r="C188" t="str">
        <v>Ejecución, Seguimiento y Control del Proyecto</v>
      </c>
      <c r="D188" t="str">
        <f>IF(E188="Disciplinar","No aplica","")</f>
        <v>No aplica</v>
      </c>
      <c r="E188" t="str">
        <v>Disciplinar</v>
      </c>
      <c r="F188" t="str">
        <v>NOA 2026</v>
      </c>
      <c r="J188">
        <v>2</v>
      </c>
      <c r="K188" t="str">
        <v>Maestría</v>
      </c>
      <c r="L188" t="str">
        <v>Ingeniería</v>
      </c>
      <c r="O188" t="str">
        <v>No</v>
      </c>
      <c r="P188" t="str">
        <v>No empezado</v>
      </c>
      <c r="T188" t="str">
        <v>mayo</v>
      </c>
      <c r="U188" s="1">
        <v>46146</v>
      </c>
      <c r="V188" s="1">
        <v>46157</v>
      </c>
      <c r="W188" s="1">
        <v>46178</v>
      </c>
      <c r="X188" t="str">
        <v>Caroll Avendaño</v>
      </c>
      <c r="AK188" t="str">
        <v>Calculada</v>
      </c>
      <c r="AL188" t="str">
        <v>Realizado</v>
      </c>
    </row>
    <row r="189">
      <c r="C189" t="str">
        <v>Analítica y Toma de Decisiones Basada en Datos para Proyectos</v>
      </c>
      <c r="D189" t="str">
        <f>IF(E189="Disciplinar","No aplica","")</f>
        <v>No aplica</v>
      </c>
      <c r="E189" t="str">
        <v>Disciplinar</v>
      </c>
      <c r="F189" t="str">
        <v>NOA 2026</v>
      </c>
      <c r="J189">
        <v>2</v>
      </c>
      <c r="K189" t="str">
        <v>Maestría</v>
      </c>
      <c r="L189" t="str">
        <v>Ingeniería</v>
      </c>
      <c r="O189" t="str">
        <v>No</v>
      </c>
      <c r="P189" t="str">
        <v>No empezado</v>
      </c>
      <c r="T189" t="str">
        <v>mayo</v>
      </c>
      <c r="U189" s="1">
        <v>46146</v>
      </c>
      <c r="V189" s="1">
        <v>46161</v>
      </c>
      <c r="W189" s="1">
        <v>46181</v>
      </c>
      <c r="X189" t="str">
        <v>Caroll Avendaño</v>
      </c>
      <c r="AK189" t="str">
        <v>Calculada</v>
      </c>
      <c r="AL189" t="str">
        <v>Realizado</v>
      </c>
    </row>
    <row r="190">
      <c r="C190" t="str">
        <v>Gestión de Proyectos en el Sector Publico</v>
      </c>
      <c r="D190" t="str">
        <f>IF(E190="Disciplinar","No aplica","")</f>
        <v>No aplica</v>
      </c>
      <c r="E190" t="str">
        <v>Disciplinar</v>
      </c>
      <c r="F190" t="str">
        <v>NOA 2026</v>
      </c>
      <c r="J190">
        <v>2</v>
      </c>
      <c r="K190" t="str">
        <v>Maestría</v>
      </c>
      <c r="L190" t="str">
        <v>Ingeniería</v>
      </c>
      <c r="O190" t="str">
        <v>No</v>
      </c>
      <c r="P190" t="str">
        <v>No empezado</v>
      </c>
      <c r="T190" t="str">
        <v>mayo</v>
      </c>
      <c r="U190" s="1">
        <v>46146</v>
      </c>
      <c r="V190" s="1">
        <v>46162</v>
      </c>
      <c r="W190" s="1">
        <v>46182</v>
      </c>
      <c r="X190" t="str">
        <v>Caroll Avendaño</v>
      </c>
      <c r="AK190" t="str">
        <v>Calculada</v>
      </c>
      <c r="AL190" t="str">
        <v>Realizado</v>
      </c>
    </row>
    <row r="191">
      <c r="C191" t="str">
        <v>Electiva II</v>
      </c>
      <c r="D191" t="str">
        <f>IF(E191="Disciplinar","No aplica","")</f>
        <v/>
      </c>
      <c r="E191" t="str">
        <v>Electiva</v>
      </c>
      <c r="F191" t="str">
        <v>NOA 2026</v>
      </c>
      <c r="J191">
        <v>2</v>
      </c>
      <c r="K191" t="str">
        <v>Maestría</v>
      </c>
      <c r="L191" t="str">
        <v>Ingeniería</v>
      </c>
      <c r="O191" t="str">
        <v>No</v>
      </c>
      <c r="P191" t="str">
        <v>No empezado</v>
      </c>
      <c r="T191" t="str">
        <v>mayo</v>
      </c>
      <c r="U191" s="1">
        <v>46146</v>
      </c>
      <c r="V191" s="1">
        <v>46148</v>
      </c>
      <c r="W191" s="1">
        <v>46168</v>
      </c>
      <c r="X191" t="str">
        <v>Caroll Avendaño</v>
      </c>
      <c r="AK191" t="str">
        <v>Calculada</v>
      </c>
      <c r="AL191" t="str">
        <v>Realizado</v>
      </c>
    </row>
    <row r="192">
      <c r="C192" t="str">
        <v>Seminario de Investigación II</v>
      </c>
      <c r="D192" t="str">
        <f>IF(E192="Disciplinar","No aplica","")</f>
        <v>No aplica</v>
      </c>
      <c r="E192" t="str">
        <v>Disciplinar</v>
      </c>
      <c r="F192" t="str">
        <v>NOA 2026</v>
      </c>
      <c r="J192">
        <v>2</v>
      </c>
      <c r="K192" t="str">
        <v>Maestría</v>
      </c>
      <c r="L192" t="str">
        <v>Ingeniería</v>
      </c>
      <c r="O192" t="str">
        <v>Sí</v>
      </c>
      <c r="P192" t="str">
        <v>Producido</v>
      </c>
      <c r="T192" t="str">
        <v>mayo</v>
      </c>
      <c r="U192" s="1">
        <v>46146</v>
      </c>
      <c r="V192" s="1">
        <v>46163</v>
      </c>
      <c r="W192" s="1">
        <v>46183</v>
      </c>
      <c r="X192" t="str">
        <v>Caroll Avendaño</v>
      </c>
      <c r="AK192" t="str">
        <v>Calculada</v>
      </c>
      <c r="AL192" t="str">
        <v>Realizado</v>
      </c>
    </row>
    <row r="193">
      <c r="C193" t="str">
        <v>Gestión del Cambio y del Conocimiento Organizacional</v>
      </c>
      <c r="D193" t="str">
        <f>IF(E193="Disciplinar","No aplica","")</f>
        <v>No aplica</v>
      </c>
      <c r="E193" t="str">
        <v>Disciplinar</v>
      </c>
      <c r="F193" t="str">
        <v>NOA 2026</v>
      </c>
      <c r="J193">
        <v>3</v>
      </c>
      <c r="K193" t="str">
        <v>Maestría</v>
      </c>
      <c r="L193" t="str">
        <v>Ingeniería</v>
      </c>
      <c r="O193" t="str">
        <v>No</v>
      </c>
      <c r="P193" t="str">
        <v>No empezado</v>
      </c>
      <c r="T193" t="str">
        <v>mayo</v>
      </c>
      <c r="U193" s="1">
        <v>46146</v>
      </c>
      <c r="V193" s="1">
        <v>46164</v>
      </c>
      <c r="W193" s="1">
        <v>46184</v>
      </c>
      <c r="X193" t="str">
        <v>Caroll Avendaño</v>
      </c>
      <c r="AK193" t="str">
        <v>Calculada</v>
      </c>
      <c r="AL193" t="str">
        <v>Realizado</v>
      </c>
    </row>
    <row r="194">
      <c r="C194" t="str">
        <v>Inteligencia Artificial Aplicada a Proyectos</v>
      </c>
      <c r="D194" t="str">
        <f>IF(E194="Disciplinar","No aplica","")</f>
        <v>No aplica</v>
      </c>
      <c r="E194" t="str">
        <v>Disciplinar</v>
      </c>
      <c r="F194" t="str">
        <v>NOA 2026</v>
      </c>
      <c r="J194">
        <v>3</v>
      </c>
      <c r="K194" t="str">
        <v>Maestría</v>
      </c>
      <c r="L194" t="str">
        <v>Ingeniería</v>
      </c>
      <c r="O194" t="str">
        <v>No</v>
      </c>
      <c r="P194" t="str">
        <v>No empezado</v>
      </c>
      <c r="T194" t="str">
        <v>mayo</v>
      </c>
      <c r="U194" s="1">
        <v>46146</v>
      </c>
      <c r="V194" s="1">
        <v>46167</v>
      </c>
      <c r="W194" s="1">
        <v>46184</v>
      </c>
      <c r="X194" t="str">
        <v>Caroll Avendaño</v>
      </c>
      <c r="AK194" t="str">
        <v>Calculada</v>
      </c>
      <c r="AL194" t="str">
        <v>Realizado</v>
      </c>
    </row>
    <row r="195">
      <c r="C195" t="str">
        <v>Metodologías Ágiles e Híbridas para Proyectos</v>
      </c>
      <c r="D195" t="str">
        <f>IF(E195="Disciplinar","No aplica","")</f>
        <v>No aplica</v>
      </c>
      <c r="E195" t="str">
        <v>Disciplinar</v>
      </c>
      <c r="F195" t="str">
        <v>NOA 2026</v>
      </c>
      <c r="J195">
        <v>3</v>
      </c>
      <c r="K195" t="str">
        <v>Maestría</v>
      </c>
      <c r="L195" t="str">
        <v>Ingeniería</v>
      </c>
      <c r="O195" t="str">
        <v>No</v>
      </c>
      <c r="P195" t="str">
        <v>No empezado</v>
      </c>
      <c r="T195" t="str">
        <v>mayo</v>
      </c>
      <c r="U195" s="1">
        <v>46146</v>
      </c>
      <c r="V195" s="1">
        <v>46168</v>
      </c>
      <c r="W195" s="1">
        <v>46185</v>
      </c>
      <c r="X195" t="str">
        <v>Caroll Avendaño</v>
      </c>
      <c r="AK195" t="str">
        <v>Calculada</v>
      </c>
      <c r="AL195" t="str">
        <v>Realizado</v>
      </c>
    </row>
    <row r="196">
      <c r="C196" t="str">
        <v>Gerencia de Riesgos, Incertidumbre y Crisis</v>
      </c>
      <c r="D196" t="str">
        <f>IF(E196="Disciplinar","No aplica","")</f>
        <v>No aplica</v>
      </c>
      <c r="E196" t="str">
        <v>Disciplinar</v>
      </c>
      <c r="F196" t="str">
        <v>NOA 2026</v>
      </c>
      <c r="J196">
        <v>3</v>
      </c>
      <c r="K196" t="str">
        <v>Maestría</v>
      </c>
      <c r="L196" t="str">
        <v>Ingeniería</v>
      </c>
      <c r="O196" t="str">
        <v>No</v>
      </c>
      <c r="P196" t="str">
        <v>No empezado</v>
      </c>
      <c r="T196" t="str">
        <v>mayo</v>
      </c>
      <c r="U196" s="1">
        <v>46146</v>
      </c>
      <c r="V196" s="1">
        <v>46169</v>
      </c>
      <c r="W196" s="1">
        <v>46189</v>
      </c>
      <c r="X196" t="str">
        <v>Caroll Avendaño</v>
      </c>
      <c r="AK196" t="str">
        <v>Calculada</v>
      </c>
      <c r="AL196" t="str">
        <v>Realizado</v>
      </c>
    </row>
    <row r="197">
      <c r="C197" t="str">
        <v>Cierre, Beneficios y Madurez Organizacional</v>
      </c>
      <c r="D197" t="str">
        <f>IF(E197="Disciplinar","No aplica","")</f>
        <v>No aplica</v>
      </c>
      <c r="E197" t="str">
        <v>Disciplinar</v>
      </c>
      <c r="F197" t="str">
        <v>NOA 2026</v>
      </c>
      <c r="J197">
        <v>3</v>
      </c>
      <c r="K197" t="str">
        <v>Maestría</v>
      </c>
      <c r="L197" t="str">
        <v>Ingeniería</v>
      </c>
      <c r="O197" t="str">
        <v>No</v>
      </c>
      <c r="P197" t="str">
        <v>No empezado</v>
      </c>
      <c r="T197" t="str">
        <v>mayo</v>
      </c>
      <c r="U197" s="1">
        <v>46146</v>
      </c>
      <c r="V197" s="1">
        <v>46170</v>
      </c>
      <c r="W197" s="1">
        <v>46190</v>
      </c>
      <c r="X197" t="str">
        <v>Caroll Avendaño</v>
      </c>
      <c r="AK197" t="str">
        <v>Calculada</v>
      </c>
      <c r="AL197" t="str">
        <v>Realizado</v>
      </c>
    </row>
    <row r="198">
      <c r="C198" t="str">
        <v>Electiva III</v>
      </c>
      <c r="D198" t="str">
        <f>IF(E198="Disciplinar","No aplica","")</f>
        <v/>
      </c>
      <c r="E198" t="str">
        <v>Electiva</v>
      </c>
      <c r="F198" t="str">
        <v>NOA 2026</v>
      </c>
      <c r="J198">
        <v>3</v>
      </c>
      <c r="K198" t="str">
        <v>Maestría</v>
      </c>
      <c r="L198" t="str">
        <v>Ingeniería</v>
      </c>
      <c r="O198" t="str">
        <v>No</v>
      </c>
      <c r="P198" t="str">
        <v>No empezado</v>
      </c>
      <c r="T198" t="str">
        <v>mayo</v>
      </c>
      <c r="U198" s="1">
        <v>46146</v>
      </c>
      <c r="V198" s="1">
        <v>46171</v>
      </c>
      <c r="W198" s="1">
        <v>46191</v>
      </c>
      <c r="X198" t="str">
        <v>Caroll Avendaño</v>
      </c>
      <c r="AK198" t="str">
        <v>Calculada</v>
      </c>
      <c r="AL198" t="str">
        <v>Realizado</v>
      </c>
    </row>
    <row r="199">
      <c r="C199" t="str">
        <v>Proyecto Final</v>
      </c>
      <c r="D199" t="str">
        <f>IF(E199="Disciplinar","No aplica","")</f>
        <v>No aplica</v>
      </c>
      <c r="E199" t="str">
        <v>Disciplinar</v>
      </c>
      <c r="F199" t="str">
        <v>NOA 2026</v>
      </c>
      <c r="J199">
        <v>3</v>
      </c>
      <c r="K199" t="str">
        <v>Maestría</v>
      </c>
      <c r="L199" t="str">
        <v>Ingeniería</v>
      </c>
      <c r="O199" t="str">
        <v>Sí</v>
      </c>
      <c r="P199" t="str">
        <v>No empezado</v>
      </c>
      <c r="T199" t="str">
        <v>mayo</v>
      </c>
      <c r="U199" s="1">
        <v>46146</v>
      </c>
      <c r="V199" s="1">
        <v>46174</v>
      </c>
      <c r="W199" s="1">
        <v>46191</v>
      </c>
      <c r="X199" t="str">
        <v>Caroll Avendaño</v>
      </c>
      <c r="AK199" t="str">
        <v>Calculada</v>
      </c>
      <c r="AL199" t="str">
        <v>Realizado</v>
      </c>
    </row>
    <row r="200">
      <c r="A200" t="str">
        <v>Ambas</v>
      </c>
      <c r="B200" t="str">
        <v>Maestria en Finanzas (Nueva)</v>
      </c>
      <c r="F200" t="str">
        <v>NOA 2026</v>
      </c>
      <c r="K200" t="str">
        <v>Maestría</v>
      </c>
      <c r="T200" t="str">
        <v>Junio</v>
      </c>
    </row>
    <row r="201">
      <c r="A201" t="str">
        <v>Ambas</v>
      </c>
      <c r="B201" t="str">
        <v>Maestría en Gestión de Operaciones y Cadena de Suministro</v>
      </c>
      <c r="F201" t="str">
        <v>NOA 2026</v>
      </c>
      <c r="K201" t="str">
        <v>Maestría</v>
      </c>
      <c r="T201" t="str">
        <v>Junio</v>
      </c>
    </row>
    <row r="202">
      <c r="A202" t="str">
        <v>Ambas</v>
      </c>
      <c r="B202" t="str">
        <v xml:space="preserve">Maestria en contabilidad </v>
      </c>
      <c r="C202" t="str">
        <v>Epistemología Contable</v>
      </c>
      <c r="E202" t="str">
        <v>Disciplinar</v>
      </c>
      <c r="F202" t="str">
        <v>Reingeniería</v>
      </c>
      <c r="J202">
        <v>1</v>
      </c>
      <c r="M202" t="str">
        <v>Prioridad</v>
      </c>
    </row>
    <row r="203">
      <c r="A203" t="str">
        <v>Ambas</v>
      </c>
      <c r="C203" t="str">
        <v>Pensamiento Estratégico y Normativa Contable</v>
      </c>
      <c r="E203" t="str">
        <v>Disciplinar</v>
      </c>
      <c r="F203" t="str">
        <v>Reingeniería</v>
      </c>
      <c r="J203">
        <v>1</v>
      </c>
    </row>
    <row r="204">
      <c r="A204" t="str">
        <v>Ambas</v>
      </c>
      <c r="C204" t="str">
        <v>Prospectiva en Contabilidad para la Gestión</v>
      </c>
      <c r="E204" t="str">
        <v>Disciplinar</v>
      </c>
      <c r="F204" t="str">
        <v>Reingeniería</v>
      </c>
      <c r="J204">
        <v>1</v>
      </c>
    </row>
    <row r="205">
      <c r="A205" t="str">
        <v>Ambas</v>
      </c>
      <c r="C205" t="str">
        <v>Contametría I</v>
      </c>
      <c r="E205" t="str">
        <v>Disciplinar</v>
      </c>
      <c r="F205" t="str">
        <v>Reingeniería</v>
      </c>
      <c r="J205">
        <v>1</v>
      </c>
    </row>
    <row r="206">
      <c r="A206" t="str">
        <v>Ambas</v>
      </c>
      <c r="C206" t="str">
        <v>Regulación Contable Comparada Global</v>
      </c>
      <c r="E206" t="str">
        <v>Disciplinar</v>
      </c>
      <c r="F206" t="str">
        <v>Reingeniería</v>
      </c>
      <c r="J206">
        <v>1</v>
      </c>
    </row>
    <row r="207">
      <c r="A207" t="str">
        <v>Ambas</v>
      </c>
      <c r="C207" t="str">
        <v>Gerencia y Finanzas</v>
      </c>
      <c r="E207" t="str">
        <v>Disciplinar</v>
      </c>
      <c r="F207" t="str">
        <v>Reingeniería</v>
      </c>
      <c r="J207">
        <v>1</v>
      </c>
    </row>
    <row r="208">
      <c r="A208" t="str">
        <v>Ambas</v>
      </c>
      <c r="C208" t="str">
        <v>Electiva I</v>
      </c>
      <c r="E208" t="str">
        <v>Electiva</v>
      </c>
      <c r="F208" t="str">
        <v>Reingeniería</v>
      </c>
      <c r="J208">
        <v>1</v>
      </c>
    </row>
    <row r="209">
      <c r="A209" t="str">
        <v>Ambas</v>
      </c>
      <c r="C209" t="str">
        <v>Seminario de Investigación I</v>
      </c>
      <c r="E209" t="str">
        <v>Disciplinar</v>
      </c>
      <c r="F209" t="str">
        <v>Reingeniería</v>
      </c>
      <c r="J209">
        <v>1</v>
      </c>
    </row>
    <row r="210">
      <c r="A210" t="str">
        <v>Ambas</v>
      </c>
      <c r="C210" t="str">
        <v>Contametría II</v>
      </c>
      <c r="E210" t="str">
        <v>Disciplinar</v>
      </c>
      <c r="F210" t="str">
        <v>Reingeniería</v>
      </c>
      <c r="J210">
        <v>2</v>
      </c>
    </row>
    <row r="211">
      <c r="A211" t="str">
        <v>Ambas</v>
      </c>
      <c r="C211" t="str">
        <v>Emprendimiento e Innovación</v>
      </c>
      <c r="E211" t="str">
        <v>Disciplinar</v>
      </c>
      <c r="F211" t="str">
        <v>Reingeniería</v>
      </c>
      <c r="J211">
        <v>2</v>
      </c>
    </row>
    <row r="212">
      <c r="A212" t="str">
        <v>Ambas</v>
      </c>
      <c r="C212" t="str">
        <v>Entorno Económico Empresarial</v>
      </c>
      <c r="E212" t="str">
        <v>Disciplinar</v>
      </c>
      <c r="F212" t="str">
        <v>Reingeniería</v>
      </c>
      <c r="J212">
        <v>2</v>
      </c>
    </row>
    <row r="213">
      <c r="A213" t="str">
        <v>Ambas</v>
      </c>
      <c r="C213" t="str">
        <v>Gestión en Combinaciones de Negocios y Consolidación de Estados Financieros</v>
      </c>
      <c r="E213" t="str">
        <v>Disciplinar</v>
      </c>
      <c r="F213" t="str">
        <v>Reingeniería</v>
      </c>
      <c r="J213">
        <v>2</v>
      </c>
    </row>
    <row r="214">
      <c r="A214" t="str">
        <v>Ambas</v>
      </c>
      <c r="C214" t="str">
        <v>Seminario de Investigación II</v>
      </c>
      <c r="E214" t="str">
        <v>Disciplinar</v>
      </c>
      <c r="F214" t="str">
        <v>Reingeniería</v>
      </c>
      <c r="J214">
        <v>2</v>
      </c>
    </row>
    <row r="215">
      <c r="A215" t="str">
        <v>Ambas</v>
      </c>
      <c r="C215" t="str">
        <v>Contabilidad Social Corporativa</v>
      </c>
      <c r="E215" t="str">
        <v>Disciplinar</v>
      </c>
      <c r="F215" t="str">
        <v>Reingeniería</v>
      </c>
      <c r="J215">
        <v>2</v>
      </c>
    </row>
    <row r="216">
      <c r="A216" t="str">
        <v>Ambas</v>
      </c>
      <c r="C216" t="str">
        <v>Electiva II</v>
      </c>
      <c r="E216" t="str">
        <v>Electiva</v>
      </c>
      <c r="F216" t="str">
        <v>Reingeniería</v>
      </c>
      <c r="J216">
        <v>2</v>
      </c>
    </row>
    <row r="217">
      <c r="A217" t="str">
        <v>Ambas</v>
      </c>
      <c r="C217" t="str">
        <v>Electiva III</v>
      </c>
      <c r="E217" t="str">
        <v>Electiva</v>
      </c>
      <c r="F217" t="str">
        <v>Reingeniería</v>
      </c>
      <c r="J217">
        <v>2</v>
      </c>
    </row>
    <row r="218">
      <c r="A218" t="str">
        <v>Ambas</v>
      </c>
      <c r="C218" t="str">
        <v>Profundización en Auditoría Forense y Modelos de Aseguramiento de la Información</v>
      </c>
      <c r="E218" t="str">
        <v>Disciplinar</v>
      </c>
      <c r="F218" t="str">
        <v>Reingeniería</v>
      </c>
      <c r="J218">
        <v>3</v>
      </c>
    </row>
    <row r="219">
      <c r="A219" t="str">
        <v>Ambas</v>
      </c>
      <c r="C219" t="str">
        <v>Profundización en Impuestos Directos</v>
      </c>
      <c r="E219" t="str">
        <v>Disciplinar</v>
      </c>
      <c r="F219" t="str">
        <v>Reingeniería</v>
      </c>
      <c r="J219">
        <v>3</v>
      </c>
    </row>
    <row r="220">
      <c r="A220" t="str">
        <v>Ambas</v>
      </c>
      <c r="C220" t="str">
        <v>Automatización en Procesos Contables de Aseguramientos e Impuestos</v>
      </c>
      <c r="E220" t="str">
        <v>Disciplinar</v>
      </c>
      <c r="F220" t="str">
        <v>Reingeniería</v>
      </c>
      <c r="J220">
        <v>3</v>
      </c>
    </row>
    <row r="221">
      <c r="A221" t="str">
        <v>Ambas</v>
      </c>
      <c r="C221" t="str">
        <v>Electiva IV</v>
      </c>
      <c r="E221" t="str">
        <v>Electiva</v>
      </c>
      <c r="F221" t="str">
        <v>Reingeniería</v>
      </c>
      <c r="J221">
        <v>3</v>
      </c>
    </row>
    <row r="222">
      <c r="A222" t="str">
        <v>Ambas</v>
      </c>
      <c r="C222" t="str">
        <v>Electiva V</v>
      </c>
      <c r="E222" t="str">
        <v>Electiva</v>
      </c>
      <c r="F222" t="str">
        <v>Reingeniería</v>
      </c>
      <c r="J222">
        <v>3</v>
      </c>
    </row>
    <row r="223">
      <c r="A223" t="str">
        <v>Ambas</v>
      </c>
      <c r="C223" t="str">
        <v>Trabajo de Grado.</v>
      </c>
      <c r="E223" t="str">
        <v>Disciplinar</v>
      </c>
      <c r="F223" t="str">
        <v>Reingeniería</v>
      </c>
      <c r="J223">
        <v>3</v>
      </c>
    </row>
    <row r="224">
      <c r="A224" t="str">
        <v>Ambas</v>
      </c>
      <c r="B224" t="str">
        <v>Maestria en Administración</v>
      </c>
      <c r="C224" t="str">
        <v>Entorno Económico Global</v>
      </c>
      <c r="J224">
        <v>1</v>
      </c>
      <c r="M224" t="str">
        <v>Prioridad</v>
      </c>
    </row>
    <row r="225">
      <c r="A225" t="str">
        <v>Ambas</v>
      </c>
      <c r="C225" t="str">
        <v>Gerencia Estratégica de las Organizaciones</v>
      </c>
      <c r="J225">
        <v>1</v>
      </c>
    </row>
    <row r="226">
      <c r="A226" t="str">
        <v>Ambas</v>
      </c>
      <c r="C226" t="str">
        <v>Electiva I</v>
      </c>
      <c r="J226">
        <v>1</v>
      </c>
    </row>
    <row r="227">
      <c r="A227" t="str">
        <v>Ambas</v>
      </c>
      <c r="C227" t="str">
        <v>Negociación Estratégica</v>
      </c>
      <c r="J227">
        <v>1</v>
      </c>
    </row>
    <row r="228">
      <c r="A228" t="str">
        <v>Ambas</v>
      </c>
      <c r="C228" t="str">
        <v>Data y Toma de Decisiones</v>
      </c>
      <c r="J228">
        <v>1</v>
      </c>
    </row>
    <row r="229">
      <c r="A229" t="str">
        <v>Ambas</v>
      </c>
      <c r="C229" t="str">
        <v>Design Thinking (Lean Startup)</v>
      </c>
      <c r="J229">
        <v>1</v>
      </c>
    </row>
    <row r="230">
      <c r="A230" t="str">
        <v>Ambas</v>
      </c>
      <c r="C230" t="str">
        <v>Seminario de Investigación</v>
      </c>
      <c r="J230">
        <v>1</v>
      </c>
    </row>
    <row r="231">
      <c r="A231" t="str">
        <v>Ambas</v>
      </c>
      <c r="C231" t="str">
        <v>Transformación Digital para la Gestión</v>
      </c>
      <c r="J231">
        <v>2</v>
      </c>
    </row>
    <row r="232">
      <c r="A232" t="str">
        <v>Ambas</v>
      </c>
      <c r="C232" t="str">
        <v>Social Media Management</v>
      </c>
      <c r="J232">
        <v>2</v>
      </c>
    </row>
    <row r="233">
      <c r="A233" t="str">
        <v>Ambas</v>
      </c>
      <c r="C233" t="str">
        <v>Gerencia Logística</v>
      </c>
      <c r="J233">
        <v>2</v>
      </c>
    </row>
    <row r="234">
      <c r="A234" t="str">
        <v>Ambas</v>
      </c>
      <c r="C234" t="str">
        <v>Contabilidad Gerencial</v>
      </c>
      <c r="J234">
        <v>2</v>
      </c>
    </row>
    <row r="235">
      <c r="A235" t="str">
        <v>Ambas</v>
      </c>
      <c r="C235" t="str">
        <v>Electiva II</v>
      </c>
      <c r="J235">
        <v>2</v>
      </c>
    </row>
    <row r="236">
      <c r="A236" t="str">
        <v>Ambas</v>
      </c>
      <c r="C236" t="str">
        <v>Gerencia de Talento Humano</v>
      </c>
      <c r="J236">
        <v>2</v>
      </c>
    </row>
    <row r="237">
      <c r="A237" t="str">
        <v>Ambas</v>
      </c>
      <c r="C237" t="str">
        <v>Seminario Internacional: Workshop</v>
      </c>
      <c r="J237">
        <v>2</v>
      </c>
    </row>
    <row r="238">
      <c r="A238" t="str">
        <v>Ambas</v>
      </c>
      <c r="C238" t="str">
        <v>Ecosistema de Emprendimiento e Innovación</v>
      </c>
      <c r="J238">
        <v>3</v>
      </c>
    </row>
    <row r="239">
      <c r="A239" t="str">
        <v>Ambas</v>
      </c>
      <c r="C239" t="str">
        <v>Responsabilidad Social Empresarial</v>
      </c>
      <c r="J239">
        <v>3</v>
      </c>
    </row>
    <row r="240">
      <c r="A240" t="str">
        <v>Ambas</v>
      </c>
      <c r="C240" t="str">
        <v>Gerencia de Marketing</v>
      </c>
      <c r="J240">
        <v>3</v>
      </c>
    </row>
    <row r="241">
      <c r="A241" t="str">
        <v>Ambas</v>
      </c>
      <c r="C241" t="str">
        <v>Electiva III</v>
      </c>
      <c r="J241">
        <v>3</v>
      </c>
    </row>
    <row r="242">
      <c r="A242" t="str">
        <v>Ambas</v>
      </c>
      <c r="C242" t="str">
        <v>Trabajo de Grado</v>
      </c>
      <c r="J242">
        <v>3</v>
      </c>
    </row>
  </sheetData>
  <mergeCells count="26">
    <mergeCell ref="A2:A17"/>
    <mergeCell ref="B2:B17"/>
    <mergeCell ref="A18:A38"/>
    <mergeCell ref="B18:B38"/>
    <mergeCell ref="A39:A58"/>
    <mergeCell ref="B39:B58"/>
    <mergeCell ref="B59:B77"/>
    <mergeCell ref="A161:A179"/>
    <mergeCell ref="A180:A199"/>
    <mergeCell ref="A59:A77"/>
    <mergeCell ref="A78:A95"/>
    <mergeCell ref="A96:A113"/>
    <mergeCell ref="A114:A132"/>
    <mergeCell ref="A133:A142"/>
    <mergeCell ref="A143:A152"/>
    <mergeCell ref="A153:A160"/>
    <mergeCell ref="B180:B199"/>
    <mergeCell ref="B202:B223"/>
    <mergeCell ref="B224:B242"/>
    <mergeCell ref="B78:B95"/>
    <mergeCell ref="B96:B113"/>
    <mergeCell ref="B114:B132"/>
    <mergeCell ref="B133:B142"/>
    <mergeCell ref="B143:B152"/>
    <mergeCell ref="B153:B160"/>
    <mergeCell ref="B161:B179"/>
  </mergeCells>
  <ignoredErrors>
    <ignoredError numberStoredAsText="1" sqref="A1:AL1040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887"/>
  <sheetViews>
    <sheetView workbookViewId="0" rightToLeft="0"/>
  </sheetViews>
  <sheetData>
    <row r="1">
      <c r="A1" t="str">
        <v>Modalidad</v>
      </c>
      <c r="B1" t="str">
        <v>Programa</v>
      </c>
      <c r="C1" t="str">
        <v>Asignatura</v>
      </c>
      <c r="D1" t="str">
        <v>Nombre electiva</v>
      </c>
      <c r="E1" t="str">
        <v>Tipo de asignatura</v>
      </c>
      <c r="F1" t="str">
        <v>Proyecto</v>
      </c>
      <c r="G1" t="str">
        <v>Código de Pensum</v>
      </c>
      <c r="H1" t="str">
        <v>Código de programa</v>
      </c>
      <c r="I1" t="str">
        <v>Código de asignatura</v>
      </c>
      <c r="J1" t="str">
        <v>Semestre</v>
      </c>
      <c r="K1" t="str">
        <v>Nivel</v>
      </c>
      <c r="L1" t="str">
        <v>Facultad</v>
      </c>
      <c r="M1" t="str">
        <v>Malla curricular</v>
      </c>
      <c r="N1" t="str">
        <v>¿Tronco común?</v>
      </c>
      <c r="O1" t="str">
        <v>Estado</v>
      </c>
      <c r="P1" t="str">
        <v>Programa 2</v>
      </c>
      <c r="Q1" t="str">
        <v>Modalidad 2</v>
      </c>
      <c r="R1" t="str">
        <v>Estado semestre</v>
      </c>
      <c r="S1" t="str">
        <v>Fecha programada de producción</v>
      </c>
      <c r="T1" t="str">
        <v>Fecha de solicitud PA</v>
      </c>
      <c r="U1" t="str">
        <v>Fecha de Asignación</v>
      </c>
      <c r="V1" t="str">
        <v>Fecha programada de entrega</v>
      </c>
      <c r="W1" t="str">
        <v xml:space="preserve">Gestor responsable </v>
      </c>
      <c r="X1" t="str">
        <v>Inicio Gestor</v>
      </c>
      <c r="Y1" t="str">
        <v>Fin Gestor</v>
      </c>
      <c r="Z1" t="str">
        <v>DI responsable</v>
      </c>
      <c r="AA1" t="str">
        <v>Estado de la asignación</v>
      </c>
      <c r="AB1" t="str">
        <v xml:space="preserve">Fecha de asignación </v>
      </c>
      <c r="AC1" t="str">
        <v>Fecha inicio revisión DI</v>
      </c>
      <c r="AD1" t="str">
        <v>Fecha fin revisión DI</v>
      </c>
      <c r="AE1" t="str">
        <v>Estado curso</v>
      </c>
      <c r="AF1" t="str">
        <v>Fecha fin corrección docente</v>
      </c>
      <c r="AG1" t="str">
        <v>Estado de la revalidación DI</v>
      </c>
      <c r="AH1" t="str">
        <v>Fecha revalidación de DI</v>
      </c>
      <c r="AI1" t="str">
        <v>Fecha de aprobación (CDI)</v>
      </c>
      <c r="AJ1" t="str">
        <v>FECHA CALCULADA</v>
      </c>
      <c r="AK1" t="str">
        <v>DIAGRAMA GANT</v>
      </c>
    </row>
    <row r="2">
      <c r="A2" t="str">
        <v>Ambas</v>
      </c>
      <c r="B2" t="str">
        <v>Doctorado en Desarrollo Sostenible</v>
      </c>
      <c r="C2" t="str">
        <v>Fundamentals of Business Analytics</v>
      </c>
      <c r="D2" t="str">
        <f>IF(E2="Disciplinar","No aplica","")</f>
        <v/>
      </c>
      <c r="F2" t="str">
        <v>NOA 2025</v>
      </c>
      <c r="J2">
        <v>1</v>
      </c>
      <c r="K2" t="str">
        <v>Doctorado</v>
      </c>
      <c r="S2" t="str">
        <v>Septiembre</v>
      </c>
    </row>
    <row r="3">
      <c r="C3" t="str">
        <v xml:space="preserve">Fundamentos de Gestión Estratégica de las Organizaciones </v>
      </c>
      <c r="D3" t="str">
        <f>IF(E3="Disciplinar","No aplica","")</f>
        <v/>
      </c>
      <c r="F3" t="str">
        <v>NOA 2025</v>
      </c>
      <c r="J3">
        <v>1</v>
      </c>
      <c r="K3" t="str">
        <v>Doctorado</v>
      </c>
      <c r="S3" t="str">
        <v>Septiembre</v>
      </c>
    </row>
    <row r="4">
      <c r="C4" t="str">
        <v>Fundamentos de Sostenibilidad</v>
      </c>
      <c r="D4" t="str">
        <f>IF(E4="Disciplinar","No aplica","")</f>
        <v/>
      </c>
      <c r="F4" t="str">
        <v>NOA 2025</v>
      </c>
      <c r="J4">
        <v>1</v>
      </c>
      <c r="K4" t="str">
        <v>Doctorado</v>
      </c>
      <c r="O4" t="str">
        <v>Aprobado DI</v>
      </c>
      <c r="S4" t="str">
        <v>Septiembre</v>
      </c>
    </row>
    <row r="5">
      <c r="C5" t="str">
        <v>Electiva Disciplinar I</v>
      </c>
      <c r="D5" t="str">
        <v>Análisis y Coyuntura Económica</v>
      </c>
      <c r="E5" t="str">
        <v>Electiva</v>
      </c>
      <c r="F5" t="str">
        <v>NOA 2025</v>
      </c>
      <c r="J5">
        <v>1</v>
      </c>
      <c r="K5" t="str">
        <v>Doctorado</v>
      </c>
      <c r="O5" t="str">
        <v>Aprobado DI</v>
      </c>
      <c r="S5" t="str">
        <v>Septiembre</v>
      </c>
    </row>
    <row r="6">
      <c r="C6" t="str">
        <v>Seminario de Investigación I</v>
      </c>
      <c r="D6" t="str">
        <f>IF(E6="Disciplinar","No aplica","")</f>
        <v/>
      </c>
      <c r="F6" t="str">
        <v>NOA 2025</v>
      </c>
      <c r="J6">
        <v>1</v>
      </c>
      <c r="K6" t="str">
        <v>Doctorado</v>
      </c>
      <c r="S6" t="str">
        <v>Septiembre</v>
      </c>
    </row>
    <row r="7">
      <c r="C7" t="str">
        <v xml:space="preserve">Fundamentos de Responsabilidad Social </v>
      </c>
      <c r="D7" t="str">
        <f>IF(E7="Disciplinar","No aplica","")</f>
        <v/>
      </c>
      <c r="F7" t="str">
        <v>NOA 2025</v>
      </c>
      <c r="J7">
        <v>2</v>
      </c>
      <c r="K7" t="str">
        <v>Doctorado</v>
      </c>
      <c r="O7" t="str">
        <v>Aprobado DI</v>
      </c>
      <c r="S7" t="str">
        <v>Septiembre</v>
      </c>
    </row>
    <row r="8">
      <c r="C8" t="str">
        <v xml:space="preserve">Ecosistema de Emprendimiento e Innovación </v>
      </c>
      <c r="D8" t="str">
        <f>IF(E8="Disciplinar","No aplica","")</f>
        <v/>
      </c>
      <c r="F8" t="str">
        <v>NOA 2025</v>
      </c>
      <c r="J8">
        <v>2</v>
      </c>
      <c r="K8" t="str">
        <v>Doctorado</v>
      </c>
      <c r="S8" t="str">
        <v>Septiembre</v>
      </c>
    </row>
    <row r="9">
      <c r="C9" t="str">
        <v>Pensamiento Estratégico y Desarrollo Sostenible</v>
      </c>
      <c r="D9" t="str">
        <f>IF(E9="Disciplinar","No aplica","")</f>
        <v/>
      </c>
      <c r="F9" t="str">
        <v>NOA 2025</v>
      </c>
      <c r="J9">
        <v>2</v>
      </c>
      <c r="K9" t="str">
        <v>Doctorado</v>
      </c>
      <c r="S9" t="str">
        <v>Septiembre</v>
      </c>
    </row>
    <row r="10">
      <c r="C10" t="str">
        <v>Electiva Disciplinar II</v>
      </c>
      <c r="D10" t="str">
        <v>Marketing Responsable</v>
      </c>
      <c r="E10" t="str">
        <v>Electiva</v>
      </c>
      <c r="F10" t="str">
        <v>NOA 2025</v>
      </c>
      <c r="J10">
        <v>2</v>
      </c>
      <c r="K10" t="str">
        <v>Doctorado</v>
      </c>
      <c r="O10" t="str">
        <v>Aprobado DI</v>
      </c>
      <c r="S10" t="str">
        <v>Septiembre</v>
      </c>
    </row>
    <row r="11">
      <c r="C11" t="str">
        <v>Seminario de Investigacion II</v>
      </c>
      <c r="D11" t="str">
        <f>IF(E11="Disciplinar","No aplica","")</f>
        <v/>
      </c>
      <c r="F11" t="str">
        <v>NOA 2025</v>
      </c>
      <c r="J11">
        <v>2</v>
      </c>
      <c r="K11" t="str">
        <v>Doctorado</v>
      </c>
      <c r="S11" t="str">
        <v>Septiembre</v>
      </c>
    </row>
    <row r="12">
      <c r="C12" t="str">
        <v>Sostenibilidad y Tecnologías Emergentes</v>
      </c>
      <c r="D12" t="str">
        <f>IF(E12="Disciplinar","No aplica","")</f>
        <v/>
      </c>
      <c r="F12" t="str">
        <v>NOA 2025</v>
      </c>
      <c r="J12">
        <v>3</v>
      </c>
      <c r="K12" t="str">
        <v>Doctorado</v>
      </c>
      <c r="S12" t="str">
        <v>Septiembre</v>
      </c>
    </row>
    <row r="13">
      <c r="C13" t="str">
        <v>Desarrollo Sostenible y Entorno Político y Normativo</v>
      </c>
      <c r="D13" t="str">
        <f>IF(E13="Disciplinar","No aplica","")</f>
        <v/>
      </c>
      <c r="F13" t="str">
        <v>NOA 2025</v>
      </c>
      <c r="J13">
        <v>3</v>
      </c>
      <c r="K13" t="str">
        <v>Doctorado</v>
      </c>
      <c r="S13" t="str">
        <v>Septiembre</v>
      </c>
    </row>
    <row r="14">
      <c r="C14" t="str">
        <v xml:space="preserve">Pasantía Nacional de Investigación </v>
      </c>
      <c r="D14" t="str">
        <f>IF(E14="Disciplinar","No aplica","")</f>
        <v/>
      </c>
      <c r="F14" t="str">
        <v>NOA 2025</v>
      </c>
      <c r="J14">
        <v>3</v>
      </c>
      <c r="K14" t="str">
        <v>Doctorado</v>
      </c>
      <c r="S14" t="str">
        <v>Septiembre</v>
      </c>
    </row>
    <row r="15">
      <c r="C15" t="str">
        <v xml:space="preserve">Electiva Disciplinar III </v>
      </c>
      <c r="D15" t="str">
        <f>IF(E15="Disciplinar","No aplica","")</f>
        <v/>
      </c>
      <c r="E15" t="str">
        <v>Electiva</v>
      </c>
      <c r="F15" t="str">
        <v>NOA 2025</v>
      </c>
      <c r="J15">
        <v>3</v>
      </c>
      <c r="K15" t="str">
        <v>Doctorado</v>
      </c>
      <c r="S15" t="str">
        <v>Septiembre</v>
      </c>
    </row>
    <row r="16">
      <c r="C16" t="str">
        <v>Seminario de de Investigación III</v>
      </c>
      <c r="D16" t="str">
        <f>IF(E16="Disciplinar","No aplica","")</f>
        <v/>
      </c>
      <c r="F16" t="str">
        <v>NOA 2025</v>
      </c>
      <c r="J16">
        <v>3</v>
      </c>
      <c r="K16" t="str">
        <v>Doctorado</v>
      </c>
      <c r="S16" t="str">
        <v>Septiembre</v>
      </c>
    </row>
    <row r="17">
      <c r="C17" t="str">
        <v xml:space="preserve">Seminario Interdisciplinar “Desarrollo Sostenible y Prospectiva Global" </v>
      </c>
      <c r="D17" t="str">
        <f>IF(E17="Disciplinar","No aplica","")</f>
        <v/>
      </c>
      <c r="F17" t="str">
        <v>NOA 2025</v>
      </c>
      <c r="J17">
        <v>4</v>
      </c>
      <c r="K17" t="str">
        <v>Doctorado</v>
      </c>
      <c r="S17" t="str">
        <v>Septiembre</v>
      </c>
    </row>
    <row r="18">
      <c r="C18" t="str">
        <v xml:space="preserve">Pasantía Internacional de Investigación </v>
      </c>
      <c r="D18" t="str">
        <f>IF(E18="Disciplinar","No aplica","")</f>
        <v/>
      </c>
      <c r="F18" t="str">
        <v>NOA 2025</v>
      </c>
      <c r="J18">
        <v>4</v>
      </c>
      <c r="K18" t="str">
        <v>Doctorado</v>
      </c>
      <c r="S18" t="str">
        <v>Septiembre</v>
      </c>
    </row>
    <row r="19">
      <c r="C19" t="str">
        <v>Electiva Disciplinar VI</v>
      </c>
      <c r="D19" t="str">
        <f>IF(E19="Disciplinar","No aplica","")</f>
        <v/>
      </c>
      <c r="E19" t="str">
        <v>Electiva</v>
      </c>
      <c r="F19" t="str">
        <v>NOA 2025</v>
      </c>
      <c r="J19">
        <v>4</v>
      </c>
      <c r="K19" t="str">
        <v>Doctorado</v>
      </c>
      <c r="S19" t="str">
        <v>Septiembre</v>
      </c>
    </row>
    <row r="20">
      <c r="C20" t="str">
        <v>Seminario de de Investigación IV</v>
      </c>
      <c r="D20" t="str">
        <f>IF(E20="Disciplinar","No aplica","")</f>
        <v/>
      </c>
      <c r="F20" t="str">
        <v>NOA 2025</v>
      </c>
      <c r="J20">
        <v>4</v>
      </c>
      <c r="K20" t="str">
        <v>Doctorado</v>
      </c>
      <c r="S20" t="str">
        <v>Septiembre</v>
      </c>
    </row>
    <row r="21">
      <c r="C21" t="str">
        <v>Seminario de Tesis Doctoral I</v>
      </c>
      <c r="D21" t="str">
        <f>IF(E21="Disciplinar","No aplica","")</f>
        <v/>
      </c>
      <c r="F21" t="str">
        <v>NOA 2025</v>
      </c>
      <c r="J21">
        <v>5</v>
      </c>
      <c r="K21" t="str">
        <v>Doctorado</v>
      </c>
      <c r="S21" t="str">
        <v>Septiembre</v>
      </c>
    </row>
    <row r="22">
      <c r="C22" t="str">
        <v>Seminario de Tesis Doctoral II</v>
      </c>
      <c r="D22" t="str">
        <f>IF(E22="Disciplinar","No aplica","")</f>
        <v/>
      </c>
      <c r="F22" t="str">
        <v>NOA 2025</v>
      </c>
      <c r="J22">
        <v>6</v>
      </c>
      <c r="K22" t="str">
        <v>Doctorado</v>
      </c>
      <c r="S22" t="str">
        <v>Septiembre</v>
      </c>
    </row>
    <row r="23">
      <c r="A23" t="str">
        <v>Ambas</v>
      </c>
      <c r="B23" t="str">
        <v>Doctorado en Administración (Nuevo)</v>
      </c>
      <c r="F23" t="str">
        <v>NOA 2026</v>
      </c>
      <c r="K23" t="str">
        <v>Doctorado</v>
      </c>
      <c r="S23" t="str">
        <v>Junio</v>
      </c>
    </row>
  </sheetData>
  <autoFilter ref="$A$1:$AK$23"/>
  <mergeCells count="2">
    <mergeCell ref="A2:A22"/>
    <mergeCell ref="B2:B22"/>
  </mergeCells>
  <ignoredErrors>
    <ignoredError numberStoredAsText="1" sqref="A1:AK8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91"/>
  <sheetViews>
    <sheetView workbookViewId="0" rightToLeft="0"/>
  </sheetViews>
  <sheetData>
    <row r="1">
      <c r="A1" t="str">
        <v xml:space="preserve"> </v>
      </c>
      <c r="B1" t="str">
        <v>Nivel</v>
      </c>
      <c r="C1" t="str">
        <v xml:space="preserve">Programa </v>
      </c>
      <c r="D1" t="str">
        <v>Programa</v>
      </c>
      <c r="E1" t="str">
        <v>Semestre</v>
      </c>
      <c r="F1" t="str">
        <v>Prioridad</v>
      </c>
      <c r="G1" t="str">
        <v>Estado</v>
      </c>
      <c r="H1" t="str">
        <v>Fecha de solicitud</v>
      </c>
      <c r="I1" t="str">
        <v>Fecha programada de entrega</v>
      </c>
      <c r="J1" t="str">
        <v>Mes</v>
      </c>
      <c r="K1" t="str">
        <v>Proceso</v>
      </c>
      <c r="L1" t="str">
        <v>Responsable</v>
      </c>
    </row>
    <row r="2">
      <c r="A2" t="str">
        <v>Virtual</v>
      </c>
      <c r="B2" t="str">
        <v>Pregrado</v>
      </c>
      <c r="C2" t="str">
        <v>Ingeniería industrial</v>
      </c>
      <c r="D2" t="str">
        <f>PROPER(IF(C2="",D1,C2))</f>
        <v>Ingeniería Industrial</v>
      </c>
      <c r="E2">
        <v>1</v>
      </c>
      <c r="F2" t="str">
        <v>.</v>
      </c>
      <c r="G2" t="str">
        <f>Pregrado!G2</f>
        <v>Cargado</v>
      </c>
      <c r="J2">
        <f>MONTH(I2)</f>
        <v>12</v>
      </c>
      <c r="M2" t="str">
        <f>SUMPRODUCT((TRIM(Pregrado!B:B)=TRIM(LOOKUP(2,1/(C$2:C2&lt;&gt;""),C$2:C2)))*(VALUE(Pregrado!M:M)=VALUE(E2)))</f>
        <v>#VALUE!</v>
      </c>
    </row>
    <row r="3" xml:space="preserve">
      <c r="D3" t="str">
        <f>PROPER(IF(C3="",D2,C3))</f>
        <v>Ingeniería Industrial</v>
      </c>
      <c r="E3">
        <v>2</v>
      </c>
      <c r="F3" t="str">
        <v>.</v>
      </c>
      <c r="G3" t="str" xml:space="preserve">
        <f t="array" ref="G3" xml:space="preserve">IFERROR(
  IF(
    CONTARUNIQUE(
      FILTRAR(Pregrado!R:R,
        Pregrado!B:B=LOOKUP(2,1/(C$2:C3&lt;&gt;""),C$2:C3),
        Pregrado!M:M=E3
      )
    )=1,
    INDEX(
      FILTRAR(Pregrado!R:R,
        Pregrado!B:B=LOOKUP(2,1/(C$2:C3&lt;&gt;""),C$2:C3),
        Pregrado!M:M=E3
      ),
      1
    ),
    "En proceso"
  ),
  ""
)</f>
        <v/>
      </c>
      <c r="J3">
        <f>MONTH(I3)</f>
        <v>12</v>
      </c>
    </row>
    <row r="4" xml:space="preserve">
      <c r="D4" t="str">
        <f>PROPER(IF(C4="",D3,C4))</f>
        <v>Ingeniería Industrial</v>
      </c>
      <c r="E4">
        <v>3</v>
      </c>
      <c r="F4" t="str">
        <v>.</v>
      </c>
      <c r="G4" t="str" xml:space="preserve">
        <f t="array" ref="G4" xml:space="preserve">IFERROR(
  IF(
    CONTARUNIQUE(
      FILTRAR(Pregrado!R:R,
        Pregrado!B:B=LOOKUP(2,1/(C$2:C4&lt;&gt;""),C$2:C4),
        Pregrado!M:M=E4
      )
    )=1,
    INDEX(
      FILTRAR(Pregrado!R:R,
        Pregrado!B:B=LOOKUP(2,1/(C$2:C4&lt;&gt;""),C$2:C4),
        Pregrado!M:M=E4
      ),
      1
    ),
    "En proceso"
  ),
  ""
)</f>
        <v/>
      </c>
      <c r="J4">
        <f>MONTH(I4)</f>
        <v>12</v>
      </c>
    </row>
    <row r="5" xml:space="preserve">
      <c r="D5" t="str">
        <f>PROPER(IF(C5="",D4,C5))</f>
        <v>Ingeniería Industrial</v>
      </c>
      <c r="E5">
        <v>4</v>
      </c>
      <c r="F5" t="str">
        <v>.</v>
      </c>
      <c r="G5" t="str" xml:space="preserve">
        <f t="array" ref="G5" xml:space="preserve">IFERROR(
  IF(
    CONTARUNIQUE(
      FILTRAR(Pregrado!R:R,
        Pregrado!B:B=LOOKUP(2,1/(C$2:C5&lt;&gt;""),C$2:C5),
        Pregrado!M:M=E5
      )
    )=1,
    INDEX(
      FILTRAR(Pregrado!R:R,
        Pregrado!B:B=LOOKUP(2,1/(C$2:C5&lt;&gt;""),C$2:C5),
        Pregrado!M:M=E5
      ),
      1
    ),
    "En proceso"
  ),
  ""
)</f>
        <v/>
      </c>
      <c r="J5">
        <f>MONTH(I5)</f>
        <v>12</v>
      </c>
    </row>
    <row r="6" xml:space="preserve">
      <c r="D6" t="str">
        <f>PROPER(IF(C6="",D5,C6))</f>
        <v>Ingeniería Industrial</v>
      </c>
      <c r="E6">
        <v>5</v>
      </c>
      <c r="F6" t="str">
        <v>.</v>
      </c>
      <c r="G6" t="str" xml:space="preserve">
        <f t="array" ref="G6" xml:space="preserve">IFERROR(
  IF(
    CONTARUNIQUE(
      FILTRAR(Pregrado!R:R,
        Pregrado!B:B=LOOKUP(2,1/(C$2:C6&lt;&gt;""),C$2:C6),
        Pregrado!M:M=E6
      )
    )=1,
    INDEX(
      FILTRAR(Pregrado!R:R,
        Pregrado!B:B=LOOKUP(2,1/(C$2:C6&lt;&gt;""),C$2:C6),
        Pregrado!M:M=E6
      ),
      1
    ),
    "En proceso"
  ),
  ""
)</f>
        <v/>
      </c>
      <c r="J6">
        <f>MONTH(I6)</f>
        <v>12</v>
      </c>
    </row>
    <row r="7" xml:space="preserve">
      <c r="D7" t="str">
        <f>PROPER(IF(C7="",D6,C7))</f>
        <v>Ingeniería Industrial</v>
      </c>
      <c r="E7">
        <v>6</v>
      </c>
      <c r="F7" t="str">
        <v>.</v>
      </c>
      <c r="G7" t="str" xml:space="preserve">
        <f t="array" ref="G7" xml:space="preserve">IFERROR(
  IF(
    CONTARUNIQUE(
      FILTRAR(Pregrado!R:R,
        Pregrado!B:B=LOOKUP(2,1/(C$2:C7&lt;&gt;""),C$2:C7),
        Pregrado!M:M=E7
      )
    )=1,
    INDEX(
      FILTRAR(Pregrado!R:R,
        Pregrado!B:B=LOOKUP(2,1/(C$2:C7&lt;&gt;""),C$2:C7),
        Pregrado!M:M=E7
      ),
      1
    ),
    "En proceso"
  ),
  ""
)</f>
        <v/>
      </c>
      <c r="J7">
        <f>MONTH(I7)</f>
        <v>12</v>
      </c>
    </row>
    <row r="8" xml:space="preserve">
      <c r="D8" t="str">
        <f>PROPER(IF(C8="",D7,C8))</f>
        <v>Ingeniería Industrial</v>
      </c>
      <c r="E8">
        <v>7</v>
      </c>
      <c r="F8" t="str">
        <v>.</v>
      </c>
      <c r="G8" t="str" xml:space="preserve">
        <f t="array" ref="G8" xml:space="preserve">IFERROR(
  IF(
    CONTARUNIQUE(
      FILTRAR(Pregrado!R:R,
        Pregrado!B:B=LOOKUP(2,1/(C$2:C8&lt;&gt;""),C$2:C8),
        Pregrado!M:M=E8
      )
    )=1,
    INDEX(
      FILTRAR(Pregrado!R:R,
        Pregrado!B:B=LOOKUP(2,1/(C$2:C8&lt;&gt;""),C$2:C8),
        Pregrado!M:M=E8
      ),
      1
    ),
    "En proceso"
  ),
  ""
)</f>
        <v/>
      </c>
      <c r="J8">
        <f>MONTH(I8)</f>
        <v>12</v>
      </c>
    </row>
    <row r="9" xml:space="preserve">
      <c r="D9" t="str">
        <f>PROPER(IF(C9="",D8,C9))</f>
        <v>Ingeniería Industrial</v>
      </c>
      <c r="E9">
        <v>8</v>
      </c>
      <c r="F9" t="str">
        <v>.</v>
      </c>
      <c r="G9" t="str" xml:space="preserve">
        <f t="array" ref="G9" xml:space="preserve">IFERROR(
  IF(
    CONTARUNIQUE(
      FILTRAR(Pregrado!R:R,
        Pregrado!B:B=LOOKUP(2,1/(C$2:C9&lt;&gt;""),C$2:C9),
        Pregrado!M:M=E9
      )
    )=1,
    INDEX(
      FILTRAR(Pregrado!R:R,
        Pregrado!B:B=LOOKUP(2,1/(C$2:C9&lt;&gt;""),C$2:C9),
        Pregrado!M:M=E9
      ),
      1
    ),
    "En proceso"
  ),
  ""
)</f>
        <v/>
      </c>
      <c r="J9">
        <f>MONTH(I9)</f>
        <v>12</v>
      </c>
    </row>
    <row r="10" xml:space="preserve">
      <c r="D10" t="str">
        <f>PROPER(IF(C10="",D9,C10))</f>
        <v>Ingeniería Industrial</v>
      </c>
      <c r="E10">
        <v>9</v>
      </c>
      <c r="F10" t="str">
        <v>.</v>
      </c>
      <c r="G10" t="str" xml:space="preserve">
        <f t="array" ref="G10" xml:space="preserve">IFERROR(
  IF(
    CONTARUNIQUE(
      FILTRAR(Pregrado!R:R,
        Pregrado!B:B=LOOKUP(2,1/(C$2:C10&lt;&gt;""),C$2:C10),
        Pregrado!M:M=E10
      )
    )=1,
    INDEX(
      FILTRAR(Pregrado!R:R,
        Pregrado!B:B=LOOKUP(2,1/(C$2:C10&lt;&gt;""),C$2:C10),
        Pregrado!M:M=E10
      ),
      1
    ),
    "En proceso"
  ),
  ""
)</f>
        <v/>
      </c>
      <c r="J10">
        <f>MONTH(I10)</f>
        <v>12</v>
      </c>
    </row>
    <row r="11" xml:space="preserve">
      <c r="D11" t="str">
        <f>PROPER(IF(C11="",D10,C11))</f>
        <v>Ingeniería Industrial</v>
      </c>
      <c r="E11">
        <v>10</v>
      </c>
      <c r="F11" t="str">
        <v>.</v>
      </c>
      <c r="G11" t="str" xml:space="preserve">
        <f t="array" ref="G11" xml:space="preserve">IFERROR(
  IF(
    CONTARUNIQUE(
      FILTRAR(Pregrado!R:R,
        Pregrado!B:B=LOOKUP(2,1/(C$2:C11&lt;&gt;""),C$2:C11),
        Pregrado!M:M=E11
      )
    )=1,
    INDEX(
      FILTRAR(Pregrado!R:R,
        Pregrado!B:B=LOOKUP(2,1/(C$2:C11&lt;&gt;""),C$2:C11),
        Pregrado!M:M=E11
      ),
      1
    ),
    "En proceso"
  ),
  ""
)</f>
        <v/>
      </c>
      <c r="J11">
        <f>MONTH(I11)</f>
        <v>12</v>
      </c>
    </row>
    <row r="12" xml:space="preserve">
      <c r="A12" t="str">
        <v>Virtual</v>
      </c>
      <c r="B12" t="str">
        <v>Pregrado</v>
      </c>
      <c r="C12" t="str">
        <v>Contaduría</v>
      </c>
      <c r="D12" t="str">
        <f>PROPER(IF(C12="",D11,C12))</f>
        <v>Contaduría</v>
      </c>
      <c r="E12">
        <v>1</v>
      </c>
      <c r="F12" t="str">
        <v>.</v>
      </c>
      <c r="G12" t="str" xml:space="preserve">
        <f t="array" ref="G12" xml:space="preserve">IFERROR(
  IF(
    CONTARUNIQUE(
      FILTRAR(Pregrado!R:R,
        Pregrado!B:B=LOOKUP(2,1/(C$2:C12&lt;&gt;""),C$2:C12),
        Pregrado!M:M=E12
      )
    )=1,
    INDEX(
      FILTRAR(Pregrado!R:R,
        Pregrado!B:B=LOOKUP(2,1/(C$2:C12&lt;&gt;""),C$2:C12),
        Pregrado!M:M=E12
      ),
      1
    ),
    "En proceso"
  ),
  ""
)</f>
        <v/>
      </c>
      <c r="J12">
        <f>MONTH(I12)</f>
        <v>12</v>
      </c>
    </row>
    <row r="13" xml:space="preserve">
      <c r="D13" t="str">
        <f>PROPER(IF(C13="",D12,C13))</f>
        <v>Contaduría</v>
      </c>
      <c r="E13">
        <v>2</v>
      </c>
      <c r="F13" t="str">
        <v>.</v>
      </c>
      <c r="G13" t="str" xml:space="preserve">
        <f t="array" ref="G13" xml:space="preserve">IFERROR(
  IF(
    CONTARUNIQUE(
      FILTRAR(Pregrado!R:R,
        Pregrado!B:B=LOOKUP(2,1/(C$2:C13&lt;&gt;""),C$2:C13),
        Pregrado!M:M=E13
      )
    )=1,
    INDEX(
      FILTRAR(Pregrado!R:R,
        Pregrado!B:B=LOOKUP(2,1/(C$2:C13&lt;&gt;""),C$2:C13),
        Pregrado!M:M=E13
      ),
      1
    ),
    "En proceso"
  ),
  ""
)</f>
        <v/>
      </c>
      <c r="J13">
        <f>MONTH(I13)</f>
        <v>12</v>
      </c>
    </row>
    <row r="14" xml:space="preserve">
      <c r="D14" t="str">
        <f>PROPER(IF(C14="",D13,C14))</f>
        <v>Contaduría</v>
      </c>
      <c r="E14">
        <v>3</v>
      </c>
      <c r="F14" t="str">
        <v>.</v>
      </c>
      <c r="G14" t="str" xml:space="preserve">
        <f t="array" ref="G14" xml:space="preserve">IFERROR(
  IF(
    CONTARUNIQUE(
      FILTRAR(Pregrado!R:R,
        Pregrado!B:B=LOOKUP(2,1/(C$2:C14&lt;&gt;""),C$2:C14),
        Pregrado!M:M=E14
      )
    )=1,
    INDEX(
      FILTRAR(Pregrado!R:R,
        Pregrado!B:B=LOOKUP(2,1/(C$2:C14&lt;&gt;""),C$2:C14),
        Pregrado!M:M=E14
      ),
      1
    ),
    "En proceso"
  ),
  ""
)</f>
        <v/>
      </c>
      <c r="J14">
        <f>MONTH(I14)</f>
        <v>12</v>
      </c>
    </row>
    <row r="15" xml:space="preserve">
      <c r="D15" t="str">
        <f>PROPER(IF(C15="",D14,C15))</f>
        <v>Contaduría</v>
      </c>
      <c r="E15">
        <v>4</v>
      </c>
      <c r="F15" t="str">
        <v>.</v>
      </c>
      <c r="G15" t="str" xml:space="preserve">
        <f t="array" ref="G15" xml:space="preserve">IFERROR(
  IF(
    CONTARUNIQUE(
      FILTRAR(Pregrado!R:R,
        Pregrado!B:B=LOOKUP(2,1/(C$2:C15&lt;&gt;""),C$2:C15),
        Pregrado!M:M=E15
      )
    )=1,
    INDEX(
      FILTRAR(Pregrado!R:R,
        Pregrado!B:B=LOOKUP(2,1/(C$2:C15&lt;&gt;""),C$2:C15),
        Pregrado!M:M=E15
      ),
      1
    ),
    "En proceso"
  ),
  ""
)</f>
        <v/>
      </c>
      <c r="J15">
        <f>MONTH(I15)</f>
        <v>12</v>
      </c>
    </row>
    <row r="16" xml:space="preserve">
      <c r="D16" t="str">
        <f>PROPER(IF(C16="",D15,C16))</f>
        <v>Contaduría</v>
      </c>
      <c r="E16">
        <v>5</v>
      </c>
      <c r="F16" t="str">
        <v>.</v>
      </c>
      <c r="G16" t="str" xml:space="preserve">
        <f t="array" ref="G16" xml:space="preserve">IFERROR(
  IF(
    CONTARUNIQUE(
      FILTRAR(Pregrado!R:R,
        Pregrado!B:B=LOOKUP(2,1/(C$2:C16&lt;&gt;""),C$2:C16),
        Pregrado!M:M=E16
      )
    )=1,
    INDEX(
      FILTRAR(Pregrado!R:R,
        Pregrado!B:B=LOOKUP(2,1/(C$2:C16&lt;&gt;""),C$2:C16),
        Pregrado!M:M=E16
      ),
      1
    ),
    "En proceso"
  ),
  ""
)</f>
        <v/>
      </c>
      <c r="J16">
        <f>MONTH(I16)</f>
        <v>12</v>
      </c>
    </row>
    <row r="17" xml:space="preserve">
      <c r="D17" t="str">
        <f>PROPER(IF(C17="",D16,C17))</f>
        <v>Contaduría</v>
      </c>
      <c r="E17">
        <v>6</v>
      </c>
      <c r="F17" t="str">
        <v>.</v>
      </c>
      <c r="G17" t="str" xml:space="preserve">
        <f t="array" ref="G17" xml:space="preserve">IFERROR(
  IF(
    CONTARUNIQUE(
      FILTRAR(Pregrado!R:R,
        Pregrado!B:B=LOOKUP(2,1/(C$2:C17&lt;&gt;""),C$2:C17),
        Pregrado!M:M=E17
      )
    )=1,
    INDEX(
      FILTRAR(Pregrado!R:R,
        Pregrado!B:B=LOOKUP(2,1/(C$2:C17&lt;&gt;""),C$2:C17),
        Pregrado!M:M=E17
      ),
      1
    ),
    "En proceso"
  ),
  ""
)</f>
        <v/>
      </c>
      <c r="J17">
        <f>MONTH(I17)</f>
        <v>12</v>
      </c>
    </row>
    <row r="18" xml:space="preserve">
      <c r="D18" t="str">
        <f>PROPER(IF(C18="",D17,C18))</f>
        <v>Contaduría</v>
      </c>
      <c r="E18">
        <v>7</v>
      </c>
      <c r="F18" t="str">
        <v>.</v>
      </c>
      <c r="G18" t="str" xml:space="preserve">
        <f t="array" ref="G18" xml:space="preserve">IFERROR(
  IF(
    CONTARUNIQUE(
      FILTRAR(Pregrado!R:R,
        Pregrado!B:B=LOOKUP(2,1/(C$2:C18&lt;&gt;""),C$2:C18),
        Pregrado!M:M=E18
      )
    )=1,
    INDEX(
      FILTRAR(Pregrado!R:R,
        Pregrado!B:B=LOOKUP(2,1/(C$2:C18&lt;&gt;""),C$2:C18),
        Pregrado!M:M=E18
      ),
      1
    ),
    "En proceso"
  ),
  ""
)</f>
        <v/>
      </c>
      <c r="J18">
        <f>MONTH(I18)</f>
        <v>12</v>
      </c>
    </row>
    <row r="19">
      <c r="D19" t="str">
        <f>PROPER(IF(C19="",D18,C19))</f>
        <v>Contaduría</v>
      </c>
      <c r="E19">
        <v>8</v>
      </c>
      <c r="F19" t="str">
        <v>.</v>
      </c>
      <c r="J19">
        <f>MONTH(I19)</f>
        <v>12</v>
      </c>
    </row>
    <row r="20">
      <c r="D20" t="str">
        <f>PROPER(IF(C20="",D19,C20))</f>
        <v>Contaduría</v>
      </c>
      <c r="E20">
        <v>9</v>
      </c>
      <c r="F20" t="str">
        <v>.</v>
      </c>
      <c r="J20">
        <f>MONTH(I20)</f>
        <v>12</v>
      </c>
    </row>
    <row r="21">
      <c r="A21" t="str">
        <v>Virtual</v>
      </c>
      <c r="B21" t="str">
        <v>Pregrado</v>
      </c>
      <c r="C21" t="str">
        <v>Administración de empresas</v>
      </c>
      <c r="D21" t="str">
        <f>PROPER(IF(C21="",D20,C21))</f>
        <v>Administración De Empresas</v>
      </c>
      <c r="E21">
        <v>1</v>
      </c>
      <c r="F21" t="str">
        <v>.</v>
      </c>
      <c r="J21">
        <f>MONTH(I21)</f>
        <v>12</v>
      </c>
    </row>
    <row r="22">
      <c r="D22" t="str">
        <f>PROPER(IF(C22="",D21,C22))</f>
        <v>Administración De Empresas</v>
      </c>
      <c r="E22">
        <v>2</v>
      </c>
      <c r="F22" t="str">
        <v>.</v>
      </c>
      <c r="J22">
        <f>MONTH(I22)</f>
        <v>12</v>
      </c>
    </row>
    <row r="23">
      <c r="D23" t="str">
        <f>PROPER(IF(C23="",D22,C23))</f>
        <v>Administración De Empresas</v>
      </c>
      <c r="E23">
        <v>3</v>
      </c>
      <c r="F23" t="str">
        <v>.</v>
      </c>
      <c r="J23">
        <f>MONTH(I23)</f>
        <v>12</v>
      </c>
    </row>
    <row r="24">
      <c r="D24" t="str">
        <f>PROPER(IF(C24="",D23,C24))</f>
        <v>Administración De Empresas</v>
      </c>
      <c r="E24">
        <v>4</v>
      </c>
      <c r="F24" t="str">
        <v>.</v>
      </c>
      <c r="J24">
        <f>MONTH(I24)</f>
        <v>12</v>
      </c>
    </row>
    <row r="25">
      <c r="D25" t="str">
        <f>PROPER(IF(C25="",D24,C25))</f>
        <v>Administración De Empresas</v>
      </c>
      <c r="E25">
        <v>5</v>
      </c>
      <c r="F25" t="str">
        <v>.</v>
      </c>
      <c r="J25">
        <f>MONTH(I25)</f>
        <v>12</v>
      </c>
    </row>
    <row r="26">
      <c r="D26" t="str">
        <f>PROPER(IF(C26="",D25,C26))</f>
        <v>Administración De Empresas</v>
      </c>
      <c r="E26">
        <v>6</v>
      </c>
      <c r="F26" t="str">
        <v>.</v>
      </c>
      <c r="J26">
        <f>MONTH(I26)</f>
        <v>12</v>
      </c>
    </row>
    <row r="27">
      <c r="D27" t="str">
        <f>PROPER(IF(C27="",D26,C27))</f>
        <v>Administración De Empresas</v>
      </c>
      <c r="E27">
        <v>7</v>
      </c>
      <c r="F27" t="str">
        <v>.</v>
      </c>
      <c r="J27">
        <f>MONTH(I27)</f>
        <v>12</v>
      </c>
    </row>
    <row r="28">
      <c r="D28" t="str">
        <f>PROPER(IF(C28="",D27,C28))</f>
        <v>Administración De Empresas</v>
      </c>
      <c r="E28">
        <v>8</v>
      </c>
      <c r="F28" t="str">
        <v>.</v>
      </c>
      <c r="J28">
        <f>MONTH(I28)</f>
        <v>12</v>
      </c>
    </row>
    <row r="29">
      <c r="D29" t="str">
        <f>PROPER(IF(C29="",D28,C29))</f>
        <v>Administración De Empresas</v>
      </c>
      <c r="E29">
        <v>9</v>
      </c>
      <c r="F29" t="str">
        <v>.</v>
      </c>
      <c r="J29">
        <f>MONTH(I29)</f>
        <v>12</v>
      </c>
    </row>
    <row r="30">
      <c r="A30" t="str">
        <v>Virtual</v>
      </c>
      <c r="B30" t="str">
        <v>Pregrado</v>
      </c>
      <c r="C30" t="str">
        <v>Negocios Internacionales</v>
      </c>
      <c r="D30" t="str">
        <f>PROPER(IF(C30="",D29,C30))</f>
        <v>Negocios Internacionales</v>
      </c>
      <c r="E30">
        <v>1</v>
      </c>
      <c r="F30" t="str">
        <v>.</v>
      </c>
      <c r="J30">
        <f>MONTH(I30)</f>
        <v>12</v>
      </c>
    </row>
    <row r="31">
      <c r="D31" t="str">
        <f>PROPER(IF(C31="",D30,C31))</f>
        <v>Negocios Internacionales</v>
      </c>
      <c r="E31">
        <v>2</v>
      </c>
      <c r="F31" t="str">
        <v>.</v>
      </c>
      <c r="J31">
        <f>MONTH(I31)</f>
        <v>12</v>
      </c>
    </row>
    <row r="32">
      <c r="D32" t="str">
        <f>PROPER(IF(C32="",D31,C32))</f>
        <v>Negocios Internacionales</v>
      </c>
      <c r="E32">
        <v>3</v>
      </c>
      <c r="F32" t="str">
        <v>.</v>
      </c>
      <c r="J32">
        <f>MONTH(I32)</f>
        <v>12</v>
      </c>
    </row>
    <row r="33">
      <c r="D33" t="str">
        <f>PROPER(IF(C33="",D32,C33))</f>
        <v>Negocios Internacionales</v>
      </c>
      <c r="E33">
        <v>4</v>
      </c>
      <c r="F33" t="str">
        <v>.</v>
      </c>
      <c r="J33">
        <f>MONTH(I33)</f>
        <v>12</v>
      </c>
    </row>
    <row r="34">
      <c r="D34" t="str">
        <f>PROPER(IF(C34="",D33,C34))</f>
        <v>Negocios Internacionales</v>
      </c>
      <c r="E34">
        <v>5</v>
      </c>
      <c r="F34" t="str">
        <v>.</v>
      </c>
      <c r="J34">
        <f>MONTH(I34)</f>
        <v>12</v>
      </c>
    </row>
    <row r="35">
      <c r="D35" t="str">
        <f>PROPER(IF(C35="",D34,C35))</f>
        <v>Negocios Internacionales</v>
      </c>
      <c r="E35">
        <v>6</v>
      </c>
      <c r="F35" t="str">
        <v>.</v>
      </c>
      <c r="G35" t="str">
        <v>Virtualizado</v>
      </c>
      <c r="J35">
        <f>MONTH(I35)</f>
        <v>12</v>
      </c>
    </row>
    <row r="36">
      <c r="D36" t="str">
        <f>PROPER(IF(C36="",D35,C36))</f>
        <v>Negocios Internacionales</v>
      </c>
      <c r="E36">
        <v>7</v>
      </c>
      <c r="F36" t="str">
        <v>.</v>
      </c>
      <c r="G36" t="str">
        <v>Virtualizado</v>
      </c>
      <c r="J36">
        <f>MONTH(I36)</f>
        <v>12</v>
      </c>
    </row>
    <row r="37">
      <c r="D37" t="str">
        <f>PROPER(IF(C37="",D36,C37))</f>
        <v>Negocios Internacionales</v>
      </c>
      <c r="E37">
        <v>8</v>
      </c>
      <c r="F37" t="str">
        <v>.</v>
      </c>
      <c r="G37" t="str">
        <v>Virtualizado</v>
      </c>
      <c r="J37">
        <f>MONTH(I37)</f>
        <v>12</v>
      </c>
    </row>
    <row r="38">
      <c r="A38" t="str">
        <v>Virtual</v>
      </c>
      <c r="B38" t="str">
        <v>Pregrado</v>
      </c>
      <c r="C38" t="str">
        <v>Derecho</v>
      </c>
      <c r="D38" t="str">
        <f>PROPER(IF(C38="",D37,C38))</f>
        <v>Derecho</v>
      </c>
      <c r="E38">
        <v>1</v>
      </c>
      <c r="F38" t="str">
        <v>.</v>
      </c>
      <c r="G38" t="str">
        <v>Virtualizado</v>
      </c>
      <c r="J38">
        <f>MONTH(I38)</f>
        <v>12</v>
      </c>
    </row>
    <row r="39">
      <c r="D39" t="str">
        <f>PROPER(IF(C39="",D38,C39))</f>
        <v>Derecho</v>
      </c>
      <c r="E39">
        <v>2</v>
      </c>
      <c r="F39" t="str">
        <v>.</v>
      </c>
      <c r="G39" t="str">
        <v>Virtualizado</v>
      </c>
      <c r="J39">
        <f>MONTH(I39)</f>
        <v>12</v>
      </c>
    </row>
    <row r="40">
      <c r="D40" t="str">
        <f>PROPER(IF(C40="",D39,C40))</f>
        <v>Derecho</v>
      </c>
      <c r="E40">
        <v>3</v>
      </c>
      <c r="F40" t="str">
        <v>.</v>
      </c>
      <c r="G40" t="str">
        <v>Virtualizado</v>
      </c>
      <c r="J40">
        <f>MONTH(I40)</f>
        <v>12</v>
      </c>
    </row>
    <row r="41">
      <c r="D41" t="str">
        <f>PROPER(IF(C41="",D40,C41))</f>
        <v>Derecho</v>
      </c>
      <c r="E41">
        <v>4</v>
      </c>
      <c r="F41" t="str">
        <v>.</v>
      </c>
      <c r="G41" t="str">
        <v>Virtualizado</v>
      </c>
      <c r="J41">
        <f>MONTH(I41)</f>
        <v>12</v>
      </c>
    </row>
    <row r="42">
      <c r="D42" t="str">
        <f>PROPER(IF(C42="",D41,C42))</f>
        <v>Derecho</v>
      </c>
      <c r="E42">
        <v>5</v>
      </c>
      <c r="F42" t="str">
        <v>.</v>
      </c>
      <c r="G42" t="str">
        <v>Virtualizado</v>
      </c>
      <c r="J42">
        <f>MONTH(I42)</f>
        <v>12</v>
      </c>
    </row>
    <row r="43">
      <c r="D43" t="str">
        <f>PROPER(IF(C43="",D42,C43))</f>
        <v>Derecho</v>
      </c>
      <c r="E43">
        <v>6</v>
      </c>
      <c r="F43" t="str">
        <v>.</v>
      </c>
      <c r="G43" t="str">
        <v>Virtualizado</v>
      </c>
      <c r="J43">
        <f>MONTH(I43)</f>
        <v>12</v>
      </c>
    </row>
    <row r="44">
      <c r="D44" t="str">
        <f>PROPER(IF(C44="",D43,C44))</f>
        <v>Derecho</v>
      </c>
      <c r="E44">
        <v>7</v>
      </c>
      <c r="F44" t="str">
        <v>.</v>
      </c>
      <c r="G44" t="str">
        <v>Cargado</v>
      </c>
      <c r="J44">
        <f>MONTH(I44)</f>
        <v>12</v>
      </c>
    </row>
    <row r="45">
      <c r="D45" t="str">
        <f>PROPER(IF(C45="",D44,C45))</f>
        <v>Derecho</v>
      </c>
      <c r="E45">
        <v>8</v>
      </c>
      <c r="F45" t="str">
        <v>.</v>
      </c>
      <c r="G45" t="str">
        <v>Virtualizado</v>
      </c>
      <c r="J45">
        <f>MONTH(I45)</f>
        <v>12</v>
      </c>
    </row>
    <row r="46">
      <c r="D46" t="str">
        <f>PROPER(IF(C46="",D45,C46))</f>
        <v>Derecho</v>
      </c>
      <c r="E46">
        <v>9</v>
      </c>
      <c r="F46" t="str">
        <v>.</v>
      </c>
      <c r="G46" t="str">
        <v>No empezado</v>
      </c>
      <c r="J46">
        <f>MONTH(I46)</f>
        <v>12</v>
      </c>
    </row>
    <row r="47">
      <c r="A47" t="str">
        <v>Virtual</v>
      </c>
      <c r="B47" t="str">
        <v>Pregrado</v>
      </c>
      <c r="C47" t="str">
        <v>Licenciatura en Educación Infantil</v>
      </c>
      <c r="D47" t="str">
        <f>PROPER(IF(C47="",D46,C47))</f>
        <v>Licenciatura En Educación Infantil</v>
      </c>
      <c r="E47">
        <v>1</v>
      </c>
      <c r="F47" t="str">
        <v>.</v>
      </c>
      <c r="G47" t="str">
        <v>Virtualizado</v>
      </c>
      <c r="J47">
        <f>MONTH(I47)</f>
        <v>12</v>
      </c>
    </row>
    <row r="48">
      <c r="D48" t="str">
        <f>PROPER(IF(C48="",D47,C48))</f>
        <v>Licenciatura En Educación Infantil</v>
      </c>
      <c r="E48">
        <v>2</v>
      </c>
      <c r="F48" t="str">
        <v>.</v>
      </c>
      <c r="G48" t="str">
        <v>Cargado</v>
      </c>
      <c r="J48">
        <f>MONTH(I48)</f>
        <v>12</v>
      </c>
    </row>
    <row r="49">
      <c r="D49" t="str">
        <f>PROPER(IF(C49="",D48,C49))</f>
        <v>Licenciatura En Educación Infantil</v>
      </c>
      <c r="E49">
        <v>3</v>
      </c>
      <c r="F49" t="str">
        <v>.</v>
      </c>
      <c r="G49" t="str">
        <v>Virtualizado</v>
      </c>
      <c r="J49">
        <f>MONTH(I49)</f>
        <v>12</v>
      </c>
    </row>
    <row r="50">
      <c r="D50" t="str">
        <f>PROPER(IF(C50="",D49,C50))</f>
        <v>Licenciatura En Educación Infantil</v>
      </c>
      <c r="E50">
        <v>4</v>
      </c>
      <c r="F50" t="str">
        <v>.</v>
      </c>
      <c r="G50" t="str">
        <v>Virtualizado</v>
      </c>
      <c r="J50">
        <f>MONTH(I50)</f>
        <v>12</v>
      </c>
    </row>
    <row r="51">
      <c r="D51" t="str">
        <f>PROPER(IF(C51="",D50,C51))</f>
        <v>Licenciatura En Educación Infantil</v>
      </c>
      <c r="E51">
        <v>5</v>
      </c>
      <c r="F51" t="str">
        <v>.</v>
      </c>
      <c r="G51" t="str">
        <v>Virtualizado</v>
      </c>
      <c r="J51">
        <f>MONTH(I51)</f>
        <v>12</v>
      </c>
    </row>
    <row r="52">
      <c r="D52" t="str">
        <f>PROPER(IF(C52="",D51,C52))</f>
        <v>Licenciatura En Educación Infantil</v>
      </c>
      <c r="E52">
        <v>6</v>
      </c>
      <c r="F52" t="str">
        <v>.</v>
      </c>
      <c r="G52" t="str">
        <v>Virtualizado</v>
      </c>
      <c r="J52">
        <f>MONTH(I52)</f>
        <v>12</v>
      </c>
    </row>
    <row r="53">
      <c r="D53" t="str">
        <f>PROPER(IF(C53="",D52,C53))</f>
        <v>Licenciatura En Educación Infantil</v>
      </c>
      <c r="E53">
        <v>7</v>
      </c>
      <c r="F53" t="str">
        <v>.</v>
      </c>
      <c r="G53" t="str">
        <v>Virtualizado</v>
      </c>
      <c r="J53">
        <f>MONTH(I53)</f>
        <v>12</v>
      </c>
    </row>
    <row r="54">
      <c r="D54" t="str">
        <f>PROPER(IF(C54="",D53,C54))</f>
        <v>Licenciatura En Educación Infantil</v>
      </c>
      <c r="E54">
        <v>8</v>
      </c>
      <c r="F54" t="str">
        <v>.</v>
      </c>
      <c r="G54" t="str">
        <v>Virtualizado</v>
      </c>
      <c r="J54">
        <f>MONTH(I54)</f>
        <v>12</v>
      </c>
    </row>
    <row r="55">
      <c r="D55" t="str">
        <f>PROPER(IF(C55="",D54,C55))</f>
        <v>Licenciatura En Educación Infantil</v>
      </c>
      <c r="E55">
        <v>9</v>
      </c>
      <c r="F55" t="str">
        <v>.</v>
      </c>
      <c r="G55" t="str">
        <v>Virtualizado</v>
      </c>
      <c r="J55">
        <f>MONTH(I55)</f>
        <v>12</v>
      </c>
    </row>
    <row r="56">
      <c r="D56" t="str">
        <f>PROPER(IF(C56="",D55,C56))</f>
        <v>Licenciatura En Educación Infantil</v>
      </c>
      <c r="E56">
        <v>10</v>
      </c>
      <c r="F56" t="str">
        <v>.</v>
      </c>
      <c r="G56" t="str">
        <v>Virtualizado</v>
      </c>
      <c r="J56">
        <f>MONTH(I56)</f>
        <v>12</v>
      </c>
    </row>
    <row r="57">
      <c r="A57" t="str">
        <v>Virtual</v>
      </c>
      <c r="B57" t="str">
        <v>Pregrado</v>
      </c>
      <c r="C57" t="str">
        <v>Licenciatura en Lenguas Extranjeras con Énfasis en Inglés</v>
      </c>
      <c r="D57" t="str">
        <f>PROPER(IF(C57="",D56,C57))</f>
        <v>Licenciatura En Lenguas Extranjeras Con Énfasis En Inglés</v>
      </c>
      <c r="E57">
        <v>1</v>
      </c>
      <c r="F57" t="str">
        <v>.</v>
      </c>
      <c r="G57" t="str">
        <v>Cargado</v>
      </c>
      <c r="J57">
        <f>MONTH(I57)</f>
        <v>12</v>
      </c>
    </row>
    <row r="58">
      <c r="D58" t="str">
        <f>PROPER(IF(C58="",D57,C58))</f>
        <v>Licenciatura En Lenguas Extranjeras Con Énfasis En Inglés</v>
      </c>
      <c r="E58">
        <v>2</v>
      </c>
      <c r="F58" t="str">
        <v>.</v>
      </c>
      <c r="G58" t="str">
        <v>Virtualizado</v>
      </c>
      <c r="J58">
        <f>MONTH(I58)</f>
        <v>12</v>
      </c>
    </row>
    <row r="59">
      <c r="D59" t="str">
        <f>PROPER(IF(C59="",D58,C59))</f>
        <v>Licenciatura En Lenguas Extranjeras Con Énfasis En Inglés</v>
      </c>
      <c r="E59">
        <v>3</v>
      </c>
      <c r="F59" t="str">
        <v>.</v>
      </c>
      <c r="G59" t="str">
        <v>Virtualizado</v>
      </c>
      <c r="J59">
        <f>MONTH(I59)</f>
        <v>12</v>
      </c>
    </row>
    <row r="60">
      <c r="D60" t="str">
        <f>PROPER(IF(C60="",D59,C60))</f>
        <v>Licenciatura En Lenguas Extranjeras Con Énfasis En Inglés</v>
      </c>
      <c r="E60">
        <v>4</v>
      </c>
      <c r="F60" t="str">
        <v>.</v>
      </c>
      <c r="G60" t="str">
        <v>Virtualizado</v>
      </c>
      <c r="J60">
        <f>MONTH(I60)</f>
        <v>12</v>
      </c>
    </row>
    <row r="61">
      <c r="D61" t="str">
        <f>PROPER(IF(C61="",D60,C61))</f>
        <v>Licenciatura En Lenguas Extranjeras Con Énfasis En Inglés</v>
      </c>
      <c r="E61">
        <v>5</v>
      </c>
      <c r="F61" t="str">
        <v>.</v>
      </c>
      <c r="G61" t="str">
        <v>Virtualizado</v>
      </c>
      <c r="J61">
        <f>MONTH(I61)</f>
        <v>12</v>
      </c>
    </row>
    <row r="62">
      <c r="D62" t="str">
        <f>PROPER(IF(C62="",D61,C62))</f>
        <v>Licenciatura En Lenguas Extranjeras Con Énfasis En Inglés</v>
      </c>
      <c r="E62">
        <v>6</v>
      </c>
      <c r="F62" t="str">
        <v>.</v>
      </c>
      <c r="G62" t="str">
        <v>Virtualizado</v>
      </c>
      <c r="J62">
        <f>MONTH(I62)</f>
        <v>12</v>
      </c>
    </row>
    <row r="63">
      <c r="D63" t="str">
        <f>PROPER(IF(C63="",D62,C63))</f>
        <v>Licenciatura En Lenguas Extranjeras Con Énfasis En Inglés</v>
      </c>
      <c r="E63">
        <v>7</v>
      </c>
      <c r="F63" t="str">
        <v>.</v>
      </c>
      <c r="G63" t="str">
        <v>Virtualizado</v>
      </c>
      <c r="J63">
        <f>MONTH(I63)</f>
        <v>12</v>
      </c>
    </row>
    <row r="64">
      <c r="D64" t="str">
        <f>PROPER(IF(C64="",D63,C64))</f>
        <v>Licenciatura En Lenguas Extranjeras Con Énfasis En Inglés</v>
      </c>
      <c r="E64">
        <v>8</v>
      </c>
      <c r="F64" t="str">
        <v>.</v>
      </c>
      <c r="G64" t="str">
        <v>Virtualizado</v>
      </c>
      <c r="J64">
        <f>MONTH(I64)</f>
        <v>12</v>
      </c>
    </row>
    <row r="65">
      <c r="D65" t="str">
        <f>PROPER(IF(C65="",D64,C65))</f>
        <v>Licenciatura En Lenguas Extranjeras Con Énfasis En Inglés</v>
      </c>
      <c r="E65">
        <v>9</v>
      </c>
      <c r="F65" t="str">
        <v>.</v>
      </c>
      <c r="G65" t="str">
        <v>Virtualizado</v>
      </c>
      <c r="J65">
        <f>MONTH(I65)</f>
        <v>12</v>
      </c>
    </row>
    <row r="66">
      <c r="A66" t="str">
        <v xml:space="preserve">Virtual </v>
      </c>
      <c r="B66" t="str">
        <v>Especialización</v>
      </c>
      <c r="C66" t="str">
        <v>Especialización en Neuroeducación</v>
      </c>
      <c r="D66" t="str">
        <f>PROPER(IF(C66="",D65,C66))</f>
        <v>Especialización En Neuroeducación</v>
      </c>
      <c r="E66">
        <v>1</v>
      </c>
      <c r="F66" t="str">
        <v>.</v>
      </c>
      <c r="J66">
        <f>MONTH(I66)</f>
        <v>12</v>
      </c>
    </row>
    <row r="67">
      <c r="D67" t="str">
        <f>PROPER(IF(C67="",D66,C67))</f>
        <v>Especialización En Neuroeducación</v>
      </c>
      <c r="E67">
        <v>2</v>
      </c>
      <c r="F67" t="str">
        <v>.</v>
      </c>
      <c r="J67">
        <f>MONTH(I67)</f>
        <v>12</v>
      </c>
    </row>
    <row r="68">
      <c r="A68" t="str">
        <v>Virtual</v>
      </c>
      <c r="B68" t="str">
        <v>Pregrado</v>
      </c>
      <c r="C68" t="str">
        <v xml:space="preserve">Ingeniería en inteligencia artificial </v>
      </c>
      <c r="D68" t="str">
        <f>PROPER(IF(C68="",D67,C68))</f>
        <v xml:space="preserve">Ingeniería En Inteligencia Artificial </v>
      </c>
      <c r="E68">
        <v>1</v>
      </c>
      <c r="F68" t="str">
        <v>.</v>
      </c>
      <c r="G68" t="str">
        <v>Cargado</v>
      </c>
      <c r="J68">
        <f>MONTH(I68)</f>
        <v>12</v>
      </c>
    </row>
    <row r="69">
      <c r="D69" t="str">
        <f>PROPER(IF(C69="",D68,C69))</f>
        <v xml:space="preserve">Ingeniería En Inteligencia Artificial </v>
      </c>
      <c r="E69">
        <v>2</v>
      </c>
      <c r="F69" t="str">
        <v>.</v>
      </c>
      <c r="J69">
        <f>MONTH(I69)</f>
        <v>12</v>
      </c>
    </row>
    <row r="70">
      <c r="D70" t="str">
        <f>PROPER(IF(C70="",D69,C70))</f>
        <v xml:space="preserve">Ingeniería En Inteligencia Artificial </v>
      </c>
      <c r="E70">
        <v>3</v>
      </c>
      <c r="F70" t="str">
        <v>.</v>
      </c>
      <c r="J70">
        <f>MONTH(I70)</f>
        <v>12</v>
      </c>
    </row>
    <row r="71">
      <c r="D71" t="str">
        <f>PROPER(IF(C71="",D70,C71))</f>
        <v xml:space="preserve">Ingeniería En Inteligencia Artificial </v>
      </c>
      <c r="E71">
        <v>4</v>
      </c>
      <c r="F71" t="str">
        <v>.</v>
      </c>
      <c r="J71">
        <f>MONTH(I71)</f>
        <v>12</v>
      </c>
    </row>
    <row r="72">
      <c r="D72" t="str">
        <f>PROPER(IF(C72="",D71,C72))</f>
        <v xml:space="preserve">Ingeniería En Inteligencia Artificial </v>
      </c>
      <c r="E72">
        <v>5</v>
      </c>
      <c r="F72" t="str">
        <v>.</v>
      </c>
      <c r="J72">
        <f>MONTH(I72)</f>
        <v>12</v>
      </c>
    </row>
    <row r="73">
      <c r="D73" t="str">
        <f>PROPER(IF(C73="",D72,C73))</f>
        <v xml:space="preserve">Ingeniería En Inteligencia Artificial </v>
      </c>
      <c r="E73">
        <v>6</v>
      </c>
      <c r="F73" t="str">
        <v>.</v>
      </c>
      <c r="J73">
        <f>MONTH(I73)</f>
        <v>12</v>
      </c>
    </row>
    <row r="74">
      <c r="D74" t="str">
        <f>PROPER(IF(C74="",D73,C74))</f>
        <v xml:space="preserve">Ingeniería En Inteligencia Artificial </v>
      </c>
      <c r="E74">
        <v>7</v>
      </c>
      <c r="F74" t="str">
        <v>.</v>
      </c>
      <c r="J74">
        <f>MONTH(I74)</f>
        <v>12</v>
      </c>
    </row>
    <row r="75">
      <c r="D75" t="str">
        <f>PROPER(IF(C75="",D74,C75))</f>
        <v xml:space="preserve">Ingeniería En Inteligencia Artificial </v>
      </c>
      <c r="E75">
        <v>8</v>
      </c>
      <c r="F75" t="str">
        <v>.</v>
      </c>
      <c r="J75">
        <f>MONTH(I75)</f>
        <v>12</v>
      </c>
    </row>
    <row r="76">
      <c r="A76" t="str">
        <v>Presencial</v>
      </c>
      <c r="B76" t="str">
        <v>Pregrado</v>
      </c>
      <c r="C76" t="str">
        <v xml:space="preserve">Comunicación Social </v>
      </c>
      <c r="D76" t="str">
        <f>PROPER(IF(C76="",D75,C76))</f>
        <v xml:space="preserve">Comunicación Social </v>
      </c>
      <c r="E76">
        <v>1</v>
      </c>
      <c r="F76" t="str">
        <v>.</v>
      </c>
      <c r="J76">
        <f>MONTH(I76)</f>
        <v>12</v>
      </c>
    </row>
    <row r="77">
      <c r="D77" t="str">
        <f>PROPER(IF(C77="",D76,C77))</f>
        <v xml:space="preserve">Comunicación Social </v>
      </c>
      <c r="E77">
        <v>2</v>
      </c>
      <c r="F77" t="str">
        <v>.</v>
      </c>
    </row>
    <row r="78">
      <c r="D78" t="str">
        <f>PROPER(IF(C78="",D77,C78))</f>
        <v xml:space="preserve">Comunicación Social </v>
      </c>
      <c r="E78">
        <v>3</v>
      </c>
      <c r="F78" t="str">
        <v>.</v>
      </c>
    </row>
    <row r="79">
      <c r="D79" t="str">
        <f>PROPER(IF(C79="",D78,C79))</f>
        <v xml:space="preserve">Comunicación Social </v>
      </c>
      <c r="E79">
        <v>4</v>
      </c>
      <c r="F79" t="str">
        <v>.</v>
      </c>
    </row>
    <row r="80">
      <c r="D80" t="str">
        <f>PROPER(IF(C80="",D79,C80))</f>
        <v xml:space="preserve">Comunicación Social </v>
      </c>
      <c r="E80">
        <v>5</v>
      </c>
      <c r="F80" t="str">
        <v>.</v>
      </c>
    </row>
    <row r="81">
      <c r="D81" t="str">
        <f>PROPER(IF(C81="",D80,C81))</f>
        <v xml:space="preserve">Comunicación Social </v>
      </c>
      <c r="E81">
        <v>6</v>
      </c>
      <c r="F81" t="str">
        <v>.</v>
      </c>
    </row>
    <row r="82">
      <c r="D82" t="str">
        <f>PROPER(IF(C82="",D81,C82))</f>
        <v xml:space="preserve">Comunicación Social </v>
      </c>
      <c r="E82">
        <v>7</v>
      </c>
      <c r="F82" t="str">
        <v>.</v>
      </c>
    </row>
    <row r="83">
      <c r="D83" t="str">
        <f>PROPER(IF(C83="",D82,C83))</f>
        <v xml:space="preserve">Comunicación Social </v>
      </c>
      <c r="E83">
        <v>8</v>
      </c>
      <c r="F83" t="str">
        <v>.</v>
      </c>
    </row>
    <row r="84">
      <c r="B84" t="str">
        <v>Especialización</v>
      </c>
      <c r="C84" t="str">
        <v>Especialización en Revisoría Fiscal y Auditoría Internacional</v>
      </c>
      <c r="D84" t="str">
        <f>PROPER(IF(C84="",D83,C84))</f>
        <v>Especialización En Revisoría Fiscal Y Auditoría Internacional</v>
      </c>
      <c r="E84">
        <v>1</v>
      </c>
      <c r="F84" t="str">
        <v>.</v>
      </c>
      <c r="J84">
        <f>MONTH(I84)</f>
        <v>12</v>
      </c>
    </row>
    <row r="85">
      <c r="D85" t="str">
        <f>PROPER(IF(C85="",D84,C85))</f>
        <v>Especialización En Revisoría Fiscal Y Auditoría Internacional</v>
      </c>
      <c r="E85">
        <v>2</v>
      </c>
      <c r="F85" t="str">
        <v>.</v>
      </c>
    </row>
    <row r="86">
      <c r="B86" t="str">
        <v>Pregrado</v>
      </c>
      <c r="C86" t="str">
        <v xml:space="preserve">Ingeniería en Ciencia de Datos </v>
      </c>
      <c r="D86" t="str">
        <f>PROPER(IF(C86="",D85,C86))</f>
        <v xml:space="preserve">Ingeniería En Ciencia De Datos </v>
      </c>
      <c r="E86">
        <v>1</v>
      </c>
      <c r="F86" t="str">
        <v>.</v>
      </c>
      <c r="J86">
        <f>MONTH(I86)</f>
        <v>12</v>
      </c>
    </row>
    <row r="87">
      <c r="D87" t="str">
        <f>PROPER(IF(C87="",D86,C87))</f>
        <v xml:space="preserve">Ingeniería En Ciencia De Datos </v>
      </c>
      <c r="E87">
        <v>2</v>
      </c>
      <c r="F87" t="str">
        <v>.</v>
      </c>
    </row>
    <row r="88">
      <c r="D88" t="str">
        <f>PROPER(IF(C88="",D87,C88))</f>
        <v xml:space="preserve">Ingeniería En Ciencia De Datos </v>
      </c>
      <c r="E88">
        <v>3</v>
      </c>
      <c r="F88" t="str">
        <v>.</v>
      </c>
    </row>
    <row r="89">
      <c r="D89" t="str">
        <f>PROPER(IF(C89="",D88,C89))</f>
        <v xml:space="preserve">Ingeniería En Ciencia De Datos </v>
      </c>
      <c r="E89">
        <v>4</v>
      </c>
      <c r="F89" t="str">
        <v>.</v>
      </c>
    </row>
    <row r="90">
      <c r="D90" t="str">
        <f>PROPER(IF(C90="",D89,C90))</f>
        <v xml:space="preserve">Ingeniería En Ciencia De Datos </v>
      </c>
      <c r="E90">
        <v>5</v>
      </c>
      <c r="F90" t="str">
        <v>.</v>
      </c>
    </row>
    <row r="91">
      <c r="D91" t="str">
        <f>PROPER(IF(C91="",D90,C91))</f>
        <v xml:space="preserve">Ingeniería En Ciencia De Datos </v>
      </c>
      <c r="E91">
        <v>6</v>
      </c>
      <c r="F91" t="str">
        <v>.</v>
      </c>
    </row>
    <row r="92">
      <c r="D92" t="str">
        <f>PROPER(IF(C92="",D91,C92))</f>
        <v xml:space="preserve">Ingeniería En Ciencia De Datos </v>
      </c>
      <c r="E92">
        <v>7</v>
      </c>
      <c r="F92" t="str">
        <v>.</v>
      </c>
    </row>
    <row r="93">
      <c r="D93" t="str">
        <f>PROPER(IF(C93="",D92,C93))</f>
        <v xml:space="preserve">Ingeniería En Ciencia De Datos </v>
      </c>
      <c r="E93">
        <v>8</v>
      </c>
      <c r="F93" t="str">
        <v>.</v>
      </c>
    </row>
    <row r="94">
      <c r="B94" t="str">
        <v>Especialización</v>
      </c>
      <c r="C94" t="str">
        <v>Especialización en psicología en entornos virtuales</v>
      </c>
      <c r="D94" t="str">
        <f>PROPER(IF(C94="",D93,C94))</f>
        <v>Especialización En Psicología En Entornos Virtuales</v>
      </c>
      <c r="E94">
        <v>1</v>
      </c>
      <c r="F94" t="str">
        <v>.</v>
      </c>
      <c r="J94">
        <f>MONTH(I94)</f>
        <v>12</v>
      </c>
    </row>
    <row r="95">
      <c r="D95" t="str">
        <f>PROPER(IF(C95="",D94,C95))</f>
        <v>Especialización En Psicología En Entornos Virtuales</v>
      </c>
      <c r="E95">
        <v>2</v>
      </c>
      <c r="F95" t="str">
        <v>.</v>
      </c>
    </row>
    <row r="96">
      <c r="B96" t="str">
        <v>Especialización</v>
      </c>
      <c r="C96" t="str">
        <v>Especialización en Educación Ambiental y Desarrollo Sostenible</v>
      </c>
      <c r="D96" t="str">
        <f>PROPER(IF(C96="",D95,C96))</f>
        <v>Especialización En Educación Ambiental Y Desarrollo Sostenible</v>
      </c>
      <c r="E96">
        <v>1</v>
      </c>
      <c r="F96" t="str">
        <v>.</v>
      </c>
      <c r="J96">
        <f>MONTH(I96)</f>
        <v>12</v>
      </c>
    </row>
    <row r="97">
      <c r="D97" t="str">
        <f>PROPER(IF(C97="",D96,C97))</f>
        <v>Especialización En Educación Ambiental Y Desarrollo Sostenible</v>
      </c>
      <c r="E97">
        <v>2</v>
      </c>
      <c r="F97" t="str">
        <v>.</v>
      </c>
    </row>
    <row r="98">
      <c r="B98" t="str">
        <v>Especialización</v>
      </c>
      <c r="C98" t="str">
        <v>Especialización en Gerencia Comercial</v>
      </c>
      <c r="D98" t="str">
        <f>PROPER(IF(C98="",D97,C98))</f>
        <v>Especialización En Gerencia Comercial</v>
      </c>
      <c r="E98">
        <v>1</v>
      </c>
      <c r="F98" t="str">
        <v>.</v>
      </c>
    </row>
    <row r="99">
      <c r="D99" t="str">
        <f>PROPER(IF(C99="",D98,C99))</f>
        <v>Especialización En Gerencia Comercial</v>
      </c>
      <c r="E99">
        <v>2</v>
      </c>
      <c r="F99" t="str">
        <v>.</v>
      </c>
      <c r="J99">
        <f>MONTH(I99)</f>
        <v>12</v>
      </c>
    </row>
    <row r="100">
      <c r="B100" t="str">
        <v>Especialización</v>
      </c>
      <c r="C100" t="str">
        <v>Especialización en Negocios Internacionales</v>
      </c>
      <c r="D100" t="str">
        <f>PROPER(IF(C100="",D99,C100))</f>
        <v>Especialización En Negocios Internacionales</v>
      </c>
      <c r="E100">
        <v>1</v>
      </c>
      <c r="F100" t="str">
        <v>.</v>
      </c>
      <c r="J100">
        <f>MONTH(I100)</f>
        <v>12</v>
      </c>
    </row>
    <row r="101">
      <c r="D101" t="str">
        <f>PROPER(IF(C101="",D100,C101))</f>
        <v>Especialización En Negocios Internacionales</v>
      </c>
      <c r="E101">
        <v>2</v>
      </c>
      <c r="F101" t="str">
        <v>.</v>
      </c>
    </row>
    <row r="102">
      <c r="B102" t="str">
        <v>Especialización</v>
      </c>
      <c r="C102" t="str">
        <v>Especialización en Gestión del Turismo Sostenible</v>
      </c>
      <c r="D102" t="str">
        <f>PROPER(IF(C102="",D101,C102))</f>
        <v>Especialización En Gestión Del Turismo Sostenible</v>
      </c>
      <c r="E102">
        <v>1</v>
      </c>
      <c r="F102" t="str">
        <v>.</v>
      </c>
      <c r="J102">
        <f>MONTH(I102)</f>
        <v>12</v>
      </c>
    </row>
    <row r="103">
      <c r="D103" t="str">
        <f>PROPER(IF(C103="",D102,C103))</f>
        <v>Especialización En Gestión Del Turismo Sostenible</v>
      </c>
      <c r="E103">
        <v>2</v>
      </c>
      <c r="F103" t="str">
        <v>.</v>
      </c>
    </row>
    <row r="104">
      <c r="B104" t="str">
        <v>Especialización</v>
      </c>
      <c r="C104" t="str">
        <v>Especialización en Diseño de Video Juegos y Entornos Interactivos</v>
      </c>
      <c r="D104" t="str">
        <f>PROPER(IF(C104="",D103,C104))</f>
        <v>Especialización En Diseño De Video Juegos Y Entornos Interactivos</v>
      </c>
      <c r="E104">
        <v>1</v>
      </c>
      <c r="F104" t="str">
        <v>.</v>
      </c>
      <c r="J104">
        <f>MONTH(I104)</f>
        <v>12</v>
      </c>
    </row>
    <row r="105">
      <c r="D105" t="str">
        <f>PROPER(IF(C105="",D104,C105))</f>
        <v>Especialización En Diseño De Video Juegos Y Entornos Interactivos</v>
      </c>
      <c r="E105">
        <v>2</v>
      </c>
      <c r="F105" t="str">
        <v>.</v>
      </c>
    </row>
  </sheetData>
  <autoFilter ref="$C$1:$AA$67"/>
  <mergeCells count="46">
    <mergeCell ref="B100:B101"/>
    <mergeCell ref="B102:B103"/>
    <mergeCell ref="B104:B105"/>
    <mergeCell ref="C102:C103"/>
    <mergeCell ref="C104:C105"/>
    <mergeCell ref="B94:B95"/>
    <mergeCell ref="C94:C95"/>
    <mergeCell ref="B96:B97"/>
    <mergeCell ref="C96:C97"/>
    <mergeCell ref="B98:B99"/>
    <mergeCell ref="C98:C99"/>
    <mergeCell ref="C100:C101"/>
    <mergeCell ref="B21:B29"/>
    <mergeCell ref="C21:C29"/>
    <mergeCell ref="A2:A11"/>
    <mergeCell ref="B2:B11"/>
    <mergeCell ref="C2:C11"/>
    <mergeCell ref="A12:A20"/>
    <mergeCell ref="B12:B20"/>
    <mergeCell ref="C12:C20"/>
    <mergeCell ref="A21:A29"/>
    <mergeCell ref="B47:B56"/>
    <mergeCell ref="C47:C56"/>
    <mergeCell ref="A30:A37"/>
    <mergeCell ref="B30:B37"/>
    <mergeCell ref="C30:C37"/>
    <mergeCell ref="A38:A46"/>
    <mergeCell ref="B38:B46"/>
    <mergeCell ref="C38:C46"/>
    <mergeCell ref="A47:A56"/>
    <mergeCell ref="B68:B75"/>
    <mergeCell ref="C68:C75"/>
    <mergeCell ref="A57:A65"/>
    <mergeCell ref="B57:B65"/>
    <mergeCell ref="C57:C65"/>
    <mergeCell ref="A66:A67"/>
    <mergeCell ref="B66:B67"/>
    <mergeCell ref="C66:C67"/>
    <mergeCell ref="A68:A75"/>
    <mergeCell ref="A76:A83"/>
    <mergeCell ref="B76:B83"/>
    <mergeCell ref="C76:C83"/>
    <mergeCell ref="B84:B85"/>
    <mergeCell ref="C84:C85"/>
    <mergeCell ref="B86:B93"/>
    <mergeCell ref="C86:C93"/>
  </mergeCells>
  <ignoredErrors>
    <ignoredError numberStoredAsText="1" sqref="A1:M6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Pregrado</vt:lpstr>
      <vt:lpstr>Especializaciones</vt:lpstr>
      <vt:lpstr>Maestrías</vt:lpstr>
      <vt:lpstr>Doctorado</vt:lpstr>
      <vt:lpstr>Resumen x Semestre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