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8460" windowHeight="6740" activeTab="6"/>
  </bookViews>
  <sheets>
    <sheet name="Functional forms" sheetId="8" r:id="rId1"/>
    <sheet name="Model_HIM" sheetId="1" r:id="rId2"/>
    <sheet name="Model_GA-HIM" sheetId="5" r:id="rId3"/>
    <sheet name="Model_NESS-HIM" sheetId="4" r:id="rId4"/>
    <sheet name="Model_NSC-HIM" sheetId="2" r:id="rId5"/>
    <sheet name="LLH-LH-EDR" sheetId="6" r:id="rId6"/>
    <sheet name="Final" sheetId="7" r:id="rId7"/>
  </sheets>
  <calcPr calcId="124519"/>
</workbook>
</file>

<file path=xl/calcChain.xml><?xml version="1.0" encoding="utf-8"?>
<calcChain xmlns="http://schemas.openxmlformats.org/spreadsheetml/2006/main">
  <c r="AA3" i="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"/>
  <c r="Y3" i="5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"/>
  <c r="I6" i="7"/>
  <c r="J6" s="1"/>
  <c r="I5"/>
  <c r="I4"/>
  <c r="E6"/>
  <c r="E5"/>
  <c r="E4"/>
  <c r="G7"/>
  <c r="G6"/>
  <c r="D4"/>
  <c r="G4"/>
  <c r="K6" l="1"/>
  <c r="J7"/>
  <c r="K7" s="1"/>
  <c r="J5"/>
  <c r="K5" s="1"/>
  <c r="J4"/>
  <c r="K4" s="1"/>
  <c r="K8" l="1"/>
</calcChain>
</file>

<file path=xl/sharedStrings.xml><?xml version="1.0" encoding="utf-8"?>
<sst xmlns="http://schemas.openxmlformats.org/spreadsheetml/2006/main" count="147" uniqueCount="111">
  <si>
    <t>T</t>
  </si>
  <si>
    <r>
      <t>a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</si>
  <si>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</si>
  <si>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</si>
  <si>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</si>
  <si>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</si>
  <si>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</si>
  <si>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HIM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</si>
  <si>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HIM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</si>
  <si>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HIM</t>
    </r>
  </si>
  <si>
    <t>PGA</t>
  </si>
  <si>
    <t>LLH</t>
  </si>
  <si>
    <t>Sl.No</t>
  </si>
  <si>
    <t>GMPE</t>
  </si>
  <si>
    <r>
      <t>LLH</t>
    </r>
    <r>
      <rPr>
        <b/>
        <vertAlign val="subscript"/>
        <sz val="11"/>
        <color theme="1"/>
        <rFont val="Times New Roman"/>
        <family val="1"/>
      </rPr>
      <t>N</t>
    </r>
  </si>
  <si>
    <t>LH</t>
  </si>
  <si>
    <r>
      <t>LH</t>
    </r>
    <r>
      <rPr>
        <b/>
        <vertAlign val="subscript"/>
        <sz val="11"/>
        <color theme="1"/>
        <rFont val="Times New Roman"/>
        <family val="1"/>
      </rPr>
      <t>N</t>
    </r>
  </si>
  <si>
    <t>EDR</t>
  </si>
  <si>
    <r>
      <t>EDR</t>
    </r>
    <r>
      <rPr>
        <b/>
        <vertAlign val="subscript"/>
        <sz val="11"/>
        <color theme="1"/>
        <rFont val="Times New Roman"/>
        <family val="1"/>
      </rPr>
      <t>N</t>
    </r>
  </si>
  <si>
    <t>RN</t>
  </si>
  <si>
    <t>Rank</t>
  </si>
  <si>
    <r>
      <t>c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</si>
  <si>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</si>
  <si>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</si>
  <si>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</si>
  <si>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</si>
  <si>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6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</si>
  <si>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</si>
  <si>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9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</si>
  <si>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</si>
  <si>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</si>
  <si>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</si>
  <si>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</si>
  <si>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</si>
  <si>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7</t>
    </r>
  </si>
  <si>
    <t>V/H</t>
  </si>
  <si>
    <r>
      <t>σ</t>
    </r>
    <r>
      <rPr>
        <b/>
        <i/>
        <vertAlign val="subscript"/>
        <sz val="11"/>
        <color theme="1"/>
        <rFont val="Times New Roman"/>
        <family val="1"/>
      </rPr>
      <t>GA11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</si>
  <si>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GA-HIM</t>
    </r>
  </si>
  <si>
    <r>
      <rPr>
        <b/>
        <sz val="11"/>
        <color theme="1"/>
        <rFont val="Times New Roman"/>
        <family val="1"/>
      </rPr>
      <t>ρ</t>
    </r>
    <r>
      <rPr>
        <b/>
        <i/>
        <vertAlign val="subscript"/>
        <sz val="11"/>
        <color theme="1"/>
        <rFont val="Times New Roman"/>
        <family val="1"/>
      </rPr>
      <t>GA11-Res</t>
    </r>
  </si>
  <si>
    <r>
      <t>Model</t>
    </r>
    <r>
      <rPr>
        <b/>
        <vertAlign val="subscript"/>
        <sz val="11"/>
        <color theme="1"/>
        <rFont val="Times New Roman"/>
        <family val="1"/>
      </rPr>
      <t>HIM</t>
    </r>
  </si>
  <si>
    <r>
      <t>Model</t>
    </r>
    <r>
      <rPr>
        <b/>
        <vertAlign val="subscript"/>
        <sz val="11"/>
        <color theme="1"/>
        <rFont val="Times New Roman"/>
        <family val="1"/>
      </rPr>
      <t>NESS-HIM</t>
    </r>
  </si>
  <si>
    <r>
      <t>Model</t>
    </r>
    <r>
      <rPr>
        <b/>
        <vertAlign val="subscript"/>
        <sz val="11"/>
        <color theme="1"/>
        <rFont val="Times New Roman"/>
        <family val="1"/>
      </rPr>
      <t>NSC-HIM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</si>
  <si>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3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</si>
  <si>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8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</si>
  <si>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GA-RES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</si>
  <si>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GA-RES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</si>
  <si>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GA-RES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</si>
  <si>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3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</si>
  <si>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8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</si>
  <si>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NESS-HIM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</si>
  <si>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NESS-HIM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</si>
  <si>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NESS-HIM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</si>
  <si>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</si>
  <si>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</si>
  <si>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</si>
  <si>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3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</si>
  <si>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</si>
  <si>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</si>
  <si>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</si>
  <si>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8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</si>
  <si>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NSC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</si>
  <si>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NSC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</si>
  <si>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NSC</t>
    </r>
  </si>
  <si>
    <r>
      <rPr>
        <b/>
        <sz val="11"/>
        <color theme="1"/>
        <rFont val="Times New Roman"/>
        <family val="1"/>
      </rPr>
      <t>ρ</t>
    </r>
    <r>
      <rPr>
        <b/>
        <i/>
        <vertAlign val="subscript"/>
        <sz val="11"/>
        <color theme="1"/>
        <rFont val="Times New Roman"/>
        <family val="1"/>
      </rPr>
      <t>NSC-HIM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</si>
  <si>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NSC-HIM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</si>
  <si>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NSC</t>
    </r>
  </si>
  <si>
    <r>
      <t>R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,R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,……,R</t>
    </r>
    <r>
      <rPr>
        <b/>
        <vertAlign val="subscript"/>
        <sz val="11"/>
        <color theme="1"/>
        <rFont val="Times New Roman"/>
        <family val="1"/>
      </rPr>
      <t>8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</si>
  <si>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NESS-HIM</t>
    </r>
  </si>
  <si>
    <r>
      <t>d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,d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,……,d</t>
    </r>
    <r>
      <rPr>
        <b/>
        <vertAlign val="subscript"/>
        <sz val="11"/>
        <color theme="1"/>
        <rFont val="Times New Roman"/>
        <family val="1"/>
      </rPr>
      <t>8</t>
    </r>
  </si>
  <si>
    <r>
      <t>c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,c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,……,c</t>
    </r>
    <r>
      <rPr>
        <b/>
        <vertAlign val="subscript"/>
        <sz val="11"/>
        <color theme="1"/>
        <rFont val="Times New Roman"/>
        <family val="1"/>
      </rPr>
      <t>8</t>
    </r>
  </si>
  <si>
    <r>
      <t>b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 b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,……,b</t>
    </r>
    <r>
      <rPr>
        <b/>
        <vertAlign val="subscript"/>
        <sz val="11"/>
        <color theme="1"/>
        <rFont val="Times New Roman"/>
        <family val="1"/>
      </rPr>
      <t>8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</si>
  <si>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HIM</t>
    </r>
  </si>
  <si>
    <r>
      <t>a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 a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,…...,a</t>
    </r>
    <r>
      <rPr>
        <b/>
        <vertAlign val="subscript"/>
        <sz val="11"/>
        <color theme="1"/>
        <rFont val="Times New Roman"/>
        <family val="1"/>
      </rPr>
      <t>8</t>
    </r>
  </si>
  <si>
    <t>Rupture Distance in km</t>
  </si>
  <si>
    <r>
      <t>R</t>
    </r>
    <r>
      <rPr>
        <b/>
        <vertAlign val="subscript"/>
        <sz val="11"/>
        <color theme="1"/>
        <rFont val="Times New Roman"/>
        <family val="1"/>
      </rPr>
      <t>RUP</t>
    </r>
  </si>
  <si>
    <r>
      <t>V</t>
    </r>
    <r>
      <rPr>
        <b/>
        <vertAlign val="subscript"/>
        <sz val="11"/>
        <color theme="1"/>
        <rFont val="Times New Roman"/>
        <family val="1"/>
      </rPr>
      <t>s30</t>
    </r>
  </si>
  <si>
    <r>
      <t>Site class: 0 for Rock type (V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&gt; 700m/s); 1 for Soft rock (375 ≤ 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&lt; 700); 2 for Soft soil (V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&lt; 375m/s)</t>
    </r>
  </si>
  <si>
    <r>
      <t>S</t>
    </r>
    <r>
      <rPr>
        <b/>
        <vertAlign val="subscript"/>
        <sz val="11"/>
        <color theme="1"/>
        <rFont val="Times New Roman"/>
        <family val="1"/>
      </rPr>
      <t>c</t>
    </r>
  </si>
  <si>
    <t>Distance measure in km</t>
  </si>
  <si>
    <t>R</t>
  </si>
  <si>
    <t>Hypocentral depth in km</t>
  </si>
  <si>
    <t>Moment Magnitude</t>
  </si>
  <si>
    <t>M</t>
  </si>
  <si>
    <t>Notation</t>
  </si>
  <si>
    <t>*The functional form remains same for all the four models derived in this study</t>
  </si>
  <si>
    <t>Current Models</t>
  </si>
  <si>
    <t>Functional forms</t>
  </si>
  <si>
    <t>GA-11 Model</t>
  </si>
  <si>
    <t>Vertical-to-Horizontal spectral acceleration ratio</t>
  </si>
  <si>
    <t>H</t>
  </si>
  <si>
    <r>
      <t>PGA</t>
    </r>
    <r>
      <rPr>
        <b/>
        <vertAlign val="subscript"/>
        <sz val="11"/>
        <color theme="1"/>
        <rFont val="Times New Roman"/>
        <family val="1"/>
      </rPr>
      <t>1100</t>
    </r>
  </si>
  <si>
    <t>Period</t>
  </si>
  <si>
    <r>
      <t>V</t>
    </r>
    <r>
      <rPr>
        <b/>
        <vertAlign val="subscript"/>
        <sz val="11"/>
        <color theme="1"/>
        <rFont val="Times New Roman"/>
        <family val="1"/>
      </rPr>
      <t>LIN</t>
    </r>
    <r>
      <rPr>
        <b/>
        <sz val="11"/>
        <color theme="1"/>
        <rFont val="Times New Roman"/>
        <family val="1"/>
      </rPr>
      <t>(T), V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(T)</t>
    </r>
  </si>
  <si>
    <t>Period dependent cut-off value related to site response scaling</t>
  </si>
  <si>
    <t>Shear wave velocity in the top 30m of the soil column in m/s</t>
  </si>
  <si>
    <r>
      <t>Median estimated value in g with 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=1100m/s</t>
    </r>
  </si>
  <si>
    <r>
      <t>F</t>
    </r>
    <r>
      <rPr>
        <b/>
        <vertAlign val="subscript"/>
        <sz val="11"/>
        <color theme="1"/>
        <rFont val="Times New Roman"/>
        <family val="1"/>
      </rPr>
      <t>RV</t>
    </r>
  </si>
  <si>
    <r>
      <t>F</t>
    </r>
    <r>
      <rPr>
        <b/>
        <vertAlign val="subscript"/>
        <sz val="11"/>
        <color theme="1"/>
        <rFont val="Times New Roman"/>
        <family val="1"/>
      </rPr>
      <t>NM</t>
    </r>
  </si>
  <si>
    <r>
      <t>Flag for Reverse fault events, F</t>
    </r>
    <r>
      <rPr>
        <vertAlign val="subscript"/>
        <sz val="11"/>
        <color theme="1"/>
        <rFont val="Times New Roman"/>
        <family val="1"/>
      </rPr>
      <t>RV</t>
    </r>
    <r>
      <rPr>
        <sz val="11"/>
        <color theme="1"/>
        <rFont val="Times New Roman"/>
        <family val="1"/>
      </rPr>
      <t>=1 for rake angles between 30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 xml:space="preserve"> and 150</t>
    </r>
    <r>
      <rPr>
        <sz val="11"/>
        <color theme="1"/>
        <rFont val="Calibri"/>
        <family val="2"/>
      </rPr>
      <t>°</t>
    </r>
  </si>
  <si>
    <r>
      <t>Flag for Normal fault events, F</t>
    </r>
    <r>
      <rPr>
        <vertAlign val="subscript"/>
        <sz val="11"/>
        <color theme="1"/>
        <rFont val="Times New Roman"/>
        <family val="1"/>
      </rPr>
      <t>NM</t>
    </r>
    <r>
      <rPr>
        <sz val="11"/>
        <color theme="1"/>
        <rFont val="Times New Roman"/>
        <family val="1"/>
      </rPr>
      <t>=1 for rake angles between -60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 xml:space="preserve"> and -120</t>
    </r>
    <r>
      <rPr>
        <sz val="11"/>
        <color theme="1"/>
        <rFont val="Calibri"/>
        <family val="2"/>
      </rPr>
      <t>°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</si>
  <si>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GA11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</si>
  <si>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GA-RES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</si>
  <si>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</si>
  <si>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</si>
  <si>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6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</si>
  <si>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</si>
  <si>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V</t>
    </r>
    <r>
      <rPr>
        <b/>
        <i/>
        <vertAlign val="subscript"/>
        <sz val="11"/>
        <color theme="1"/>
        <rFont val="Times New Roman"/>
        <family val="1"/>
      </rPr>
      <t>LIN</t>
    </r>
  </si>
  <si>
    <t>b</t>
  </si>
  <si>
    <r>
      <t>b</t>
    </r>
    <r>
      <rPr>
        <b/>
        <i/>
        <vertAlign val="subscript"/>
        <sz val="11"/>
        <color theme="1"/>
        <rFont val="Times New Roman"/>
        <family val="1"/>
      </rPr>
      <t>8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</si>
  <si>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10</t>
    </r>
  </si>
  <si>
    <r>
      <t>Model</t>
    </r>
    <r>
      <rPr>
        <b/>
        <vertAlign val="subscript"/>
        <sz val="11"/>
        <color theme="1"/>
        <rFont val="Times New Roman"/>
        <family val="1"/>
      </rPr>
      <t>GA-HIM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</si>
</sst>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vertAlign val="subscript"/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/>
    <xf numFmtId="0" fontId="0" fillId="0" borderId="0" xfId="0" applyAlignment="1">
      <alignment wrapText="1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9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4" fontId="6" fillId="0" borderId="3" xfId="0" applyNumberFormat="1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57150</xdr:rowOff>
    </xdr:from>
    <xdr:to>
      <xdr:col>10</xdr:col>
      <xdr:colOff>546100</xdr:colOff>
      <xdr:row>5</xdr:row>
      <xdr:rowOff>25400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68400" y="425450"/>
          <a:ext cx="5943600" cy="520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8</xdr:col>
      <xdr:colOff>393700</xdr:colOff>
      <xdr:row>11</xdr:row>
      <xdr:rowOff>95250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9500" y="1657350"/>
          <a:ext cx="4660900" cy="4635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95250</xdr:colOff>
      <xdr:row>18</xdr:row>
      <xdr:rowOff>165100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9500" y="2393950"/>
          <a:ext cx="6800850" cy="10858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457200</xdr:colOff>
      <xdr:row>28</xdr:row>
      <xdr:rowOff>25400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9500" y="3683000"/>
          <a:ext cx="5943600" cy="14986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13</xdr:col>
      <xdr:colOff>508000</xdr:colOff>
      <xdr:row>29</xdr:row>
      <xdr:rowOff>12700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65900" y="4972050"/>
          <a:ext cx="2336800" cy="3810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50800</xdr:colOff>
      <xdr:row>34</xdr:row>
      <xdr:rowOff>177800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65900" y="5524500"/>
          <a:ext cx="4318000" cy="914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5"/>
  <sheetViews>
    <sheetView workbookViewId="0"/>
  </sheetViews>
  <sheetFormatPr defaultRowHeight="14.5"/>
  <cols>
    <col min="1" max="1" width="15.453125" bestFit="1" customWidth="1"/>
  </cols>
  <sheetData>
    <row r="1" spans="1:21">
      <c r="A1" s="54" t="s">
        <v>86</v>
      </c>
    </row>
    <row r="2" spans="1:21">
      <c r="A2" s="54"/>
    </row>
    <row r="3" spans="1:21">
      <c r="A3" s="17" t="s">
        <v>85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21">
      <c r="A4" s="17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21">
      <c r="A5" s="17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21">
      <c r="A6" s="17"/>
      <c r="B6" s="17" t="s">
        <v>84</v>
      </c>
    </row>
    <row r="7" spans="1:21">
      <c r="A7" s="17"/>
    </row>
    <row r="8" spans="1:21">
      <c r="A8" s="17"/>
    </row>
    <row r="9" spans="1:21">
      <c r="A9" s="17"/>
    </row>
    <row r="10" spans="1:21">
      <c r="A10" s="17" t="s">
        <v>87</v>
      </c>
      <c r="B10" s="66"/>
      <c r="C10" s="66"/>
      <c r="D10" s="66"/>
      <c r="E10" s="66"/>
      <c r="F10" s="66"/>
      <c r="G10" s="66"/>
      <c r="H10" s="66"/>
      <c r="I10" s="6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</row>
    <row r="11" spans="1:21">
      <c r="B11" s="66"/>
      <c r="C11" s="66"/>
      <c r="D11" s="66"/>
      <c r="E11" s="66"/>
      <c r="F11" s="66"/>
      <c r="G11" s="66"/>
      <c r="H11" s="66"/>
      <c r="I11" s="6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</row>
    <row r="12" spans="1:21">
      <c r="B12" s="66"/>
      <c r="C12" s="66"/>
      <c r="D12" s="66"/>
      <c r="E12" s="66"/>
      <c r="F12" s="66"/>
      <c r="G12" s="66"/>
      <c r="H12" s="66"/>
      <c r="I12" s="6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</row>
    <row r="13" spans="1:21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</row>
    <row r="14" spans="1:21"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56"/>
      <c r="T14" s="56"/>
      <c r="U14" s="56"/>
    </row>
    <row r="15" spans="1:21"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56"/>
      <c r="T15" s="56"/>
      <c r="U15" s="56"/>
    </row>
    <row r="16" spans="1:21"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56"/>
      <c r="T16" s="56"/>
      <c r="U16" s="56"/>
    </row>
    <row r="17" spans="2:21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56"/>
      <c r="T17" s="56"/>
      <c r="U17" s="56"/>
    </row>
    <row r="18" spans="2:21"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56"/>
      <c r="T18" s="56"/>
      <c r="U18" s="56"/>
    </row>
    <row r="19" spans="2:21"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56"/>
      <c r="T19" s="56"/>
      <c r="U19" s="56"/>
    </row>
    <row r="20" spans="2:21"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56"/>
      <c r="T20" s="56"/>
      <c r="U20" s="56"/>
    </row>
    <row r="21" spans="2:21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56"/>
      <c r="T21" s="56"/>
      <c r="U21" s="56"/>
    </row>
    <row r="22" spans="2:21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56"/>
      <c r="T22" s="56"/>
      <c r="U22" s="56"/>
    </row>
    <row r="23" spans="2:21"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56"/>
      <c r="T23" s="56"/>
      <c r="U23" s="56"/>
    </row>
    <row r="24" spans="2:21"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56"/>
      <c r="T24" s="56"/>
      <c r="U24" s="56"/>
    </row>
    <row r="25" spans="2:21"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56"/>
      <c r="T25" s="56"/>
      <c r="U25" s="56"/>
    </row>
    <row r="26" spans="2:21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56"/>
      <c r="T26" s="56"/>
      <c r="U26" s="56"/>
    </row>
    <row r="27" spans="2:21"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56"/>
      <c r="T27" s="56"/>
      <c r="U27" s="56"/>
    </row>
    <row r="28" spans="2:21"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56"/>
      <c r="T28" s="56"/>
      <c r="U28" s="56"/>
    </row>
    <row r="29" spans="2:21"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56"/>
      <c r="T29" s="56"/>
      <c r="U29" s="56"/>
    </row>
    <row r="30" spans="2:21"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56"/>
      <c r="T30" s="56"/>
      <c r="U30" s="56"/>
    </row>
    <row r="31" spans="2:2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56"/>
      <c r="T31" s="56"/>
      <c r="U31" s="56"/>
    </row>
    <row r="32" spans="2:2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56"/>
      <c r="T32" s="56"/>
      <c r="U32" s="56"/>
    </row>
    <row r="33" spans="1:2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56"/>
      <c r="T33" s="56"/>
      <c r="U33" s="56"/>
    </row>
    <row r="34" spans="1:2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56"/>
      <c r="T34" s="56"/>
      <c r="U34" s="56"/>
    </row>
    <row r="35" spans="1:2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56"/>
      <c r="T35" s="56"/>
      <c r="U35" s="56"/>
    </row>
    <row r="36" spans="1:21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56"/>
      <c r="T36" s="56"/>
      <c r="U36" s="56"/>
    </row>
    <row r="38" spans="1:21" s="17" customFormat="1" ht="14">
      <c r="A38" s="54" t="s">
        <v>83</v>
      </c>
    </row>
    <row r="39" spans="1:21" s="17" customFormat="1" ht="14">
      <c r="A39" s="53" t="s">
        <v>35</v>
      </c>
      <c r="B39" s="65" t="s">
        <v>88</v>
      </c>
      <c r="C39" s="65"/>
      <c r="D39" s="65"/>
      <c r="E39" s="65"/>
      <c r="F39" s="65"/>
      <c r="G39" s="65"/>
      <c r="H39" s="65"/>
      <c r="I39" s="65"/>
      <c r="J39" s="65"/>
      <c r="K39" s="65"/>
    </row>
    <row r="40" spans="1:21" s="17" customFormat="1" ht="14">
      <c r="A40" s="54" t="s">
        <v>82</v>
      </c>
      <c r="B40" s="65" t="s">
        <v>81</v>
      </c>
      <c r="C40" s="65"/>
      <c r="D40" s="65"/>
      <c r="E40" s="65"/>
      <c r="F40" s="65"/>
      <c r="G40" s="65"/>
      <c r="H40" s="65"/>
      <c r="I40" s="65"/>
      <c r="J40" s="65"/>
      <c r="K40" s="65"/>
    </row>
    <row r="41" spans="1:21" s="17" customFormat="1" ht="14">
      <c r="A41" s="53" t="s">
        <v>89</v>
      </c>
      <c r="B41" s="65" t="s">
        <v>80</v>
      </c>
      <c r="C41" s="65"/>
      <c r="D41" s="65"/>
      <c r="E41" s="65"/>
      <c r="F41" s="65"/>
      <c r="G41" s="65"/>
      <c r="H41" s="65"/>
      <c r="I41" s="65"/>
      <c r="J41" s="65"/>
      <c r="K41" s="65"/>
    </row>
    <row r="42" spans="1:21" s="17" customFormat="1" ht="14">
      <c r="A42" s="54" t="s">
        <v>79</v>
      </c>
      <c r="B42" s="65" t="s">
        <v>78</v>
      </c>
      <c r="C42" s="65"/>
      <c r="D42" s="65"/>
      <c r="E42" s="65"/>
      <c r="F42" s="65"/>
      <c r="G42" s="65"/>
      <c r="H42" s="65"/>
      <c r="I42" s="65"/>
      <c r="J42" s="65"/>
      <c r="K42" s="65"/>
    </row>
    <row r="43" spans="1:21" s="17" customFormat="1" ht="17">
      <c r="A43" s="53" t="s">
        <v>77</v>
      </c>
      <c r="B43" s="65" t="s">
        <v>76</v>
      </c>
      <c r="C43" s="65"/>
      <c r="D43" s="65"/>
      <c r="E43" s="65"/>
      <c r="F43" s="65"/>
      <c r="G43" s="65"/>
      <c r="H43" s="65"/>
      <c r="I43" s="65"/>
      <c r="J43" s="65"/>
      <c r="K43" s="65"/>
      <c r="M43" s="55"/>
    </row>
    <row r="44" spans="1:21" s="17" customFormat="1" ht="16">
      <c r="A44" s="53" t="s">
        <v>75</v>
      </c>
      <c r="B44" s="65" t="s">
        <v>94</v>
      </c>
      <c r="C44" s="65"/>
      <c r="D44" s="65"/>
      <c r="E44" s="65"/>
      <c r="F44" s="65"/>
      <c r="G44" s="65"/>
      <c r="H44" s="65"/>
      <c r="I44" s="65"/>
      <c r="J44" s="65"/>
      <c r="K44" s="65"/>
    </row>
    <row r="45" spans="1:21" s="17" customFormat="1" ht="16">
      <c r="A45" s="53" t="s">
        <v>74</v>
      </c>
      <c r="B45" s="65" t="s">
        <v>73</v>
      </c>
      <c r="C45" s="65"/>
      <c r="D45" s="65"/>
      <c r="E45" s="65"/>
      <c r="F45" s="65"/>
      <c r="G45" s="65"/>
      <c r="H45" s="65"/>
      <c r="I45" s="65"/>
      <c r="J45" s="65"/>
      <c r="K45" s="65"/>
    </row>
    <row r="46" spans="1:21" s="17" customFormat="1" ht="17">
      <c r="A46" s="53" t="s">
        <v>96</v>
      </c>
      <c r="B46" s="65" t="s">
        <v>98</v>
      </c>
      <c r="C46" s="65"/>
      <c r="D46" s="65"/>
      <c r="E46" s="65"/>
      <c r="F46" s="65"/>
      <c r="G46" s="65"/>
      <c r="H46" s="65"/>
      <c r="I46" s="65"/>
      <c r="J46" s="65"/>
      <c r="K46" s="65"/>
    </row>
    <row r="47" spans="1:21" s="17" customFormat="1" ht="17">
      <c r="A47" s="53" t="s">
        <v>97</v>
      </c>
      <c r="B47" s="65" t="s">
        <v>99</v>
      </c>
      <c r="C47" s="65"/>
      <c r="D47" s="65"/>
      <c r="E47" s="65"/>
      <c r="F47" s="65"/>
      <c r="G47" s="65"/>
      <c r="H47" s="65"/>
      <c r="I47" s="65"/>
      <c r="J47" s="65"/>
      <c r="K47" s="65"/>
    </row>
    <row r="48" spans="1:21" s="17" customFormat="1" ht="17">
      <c r="A48" s="54" t="s">
        <v>90</v>
      </c>
      <c r="B48" s="65" t="s">
        <v>95</v>
      </c>
      <c r="C48" s="65"/>
      <c r="D48" s="65"/>
      <c r="E48" s="65"/>
      <c r="F48" s="65"/>
      <c r="G48" s="65"/>
      <c r="H48" s="65"/>
      <c r="I48" s="65"/>
      <c r="J48" s="65"/>
      <c r="K48" s="65"/>
    </row>
    <row r="49" spans="1:11" s="17" customFormat="1" ht="16">
      <c r="A49" s="54" t="s">
        <v>92</v>
      </c>
      <c r="B49" s="65" t="s">
        <v>93</v>
      </c>
      <c r="C49" s="65"/>
      <c r="D49" s="65"/>
      <c r="E49" s="65"/>
      <c r="F49" s="65"/>
      <c r="G49" s="65"/>
      <c r="H49" s="65"/>
      <c r="I49" s="65"/>
      <c r="J49" s="65"/>
      <c r="K49" s="65"/>
    </row>
    <row r="50" spans="1:11" s="17" customFormat="1" ht="14">
      <c r="A50" s="54" t="s">
        <v>0</v>
      </c>
      <c r="B50" s="65" t="s">
        <v>91</v>
      </c>
      <c r="C50" s="65"/>
      <c r="D50" s="65"/>
      <c r="E50" s="65"/>
      <c r="F50" s="65"/>
      <c r="G50" s="65"/>
      <c r="H50" s="65"/>
      <c r="I50" s="65"/>
      <c r="J50" s="65"/>
      <c r="K50" s="65"/>
    </row>
    <row r="51" spans="1:11" ht="17">
      <c r="A51" s="53" t="s">
        <v>72</v>
      </c>
      <c r="B51" s="65" t="s">
        <v>71</v>
      </c>
      <c r="C51" s="65"/>
      <c r="D51" s="65"/>
      <c r="E51" s="65"/>
      <c r="F51" s="65"/>
      <c r="G51" s="65"/>
      <c r="H51" s="65"/>
      <c r="I51" s="65"/>
      <c r="J51" s="65"/>
      <c r="K51" s="65"/>
    </row>
    <row r="52" spans="1:11" ht="17">
      <c r="A52" s="53" t="s">
        <v>70</v>
      </c>
      <c r="B52" s="65" t="s">
        <v>100</v>
      </c>
      <c r="C52" s="65"/>
      <c r="D52" s="65"/>
      <c r="E52" s="65"/>
      <c r="F52" s="65"/>
      <c r="G52" s="65"/>
      <c r="H52" s="65"/>
      <c r="I52" s="65"/>
      <c r="J52" s="65"/>
      <c r="K52" s="65"/>
    </row>
    <row r="53" spans="1:11" ht="17">
      <c r="A53" s="53" t="s">
        <v>69</v>
      </c>
      <c r="B53" s="65" t="s">
        <v>101</v>
      </c>
      <c r="C53" s="65"/>
      <c r="D53" s="65"/>
      <c r="E53" s="65"/>
      <c r="F53" s="65"/>
      <c r="G53" s="65"/>
      <c r="H53" s="65"/>
      <c r="I53" s="65"/>
      <c r="J53" s="65"/>
      <c r="K53" s="65"/>
    </row>
    <row r="54" spans="1:11" ht="17">
      <c r="A54" s="53" t="s">
        <v>68</v>
      </c>
      <c r="B54" s="65" t="s">
        <v>67</v>
      </c>
      <c r="C54" s="65"/>
      <c r="D54" s="65"/>
      <c r="E54" s="65"/>
      <c r="F54" s="65"/>
      <c r="G54" s="65"/>
      <c r="H54" s="65"/>
      <c r="I54" s="65"/>
      <c r="J54" s="65"/>
      <c r="K54" s="65"/>
    </row>
    <row r="55" spans="1:11" ht="17">
      <c r="A55" s="53" t="s">
        <v>66</v>
      </c>
      <c r="B55" s="65" t="s">
        <v>65</v>
      </c>
      <c r="C55" s="65"/>
      <c r="D55" s="65"/>
      <c r="E55" s="65"/>
      <c r="F55" s="65"/>
      <c r="G55" s="65"/>
      <c r="H55" s="65"/>
      <c r="I55" s="65"/>
      <c r="J55" s="65"/>
      <c r="K55" s="65"/>
    </row>
  </sheetData>
  <mergeCells count="20">
    <mergeCell ref="B52:K52"/>
    <mergeCell ref="B53:K53"/>
    <mergeCell ref="B54:K54"/>
    <mergeCell ref="B55:K55"/>
    <mergeCell ref="B42:K42"/>
    <mergeCell ref="B43:K43"/>
    <mergeCell ref="B44:K44"/>
    <mergeCell ref="B45:K45"/>
    <mergeCell ref="B48:K48"/>
    <mergeCell ref="B51:K51"/>
    <mergeCell ref="B46:K46"/>
    <mergeCell ref="B47:K47"/>
    <mergeCell ref="B49:K49"/>
    <mergeCell ref="B50:K50"/>
    <mergeCell ref="B3:K5"/>
    <mergeCell ref="B39:K39"/>
    <mergeCell ref="B40:K40"/>
    <mergeCell ref="B41:K41"/>
    <mergeCell ref="B10:I12"/>
    <mergeCell ref="B14:R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"/>
  <cols>
    <col min="1" max="16384" width="8.7265625" style="3"/>
  </cols>
  <sheetData>
    <row r="1" spans="1:12" ht="17.5" thickBot="1">
      <c r="A1" s="1" t="s">
        <v>35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</v>
      </c>
      <c r="G1" s="1" t="s">
        <v>5</v>
      </c>
      <c r="H1" s="1" t="s">
        <v>6</v>
      </c>
      <c r="I1" s="1" t="s">
        <v>43</v>
      </c>
      <c r="J1" s="1" t="s">
        <v>7</v>
      </c>
      <c r="K1" s="1" t="s">
        <v>8</v>
      </c>
      <c r="L1" s="1" t="s">
        <v>9</v>
      </c>
    </row>
    <row r="2" spans="1:12">
      <c r="A2" s="2" t="s">
        <v>10</v>
      </c>
      <c r="B2" s="21">
        <v>0.71499999999999997</v>
      </c>
      <c r="C2" s="22">
        <v>-0.25559999999999999</v>
      </c>
      <c r="D2" s="22">
        <v>2.24E-2</v>
      </c>
      <c r="E2" s="22">
        <v>2.9999999999999997E-4</v>
      </c>
      <c r="F2" s="22">
        <v>1.5800000000000002E-2</v>
      </c>
      <c r="G2" s="22">
        <v>-2.41E-2</v>
      </c>
      <c r="H2" s="22">
        <v>-2.8E-3</v>
      </c>
      <c r="I2" s="23">
        <v>2.0000000000000001E-4</v>
      </c>
      <c r="J2" s="23">
        <v>1.47E-2</v>
      </c>
      <c r="K2" s="22">
        <v>0.159</v>
      </c>
      <c r="L2" s="23">
        <v>0.15970000000000001</v>
      </c>
    </row>
    <row r="3" spans="1:12">
      <c r="A3" s="2">
        <v>0.01</v>
      </c>
      <c r="B3" s="26">
        <v>0.71819999999999995</v>
      </c>
      <c r="C3" s="27">
        <v>-0.23669999999999999</v>
      </c>
      <c r="D3" s="27">
        <v>2.06E-2</v>
      </c>
      <c r="E3" s="27">
        <v>2.0000000000000001E-4</v>
      </c>
      <c r="F3" s="27">
        <v>-1.66E-2</v>
      </c>
      <c r="G3" s="27">
        <v>-2.1999999999999999E-2</v>
      </c>
      <c r="H3" s="27">
        <v>-3.7000000000000002E-3</v>
      </c>
      <c r="I3" s="28">
        <v>2.0000000000000001E-4</v>
      </c>
      <c r="J3" s="28">
        <v>1.4800000000000001E-2</v>
      </c>
      <c r="K3" s="27">
        <v>0.15970000000000001</v>
      </c>
      <c r="L3" s="28">
        <v>0.16039999999999999</v>
      </c>
    </row>
    <row r="4" spans="1:12">
      <c r="A4" s="2">
        <v>0.02</v>
      </c>
      <c r="B4" s="26">
        <v>0.81559999999999999</v>
      </c>
      <c r="C4" s="27">
        <v>-0.25469999999999998</v>
      </c>
      <c r="D4" s="27">
        <v>2.1600000000000001E-2</v>
      </c>
      <c r="E4" s="27">
        <v>2.0000000000000001E-4</v>
      </c>
      <c r="F4" s="27">
        <v>-3.2199999999999999E-2</v>
      </c>
      <c r="G4" s="27">
        <v>-2.1000000000000001E-2</v>
      </c>
      <c r="H4" s="27">
        <v>-4.8999999999999998E-3</v>
      </c>
      <c r="I4" s="28">
        <v>2.0000000000000001E-4</v>
      </c>
      <c r="J4" s="28">
        <v>1.8200000000000001E-2</v>
      </c>
      <c r="K4" s="27">
        <v>0.15959999999999999</v>
      </c>
      <c r="L4" s="28">
        <v>0.16059999999999999</v>
      </c>
    </row>
    <row r="5" spans="1:12">
      <c r="A5" s="2">
        <v>0.03</v>
      </c>
      <c r="B5" s="26">
        <v>1.2296</v>
      </c>
      <c r="C5" s="27">
        <v>-0.31569999999999998</v>
      </c>
      <c r="D5" s="27">
        <v>2.3199999999999998E-2</v>
      </c>
      <c r="E5" s="27">
        <v>6.9999999999999999E-4</v>
      </c>
      <c r="F5" s="27">
        <v>-0.17380000000000001</v>
      </c>
      <c r="G5" s="27">
        <v>-4.5999999999999999E-3</v>
      </c>
      <c r="H5" s="27">
        <v>-5.1000000000000004E-3</v>
      </c>
      <c r="I5" s="28">
        <v>2.9999999999999997E-4</v>
      </c>
      <c r="J5" s="28">
        <v>3.8100000000000002E-2</v>
      </c>
      <c r="K5" s="27">
        <v>0.16159999999999999</v>
      </c>
      <c r="L5" s="28">
        <v>0.16600000000000001</v>
      </c>
    </row>
    <row r="6" spans="1:12">
      <c r="A6" s="2">
        <v>0.04</v>
      </c>
      <c r="B6" s="26">
        <v>1.1437999999999999</v>
      </c>
      <c r="C6" s="27">
        <v>-0.27929999999999999</v>
      </c>
      <c r="D6" s="27">
        <v>2.0299999999999999E-2</v>
      </c>
      <c r="E6" s="27">
        <v>1E-3</v>
      </c>
      <c r="F6" s="27">
        <v>-0.17299999999999999</v>
      </c>
      <c r="G6" s="27">
        <v>-4.8999999999999998E-3</v>
      </c>
      <c r="H6" s="27">
        <v>-2.8E-3</v>
      </c>
      <c r="I6" s="28">
        <v>2.9999999999999997E-4</v>
      </c>
      <c r="J6" s="28">
        <v>5.0200000000000002E-2</v>
      </c>
      <c r="K6" s="27">
        <v>0.1618</v>
      </c>
      <c r="L6" s="28">
        <v>0.1694</v>
      </c>
    </row>
    <row r="7" spans="1:12">
      <c r="A7" s="2">
        <v>0.05</v>
      </c>
      <c r="B7" s="26">
        <v>1.0409999999999999</v>
      </c>
      <c r="C7" s="27">
        <v>-0.25480000000000003</v>
      </c>
      <c r="D7" s="27">
        <v>1.9599999999999999E-2</v>
      </c>
      <c r="E7" s="27">
        <v>5.9999999999999995E-4</v>
      </c>
      <c r="F7" s="27">
        <v>-0.1158</v>
      </c>
      <c r="G7" s="27">
        <v>-1.2500000000000001E-2</v>
      </c>
      <c r="H7" s="27">
        <v>4.3E-3</v>
      </c>
      <c r="I7" s="28">
        <v>2.9999999999999997E-4</v>
      </c>
      <c r="J7" s="28">
        <v>5.67E-2</v>
      </c>
      <c r="K7" s="27">
        <v>0.17080000000000001</v>
      </c>
      <c r="L7" s="28">
        <v>0.18</v>
      </c>
    </row>
    <row r="8" spans="1:12">
      <c r="A8" s="2">
        <v>7.4999999999999997E-2</v>
      </c>
      <c r="B8" s="26">
        <v>0.59189999999999998</v>
      </c>
      <c r="C8" s="27">
        <v>-0.22270000000000001</v>
      </c>
      <c r="D8" s="27">
        <v>2.3699999999999999E-2</v>
      </c>
      <c r="E8" s="27">
        <v>4.0000000000000002E-4</v>
      </c>
      <c r="F8" s="27">
        <v>0.13189999999999999</v>
      </c>
      <c r="G8" s="27">
        <v>-4.3299999999999998E-2</v>
      </c>
      <c r="H8" s="27">
        <v>2.5899999999999999E-2</v>
      </c>
      <c r="I8" s="28">
        <v>2.0000000000000001E-4</v>
      </c>
      <c r="J8" s="28">
        <v>3.5999999999999997E-2</v>
      </c>
      <c r="K8" s="27">
        <v>0.1706</v>
      </c>
      <c r="L8" s="28">
        <v>0.1744</v>
      </c>
    </row>
    <row r="9" spans="1:12">
      <c r="A9" s="2">
        <v>0.1</v>
      </c>
      <c r="B9" s="26">
        <v>0.21959999999999999</v>
      </c>
      <c r="C9" s="27">
        <v>-0.2142</v>
      </c>
      <c r="D9" s="27">
        <v>2.7699999999999999E-2</v>
      </c>
      <c r="E9" s="27">
        <v>-5.9999999999999995E-4</v>
      </c>
      <c r="F9" s="27">
        <v>0.34520000000000001</v>
      </c>
      <c r="G9" s="27">
        <v>-6.4299999999999996E-2</v>
      </c>
      <c r="H9" s="27">
        <v>2.4899999999999999E-2</v>
      </c>
      <c r="I9" s="28">
        <v>1E-4</v>
      </c>
      <c r="J9" s="28">
        <v>1.55E-2</v>
      </c>
      <c r="K9" s="27">
        <v>0.16639999999999999</v>
      </c>
      <c r="L9" s="28">
        <v>0.16719999999999999</v>
      </c>
    </row>
    <row r="10" spans="1:12">
      <c r="A10" s="2">
        <v>0.15</v>
      </c>
      <c r="B10" s="26">
        <v>-0.4491</v>
      </c>
      <c r="C10" s="27">
        <v>-4.6600000000000003E-2</v>
      </c>
      <c r="D10" s="27">
        <v>1.55E-2</v>
      </c>
      <c r="E10" s="27">
        <v>1.8E-3</v>
      </c>
      <c r="F10" s="27">
        <v>0.28789999999999999</v>
      </c>
      <c r="G10" s="27">
        <v>-5.5500000000000001E-2</v>
      </c>
      <c r="H10" s="27">
        <v>3.7699999999999997E-2</v>
      </c>
      <c r="I10" s="28">
        <v>-1E-4</v>
      </c>
      <c r="J10" s="28">
        <v>0</v>
      </c>
      <c r="K10" s="27">
        <v>0.184</v>
      </c>
      <c r="L10" s="28">
        <v>0.184</v>
      </c>
    </row>
    <row r="11" spans="1:12">
      <c r="A11" s="2">
        <v>0.2</v>
      </c>
      <c r="B11" s="26">
        <v>-0.25459999999999999</v>
      </c>
      <c r="C11" s="27">
        <v>-9.8799999999999999E-2</v>
      </c>
      <c r="D11" s="27">
        <v>1.9099999999999999E-2</v>
      </c>
      <c r="E11" s="27">
        <v>1.6000000000000001E-3</v>
      </c>
      <c r="F11" s="27">
        <v>0.20749999999999999</v>
      </c>
      <c r="G11" s="27">
        <v>-4.7800000000000002E-2</v>
      </c>
      <c r="H11" s="27">
        <v>-9.5999999999999992E-3</v>
      </c>
      <c r="I11" s="28">
        <v>1E-4</v>
      </c>
      <c r="J11" s="28">
        <v>1.2800000000000001E-2</v>
      </c>
      <c r="K11" s="27">
        <v>0.18990000000000001</v>
      </c>
      <c r="L11" s="28">
        <v>0.19040000000000001</v>
      </c>
    </row>
    <row r="12" spans="1:12">
      <c r="A12" s="2">
        <v>0.3</v>
      </c>
      <c r="B12" s="26">
        <v>5.0000000000000001E-3</v>
      </c>
      <c r="C12" s="27">
        <v>-0.15049999999999999</v>
      </c>
      <c r="D12" s="27">
        <v>1.84E-2</v>
      </c>
      <c r="E12" s="27">
        <v>-2.0000000000000001E-4</v>
      </c>
      <c r="F12" s="27">
        <v>6.0199999999999997E-2</v>
      </c>
      <c r="G12" s="27">
        <v>-1.78E-2</v>
      </c>
      <c r="H12" s="27">
        <v>-4.53E-2</v>
      </c>
      <c r="I12" s="28">
        <v>0</v>
      </c>
      <c r="J12" s="28">
        <v>2.6800000000000001E-2</v>
      </c>
      <c r="K12" s="27">
        <v>0.19189999999999999</v>
      </c>
      <c r="L12" s="28">
        <v>0.1938</v>
      </c>
    </row>
    <row r="13" spans="1:12">
      <c r="A13" s="2">
        <v>0.4</v>
      </c>
      <c r="B13" s="26">
        <v>9.7799999999999998E-2</v>
      </c>
      <c r="C13" s="27">
        <v>-0.19689999999999999</v>
      </c>
      <c r="D13" s="27">
        <v>2.1600000000000001E-2</v>
      </c>
      <c r="E13" s="27">
        <v>2.0000000000000001E-4</v>
      </c>
      <c r="F13" s="27">
        <v>0.1031</v>
      </c>
      <c r="G13" s="27">
        <v>-2.1999999999999999E-2</v>
      </c>
      <c r="H13" s="27">
        <v>-5.0599999999999999E-2</v>
      </c>
      <c r="I13" s="28">
        <v>1E-4</v>
      </c>
      <c r="J13" s="28">
        <v>1.5699999999999999E-2</v>
      </c>
      <c r="K13" s="27">
        <v>0.18459999999999999</v>
      </c>
      <c r="L13" s="28">
        <v>0.1852</v>
      </c>
    </row>
    <row r="14" spans="1:12">
      <c r="A14" s="2">
        <v>0.5</v>
      </c>
      <c r="B14" s="26">
        <v>0.21829999999999999</v>
      </c>
      <c r="C14" s="27">
        <v>-0.2848</v>
      </c>
      <c r="D14" s="27">
        <v>3.1E-2</v>
      </c>
      <c r="E14" s="27">
        <v>2.9999999999999997E-4</v>
      </c>
      <c r="F14" s="27">
        <v>0.2261</v>
      </c>
      <c r="G14" s="27">
        <v>-4.0099999999999997E-2</v>
      </c>
      <c r="H14" s="27">
        <v>-4.2299999999999997E-2</v>
      </c>
      <c r="I14" s="28">
        <v>0</v>
      </c>
      <c r="J14" s="28">
        <v>0</v>
      </c>
      <c r="K14" s="27">
        <v>0.1956</v>
      </c>
      <c r="L14" s="28">
        <v>0.1956</v>
      </c>
    </row>
    <row r="15" spans="1:12">
      <c r="A15" s="2">
        <v>0.6</v>
      </c>
      <c r="B15" s="26">
        <v>0.2452</v>
      </c>
      <c r="C15" s="27">
        <v>-0.25530000000000003</v>
      </c>
      <c r="D15" s="27">
        <v>2.8199999999999999E-2</v>
      </c>
      <c r="E15" s="27">
        <v>-4.0000000000000002E-4</v>
      </c>
      <c r="F15" s="27">
        <v>0.17749999999999999</v>
      </c>
      <c r="G15" s="27">
        <v>-3.9899999999999998E-2</v>
      </c>
      <c r="H15" s="27">
        <v>-3.9899999999999998E-2</v>
      </c>
      <c r="I15" s="28">
        <v>1E-4</v>
      </c>
      <c r="J15" s="28">
        <v>0</v>
      </c>
      <c r="K15" s="27">
        <v>0.20599999999999999</v>
      </c>
      <c r="L15" s="28">
        <v>0.20599999999999999</v>
      </c>
    </row>
    <row r="16" spans="1:12">
      <c r="A16" s="2">
        <v>0.75</v>
      </c>
      <c r="B16" s="26">
        <v>8.5500000000000007E-2</v>
      </c>
      <c r="C16" s="27">
        <v>-0.21440000000000001</v>
      </c>
      <c r="D16" s="27">
        <v>2.5700000000000001E-2</v>
      </c>
      <c r="E16" s="27">
        <v>-6.9999999999999999E-4</v>
      </c>
      <c r="F16" s="27">
        <v>0.24690000000000001</v>
      </c>
      <c r="G16" s="27">
        <v>-4.7800000000000002E-2</v>
      </c>
      <c r="H16" s="27">
        <v>-6.5799999999999997E-2</v>
      </c>
      <c r="I16" s="28">
        <v>2.0000000000000001E-4</v>
      </c>
      <c r="J16" s="28">
        <v>0</v>
      </c>
      <c r="K16" s="27">
        <v>0.2039</v>
      </c>
      <c r="L16" s="28">
        <v>0.2039</v>
      </c>
    </row>
    <row r="17" spans="1:12">
      <c r="A17" s="2">
        <v>1</v>
      </c>
      <c r="B17" s="26">
        <v>-5.7700000000000001E-2</v>
      </c>
      <c r="C17" s="27">
        <v>-8.9599999999999999E-2</v>
      </c>
      <c r="D17" s="27">
        <v>1.0699999999999999E-2</v>
      </c>
      <c r="E17" s="27">
        <v>-8.0000000000000004E-4</v>
      </c>
      <c r="F17" s="27">
        <v>8.5999999999999993E-2</v>
      </c>
      <c r="G17" s="27">
        <v>-2.07E-2</v>
      </c>
      <c r="H17" s="27">
        <v>-7.9299999999999995E-2</v>
      </c>
      <c r="I17" s="28">
        <v>2.0000000000000001E-4</v>
      </c>
      <c r="J17" s="28">
        <v>0</v>
      </c>
      <c r="K17" s="27">
        <v>0.19600000000000001</v>
      </c>
      <c r="L17" s="28">
        <v>0.19600000000000001</v>
      </c>
    </row>
    <row r="18" spans="1:12">
      <c r="A18" s="2">
        <v>1.5</v>
      </c>
      <c r="B18" s="26">
        <v>-7.1800000000000003E-2</v>
      </c>
      <c r="C18" s="27">
        <v>-2.35E-2</v>
      </c>
      <c r="D18" s="27">
        <v>1E-4</v>
      </c>
      <c r="E18" s="27">
        <v>-8.0000000000000004E-4</v>
      </c>
      <c r="F18" s="27">
        <v>-3.1099999999999999E-2</v>
      </c>
      <c r="G18" s="27">
        <v>5.4000000000000003E-3</v>
      </c>
      <c r="H18" s="27">
        <v>-8.6699999999999999E-2</v>
      </c>
      <c r="I18" s="28">
        <v>1E-4</v>
      </c>
      <c r="J18" s="28">
        <v>0</v>
      </c>
      <c r="K18" s="27">
        <v>0.191</v>
      </c>
      <c r="L18" s="28">
        <v>0.191</v>
      </c>
    </row>
    <row r="19" spans="1:12">
      <c r="A19" s="2">
        <v>2</v>
      </c>
      <c r="B19" s="26">
        <v>-0.60899999999999999</v>
      </c>
      <c r="C19" s="27">
        <v>0.15290000000000001</v>
      </c>
      <c r="D19" s="27">
        <v>-1.09E-2</v>
      </c>
      <c r="E19" s="27">
        <v>-6.9999999999999999E-4</v>
      </c>
      <c r="F19" s="27">
        <v>5.1900000000000002E-2</v>
      </c>
      <c r="G19" s="27">
        <v>-1.77E-2</v>
      </c>
      <c r="H19" s="27">
        <v>-7.5800000000000006E-2</v>
      </c>
      <c r="I19" s="28">
        <v>2.0000000000000001E-4</v>
      </c>
      <c r="J19" s="28">
        <v>7.9000000000000008E-3</v>
      </c>
      <c r="K19" s="27">
        <v>0.19500000000000001</v>
      </c>
      <c r="L19" s="28">
        <v>0.19520000000000001</v>
      </c>
    </row>
    <row r="20" spans="1:12">
      <c r="A20" s="2">
        <v>3</v>
      </c>
      <c r="B20" s="26">
        <v>-0.16830000000000001</v>
      </c>
      <c r="C20" s="27">
        <v>5.4100000000000002E-2</v>
      </c>
      <c r="D20" s="27">
        <v>-6.3E-3</v>
      </c>
      <c r="E20" s="27">
        <v>-2.9999999999999997E-4</v>
      </c>
      <c r="F20" s="27">
        <v>-8.9899999999999994E-2</v>
      </c>
      <c r="G20" s="27">
        <v>4.7000000000000002E-3</v>
      </c>
      <c r="H20" s="27">
        <v>-7.5999999999999998E-2</v>
      </c>
      <c r="I20" s="28">
        <v>2.0000000000000001E-4</v>
      </c>
      <c r="J20" s="28">
        <v>1.14E-2</v>
      </c>
      <c r="K20" s="27">
        <v>0.1961</v>
      </c>
      <c r="L20" s="28">
        <v>0.19639999999999999</v>
      </c>
    </row>
    <row r="21" spans="1:12">
      <c r="A21" s="2">
        <v>4</v>
      </c>
      <c r="B21" s="26">
        <v>-0.33389999999999997</v>
      </c>
      <c r="C21" s="27">
        <v>0.1628</v>
      </c>
      <c r="D21" s="27">
        <v>-2.12E-2</v>
      </c>
      <c r="E21" s="27">
        <v>0</v>
      </c>
      <c r="F21" s="27">
        <v>-0.2319</v>
      </c>
      <c r="G21" s="27">
        <v>3.3700000000000001E-2</v>
      </c>
      <c r="H21" s="27">
        <v>-5.5300000000000002E-2</v>
      </c>
      <c r="I21" s="28">
        <v>1E-4</v>
      </c>
      <c r="J21" s="28">
        <v>2.53E-2</v>
      </c>
      <c r="K21" s="27">
        <v>0.19989999999999999</v>
      </c>
      <c r="L21" s="28">
        <v>0.20150000000000001</v>
      </c>
    </row>
    <row r="22" spans="1:12">
      <c r="A22" s="2">
        <v>5</v>
      </c>
      <c r="B22" s="26">
        <v>-0.21579999999999999</v>
      </c>
      <c r="C22" s="27">
        <v>8.2699999999999996E-2</v>
      </c>
      <c r="D22" s="27">
        <v>-1.09E-2</v>
      </c>
      <c r="E22" s="27">
        <v>2.9999999999999997E-4</v>
      </c>
      <c r="F22" s="27">
        <v>-0.1159</v>
      </c>
      <c r="G22" s="27">
        <v>1.12E-2</v>
      </c>
      <c r="H22" s="27">
        <v>-4.9200000000000001E-2</v>
      </c>
      <c r="I22" s="28">
        <v>1E-4</v>
      </c>
      <c r="J22" s="28">
        <v>1.0500000000000001E-2</v>
      </c>
      <c r="K22" s="27">
        <v>0.2107</v>
      </c>
      <c r="L22" s="28">
        <v>0.21099999999999999</v>
      </c>
    </row>
    <row r="23" spans="1:12">
      <c r="A23" s="2">
        <v>7.5</v>
      </c>
      <c r="B23" s="26">
        <v>6.5100000000000005E-2</v>
      </c>
      <c r="C23" s="27">
        <v>-6.3500000000000001E-2</v>
      </c>
      <c r="D23" s="27">
        <v>6.7999999999999996E-3</v>
      </c>
      <c r="E23" s="27">
        <v>4.0000000000000002E-4</v>
      </c>
      <c r="F23" s="27">
        <v>3.6200000000000003E-2</v>
      </c>
      <c r="G23" s="27">
        <v>-1.9300000000000001E-2</v>
      </c>
      <c r="H23" s="27">
        <v>-4.6300000000000001E-2</v>
      </c>
      <c r="I23" s="28">
        <v>2.0000000000000001E-4</v>
      </c>
      <c r="J23" s="28">
        <v>0</v>
      </c>
      <c r="K23" s="27">
        <v>0.23430000000000001</v>
      </c>
      <c r="L23" s="28">
        <v>0.23430000000000001</v>
      </c>
    </row>
    <row r="24" spans="1:12" ht="14.5" thickBot="1">
      <c r="A24" s="2">
        <v>10</v>
      </c>
      <c r="B24" s="30">
        <v>-0.18459999999999999</v>
      </c>
      <c r="C24" s="31">
        <v>-4.3900000000000002E-2</v>
      </c>
      <c r="D24" s="31">
        <v>7.6E-3</v>
      </c>
      <c r="E24" s="31">
        <v>-2.9999999999999997E-4</v>
      </c>
      <c r="F24" s="31">
        <v>0.18310000000000001</v>
      </c>
      <c r="G24" s="31">
        <v>-3.1E-2</v>
      </c>
      <c r="H24" s="31">
        <v>-2.7799999999999998E-2</v>
      </c>
      <c r="I24" s="32">
        <v>1E-4</v>
      </c>
      <c r="J24" s="32">
        <v>0</v>
      </c>
      <c r="K24" s="31">
        <v>0.23519999999999999</v>
      </c>
      <c r="L24" s="32">
        <v>0.23519999999999999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4"/>
  <sheetViews>
    <sheetView workbookViewId="0"/>
  </sheetViews>
  <sheetFormatPr defaultRowHeight="14"/>
  <cols>
    <col min="1" max="16384" width="8.7265625" style="3"/>
  </cols>
  <sheetData>
    <row r="1" spans="1:25" ht="17.5" thickBot="1">
      <c r="A1" s="1" t="s">
        <v>35</v>
      </c>
      <c r="B1" s="51" t="s">
        <v>21</v>
      </c>
      <c r="C1" s="51" t="s">
        <v>22</v>
      </c>
      <c r="D1" s="51" t="s">
        <v>23</v>
      </c>
      <c r="E1" s="51" t="s">
        <v>24</v>
      </c>
      <c r="F1" s="51" t="s">
        <v>25</v>
      </c>
      <c r="G1" s="51" t="s">
        <v>26</v>
      </c>
      <c r="H1" s="51" t="s">
        <v>27</v>
      </c>
      <c r="I1" s="51" t="s">
        <v>28</v>
      </c>
      <c r="J1" s="51" t="s">
        <v>44</v>
      </c>
      <c r="K1" s="51" t="s">
        <v>45</v>
      </c>
      <c r="L1" s="51" t="s">
        <v>46</v>
      </c>
      <c r="M1" s="1"/>
      <c r="N1" s="51" t="s">
        <v>106</v>
      </c>
      <c r="O1" s="51" t="s">
        <v>107</v>
      </c>
      <c r="P1" s="51" t="s">
        <v>102</v>
      </c>
      <c r="Q1" s="51" t="s">
        <v>103</v>
      </c>
      <c r="R1" s="51" t="s">
        <v>104</v>
      </c>
      <c r="S1" s="51" t="s">
        <v>105</v>
      </c>
      <c r="T1" s="51" t="s">
        <v>108</v>
      </c>
      <c r="U1" s="51" t="s">
        <v>109</v>
      </c>
      <c r="V1" s="1" t="s">
        <v>36</v>
      </c>
      <c r="W1" s="57"/>
      <c r="X1" s="1" t="s">
        <v>38</v>
      </c>
      <c r="Y1" s="1" t="s">
        <v>37</v>
      </c>
    </row>
    <row r="2" spans="1:25">
      <c r="A2" s="2" t="s">
        <v>10</v>
      </c>
      <c r="B2" s="21">
        <v>0.84160000000000001</v>
      </c>
      <c r="C2" s="22">
        <v>-0.29670000000000002</v>
      </c>
      <c r="D2" s="22">
        <v>2.5899999999999999E-2</v>
      </c>
      <c r="E2" s="22">
        <v>2.9999999999999997E-4</v>
      </c>
      <c r="F2" s="22">
        <v>0.2737</v>
      </c>
      <c r="G2" s="22">
        <v>-3.9699999999999999E-2</v>
      </c>
      <c r="H2" s="22">
        <v>3.7000000000000002E-3</v>
      </c>
      <c r="I2" s="23">
        <v>2.0000000000000001E-4</v>
      </c>
      <c r="J2" s="23">
        <v>1.7500000000000002E-2</v>
      </c>
      <c r="K2" s="22">
        <v>0.15840000000000001</v>
      </c>
      <c r="L2" s="23">
        <v>0.15939999999999999</v>
      </c>
      <c r="M2" s="24"/>
      <c r="N2" s="58">
        <v>865.1</v>
      </c>
      <c r="O2" s="61">
        <v>-1.1859999999999999</v>
      </c>
      <c r="P2" s="58">
        <v>0.14000000000000001</v>
      </c>
      <c r="Q2" s="62">
        <v>-0.16</v>
      </c>
      <c r="R2" s="58">
        <v>-0.105</v>
      </c>
      <c r="S2" s="62">
        <v>0</v>
      </c>
      <c r="T2" s="58">
        <v>3.0000000000000001E-3</v>
      </c>
      <c r="U2" s="23">
        <v>-1.23</v>
      </c>
      <c r="V2" s="12">
        <v>0.375</v>
      </c>
      <c r="W2" s="29"/>
      <c r="X2" s="25">
        <v>0.87390000000000001</v>
      </c>
      <c r="Y2" s="25">
        <f t="shared" ref="Y2:Y24" si="0">ROUND(SQRT(L2^ + V2^2 + (2*L2*V2*X2)),4)</f>
        <v>0.59730000000000005</v>
      </c>
    </row>
    <row r="3" spans="1:25">
      <c r="A3" s="2">
        <v>0.01</v>
      </c>
      <c r="B3" s="26">
        <v>0.8448</v>
      </c>
      <c r="C3" s="27">
        <v>-0.2777</v>
      </c>
      <c r="D3" s="27">
        <v>2.4E-2</v>
      </c>
      <c r="E3" s="27">
        <v>2.0000000000000001E-4</v>
      </c>
      <c r="F3" s="27">
        <v>0.24099999999999999</v>
      </c>
      <c r="G3" s="27">
        <v>-3.7600000000000001E-2</v>
      </c>
      <c r="H3" s="27">
        <v>2.8E-3</v>
      </c>
      <c r="I3" s="28">
        <v>2.0000000000000001E-4</v>
      </c>
      <c r="J3" s="28">
        <v>1.7500000000000002E-2</v>
      </c>
      <c r="K3" s="27">
        <v>0.15909999999999999</v>
      </c>
      <c r="L3" s="28">
        <v>0.16009999999999999</v>
      </c>
      <c r="M3" s="24"/>
      <c r="N3" s="59">
        <v>865.1</v>
      </c>
      <c r="O3" s="63">
        <v>-1.1859999999999999</v>
      </c>
      <c r="P3" s="59">
        <v>0.14000000000000001</v>
      </c>
      <c r="Q3" s="24">
        <v>-0.16</v>
      </c>
      <c r="R3" s="59">
        <v>-0.105</v>
      </c>
      <c r="S3" s="24">
        <v>0</v>
      </c>
      <c r="T3" s="59">
        <v>3.0000000000000001E-3</v>
      </c>
      <c r="U3" s="28">
        <v>-1.23</v>
      </c>
      <c r="V3" s="13">
        <v>0.36959999999999998</v>
      </c>
      <c r="W3" s="29"/>
      <c r="X3" s="29">
        <v>0.87960000000000005</v>
      </c>
      <c r="Y3" s="29">
        <f t="shared" si="0"/>
        <v>0.60189999999999999</v>
      </c>
    </row>
    <row r="4" spans="1:25">
      <c r="A4" s="2">
        <v>0.02</v>
      </c>
      <c r="B4" s="26">
        <v>0.93879999999999997</v>
      </c>
      <c r="C4" s="27">
        <v>-0.29459999999999997</v>
      </c>
      <c r="D4" s="27">
        <v>2.5000000000000001E-2</v>
      </c>
      <c r="E4" s="27">
        <v>2.0000000000000001E-4</v>
      </c>
      <c r="F4" s="27">
        <v>0.22589999999999999</v>
      </c>
      <c r="G4" s="27">
        <v>-3.6600000000000001E-2</v>
      </c>
      <c r="H4" s="27">
        <v>1E-3</v>
      </c>
      <c r="I4" s="28">
        <v>2.0000000000000001E-4</v>
      </c>
      <c r="J4" s="28">
        <v>2.0500000000000001E-2</v>
      </c>
      <c r="K4" s="27">
        <v>0.15920000000000001</v>
      </c>
      <c r="L4" s="28">
        <v>0.1605</v>
      </c>
      <c r="M4" s="24"/>
      <c r="N4" s="59">
        <v>865.1</v>
      </c>
      <c r="O4" s="63">
        <v>-1.2190000000000001</v>
      </c>
      <c r="P4" s="59">
        <v>0.14000000000000001</v>
      </c>
      <c r="Q4" s="24">
        <v>-0.16</v>
      </c>
      <c r="R4" s="59">
        <v>-0.105</v>
      </c>
      <c r="S4" s="24">
        <v>0</v>
      </c>
      <c r="T4" s="59">
        <v>3.0000000000000001E-3</v>
      </c>
      <c r="U4" s="28">
        <v>-1.268</v>
      </c>
      <c r="V4" s="13">
        <v>0.36959999999999998</v>
      </c>
      <c r="W4" s="29"/>
      <c r="X4" s="29">
        <v>0.89039999999999997</v>
      </c>
      <c r="Y4" s="29">
        <f t="shared" si="0"/>
        <v>0.60360000000000003</v>
      </c>
    </row>
    <row r="5" spans="1:25">
      <c r="A5" s="2">
        <v>2.9000000000000001E-2</v>
      </c>
      <c r="B5" s="26">
        <v>1.2737000000000001</v>
      </c>
      <c r="C5" s="27">
        <v>-0.3518</v>
      </c>
      <c r="D5" s="27">
        <v>2.63E-2</v>
      </c>
      <c r="E5" s="27">
        <v>6.9999999999999999E-4</v>
      </c>
      <c r="F5" s="27">
        <v>0.1081</v>
      </c>
      <c r="G5" s="27">
        <v>-2.0299999999999999E-2</v>
      </c>
      <c r="H5" s="27">
        <v>-1.0200000000000001E-2</v>
      </c>
      <c r="I5" s="28">
        <v>2.9999999999999997E-4</v>
      </c>
      <c r="J5" s="28">
        <v>0.04</v>
      </c>
      <c r="K5" s="27">
        <v>0.1615</v>
      </c>
      <c r="L5" s="28">
        <v>0.1663</v>
      </c>
      <c r="M5" s="24"/>
      <c r="N5" s="59">
        <v>898.6</v>
      </c>
      <c r="O5" s="63">
        <v>-1.2689999999999999</v>
      </c>
      <c r="P5" s="59">
        <v>0.33500000000000002</v>
      </c>
      <c r="Q5" s="24">
        <v>-0.185</v>
      </c>
      <c r="R5" s="59">
        <v>-0.14000000000000001</v>
      </c>
      <c r="S5" s="24">
        <v>0</v>
      </c>
      <c r="T5" s="59">
        <v>3.0000000000000001E-3</v>
      </c>
      <c r="U5" s="28">
        <v>-1.3660000000000001</v>
      </c>
      <c r="V5" s="13">
        <v>0.36959999999999998</v>
      </c>
      <c r="W5" s="29"/>
      <c r="X5" s="29">
        <v>0.91790000000000005</v>
      </c>
      <c r="Y5" s="29">
        <f t="shared" si="0"/>
        <v>0.61509999999999998</v>
      </c>
    </row>
    <row r="6" spans="1:25">
      <c r="A6" s="2">
        <v>0.04</v>
      </c>
      <c r="B6" s="26">
        <v>1.0863</v>
      </c>
      <c r="C6" s="27">
        <v>-0.31069999999999998</v>
      </c>
      <c r="D6" s="27">
        <v>2.3E-2</v>
      </c>
      <c r="E6" s="27">
        <v>1E-3</v>
      </c>
      <c r="F6" s="27">
        <v>0.1603</v>
      </c>
      <c r="G6" s="27">
        <v>-2.06E-2</v>
      </c>
      <c r="H6" s="27">
        <v>-2.2599999999999999E-2</v>
      </c>
      <c r="I6" s="28">
        <v>2.9999999999999997E-4</v>
      </c>
      <c r="J6" s="28">
        <v>5.28E-2</v>
      </c>
      <c r="K6" s="27">
        <v>0.16159999999999999</v>
      </c>
      <c r="L6" s="28">
        <v>0.17</v>
      </c>
      <c r="M6" s="24"/>
      <c r="N6" s="59">
        <v>994.5</v>
      </c>
      <c r="O6" s="63">
        <v>-1.3080000000000001</v>
      </c>
      <c r="P6" s="59">
        <v>0.56200000000000006</v>
      </c>
      <c r="Q6" s="24">
        <v>-0.23799999999999999</v>
      </c>
      <c r="R6" s="59">
        <v>-0.16</v>
      </c>
      <c r="S6" s="24">
        <v>0</v>
      </c>
      <c r="T6" s="59">
        <v>3.0000000000000001E-3</v>
      </c>
      <c r="U6" s="28">
        <v>-1.4570000000000001</v>
      </c>
      <c r="V6" s="13">
        <v>0.37909999999999999</v>
      </c>
      <c r="W6" s="29"/>
      <c r="X6" s="29">
        <v>0.88949999999999996</v>
      </c>
      <c r="Y6" s="29">
        <f t="shared" si="0"/>
        <v>0.61280000000000001</v>
      </c>
    </row>
    <row r="7" spans="1:25">
      <c r="A7" s="2">
        <v>0.05</v>
      </c>
      <c r="B7" s="26">
        <v>1.0213000000000001</v>
      </c>
      <c r="C7" s="27">
        <v>-0.31369999999999998</v>
      </c>
      <c r="D7" s="27">
        <v>2.4E-2</v>
      </c>
      <c r="E7" s="27">
        <v>5.9999999999999995E-4</v>
      </c>
      <c r="F7" s="27">
        <v>0.25480000000000003</v>
      </c>
      <c r="G7" s="27">
        <v>-2.86E-2</v>
      </c>
      <c r="H7" s="27">
        <v>-2.5700000000000001E-2</v>
      </c>
      <c r="I7" s="28">
        <v>2.9999999999999997E-4</v>
      </c>
      <c r="J7" s="28">
        <v>5.9200000000000003E-2</v>
      </c>
      <c r="K7" s="27">
        <v>0.17050000000000001</v>
      </c>
      <c r="L7" s="28">
        <v>0.18049999999999999</v>
      </c>
      <c r="M7" s="24"/>
      <c r="N7" s="60">
        <v>1053.5</v>
      </c>
      <c r="O7" s="63">
        <v>-1.3460000000000001</v>
      </c>
      <c r="P7" s="59">
        <v>0.72</v>
      </c>
      <c r="Q7" s="24">
        <v>-0.27500000000000002</v>
      </c>
      <c r="R7" s="59">
        <v>-0.13600000000000001</v>
      </c>
      <c r="S7" s="24">
        <v>0</v>
      </c>
      <c r="T7" s="59">
        <v>-1E-3</v>
      </c>
      <c r="U7" s="28">
        <v>-1.5329999999999999</v>
      </c>
      <c r="V7" s="13">
        <v>0.38779999999999998</v>
      </c>
      <c r="W7" s="29"/>
      <c r="X7" s="29">
        <v>0.88400000000000001</v>
      </c>
      <c r="Y7" s="29">
        <f t="shared" si="0"/>
        <v>0.62350000000000005</v>
      </c>
    </row>
    <row r="8" spans="1:25">
      <c r="A8" s="2">
        <v>7.4999999999999997E-2</v>
      </c>
      <c r="B8" s="26">
        <v>0.79149999999999998</v>
      </c>
      <c r="C8" s="27">
        <v>-0.33279999999999998</v>
      </c>
      <c r="D8" s="27">
        <v>3.1300000000000001E-2</v>
      </c>
      <c r="E8" s="27">
        <v>2.9999999999999997E-4</v>
      </c>
      <c r="F8" s="27">
        <v>0.47089999999999999</v>
      </c>
      <c r="G8" s="27">
        <v>-5.9499999999999997E-2</v>
      </c>
      <c r="H8" s="27">
        <v>-1.4800000000000001E-2</v>
      </c>
      <c r="I8" s="28">
        <v>2.0000000000000001E-4</v>
      </c>
      <c r="J8" s="28">
        <v>3.9E-2</v>
      </c>
      <c r="K8" s="27">
        <v>0.16980000000000001</v>
      </c>
      <c r="L8" s="28">
        <v>0.17419999999999999</v>
      </c>
      <c r="M8" s="24"/>
      <c r="N8" s="60">
        <v>1085.7</v>
      </c>
      <c r="O8" s="63">
        <v>-1.4710000000000001</v>
      </c>
      <c r="P8" s="59">
        <v>0.55200000000000005</v>
      </c>
      <c r="Q8" s="24">
        <v>-0.24</v>
      </c>
      <c r="R8" s="59">
        <v>-1.9E-2</v>
      </c>
      <c r="S8" s="24">
        <v>0</v>
      </c>
      <c r="T8" s="59">
        <v>-7.0000000000000001E-3</v>
      </c>
      <c r="U8" s="28">
        <v>-1.706</v>
      </c>
      <c r="V8" s="13">
        <v>0.40450000000000003</v>
      </c>
      <c r="W8" s="29"/>
      <c r="X8" s="29">
        <v>0.89019999999999999</v>
      </c>
      <c r="Y8" s="29">
        <f t="shared" si="0"/>
        <v>0.60719999999999996</v>
      </c>
    </row>
    <row r="9" spans="1:25">
      <c r="A9" s="2">
        <v>0.1</v>
      </c>
      <c r="B9" s="26">
        <v>0.65500000000000003</v>
      </c>
      <c r="C9" s="27">
        <v>-0.34849999999999998</v>
      </c>
      <c r="D9" s="27">
        <v>3.6900000000000002E-2</v>
      </c>
      <c r="E9" s="27">
        <v>-6.9999999999999999E-4</v>
      </c>
      <c r="F9" s="27">
        <v>0.62160000000000004</v>
      </c>
      <c r="G9" s="27">
        <v>-8.1500000000000003E-2</v>
      </c>
      <c r="H9" s="27">
        <v>-6.4000000000000003E-3</v>
      </c>
      <c r="I9" s="28">
        <v>1E-4</v>
      </c>
      <c r="J9" s="28">
        <v>1.9400000000000001E-2</v>
      </c>
      <c r="K9" s="27">
        <v>0.1651</v>
      </c>
      <c r="L9" s="28">
        <v>0.16619999999999999</v>
      </c>
      <c r="M9" s="24"/>
      <c r="N9" s="60">
        <v>1032.5</v>
      </c>
      <c r="O9" s="63">
        <v>-1.6240000000000001</v>
      </c>
      <c r="P9" s="59">
        <v>0.214</v>
      </c>
      <c r="Q9" s="24">
        <v>-0.16900000000000001</v>
      </c>
      <c r="R9" s="59">
        <v>0</v>
      </c>
      <c r="S9" s="24">
        <v>1.7000000000000001E-2</v>
      </c>
      <c r="T9" s="59">
        <v>-0.01</v>
      </c>
      <c r="U9" s="28">
        <v>-1.831</v>
      </c>
      <c r="V9" s="13">
        <v>0.4168</v>
      </c>
      <c r="W9" s="29"/>
      <c r="X9" s="29">
        <v>0.91300000000000003</v>
      </c>
      <c r="Y9" s="29">
        <f t="shared" si="0"/>
        <v>0.59209999999999996</v>
      </c>
    </row>
    <row r="10" spans="1:25">
      <c r="A10" s="2">
        <v>0.15</v>
      </c>
      <c r="B10" s="26">
        <v>0.15659999999999999</v>
      </c>
      <c r="C10" s="27">
        <v>-0.17810000000000001</v>
      </c>
      <c r="D10" s="27">
        <v>2.47E-2</v>
      </c>
      <c r="E10" s="27">
        <v>1.6999999999999999E-3</v>
      </c>
      <c r="F10" s="27">
        <v>0.4698</v>
      </c>
      <c r="G10" s="27">
        <v>-7.2400000000000006E-2</v>
      </c>
      <c r="H10" s="27">
        <v>2.3699999999999999E-2</v>
      </c>
      <c r="I10" s="28">
        <v>-1E-4</v>
      </c>
      <c r="J10" s="28">
        <v>0</v>
      </c>
      <c r="K10" s="27">
        <v>0.18459999999999999</v>
      </c>
      <c r="L10" s="28">
        <v>0.18459999999999999</v>
      </c>
      <c r="M10" s="24"/>
      <c r="N10" s="59">
        <v>877.6</v>
      </c>
      <c r="O10" s="63">
        <v>-1.931</v>
      </c>
      <c r="P10" s="59">
        <v>-0.26200000000000001</v>
      </c>
      <c r="Q10" s="24">
        <v>-6.9000000000000006E-2</v>
      </c>
      <c r="R10" s="59">
        <v>0</v>
      </c>
      <c r="S10" s="24">
        <v>0.04</v>
      </c>
      <c r="T10" s="59">
        <v>-8.0000000000000002E-3</v>
      </c>
      <c r="U10" s="28">
        <v>-2.1139999999999999</v>
      </c>
      <c r="V10" s="13">
        <v>0.43359999999999999</v>
      </c>
      <c r="W10" s="29"/>
      <c r="X10" s="29">
        <v>0.93269999999999997</v>
      </c>
      <c r="Y10" s="29">
        <f t="shared" si="0"/>
        <v>0.61670000000000003</v>
      </c>
    </row>
    <row r="11" spans="1:25">
      <c r="A11" s="2">
        <v>0.2</v>
      </c>
      <c r="B11" s="26">
        <v>0.3226</v>
      </c>
      <c r="C11" s="27">
        <v>-0.191</v>
      </c>
      <c r="D11" s="27">
        <v>2.5899999999999999E-2</v>
      </c>
      <c r="E11" s="27">
        <v>1.6000000000000001E-3</v>
      </c>
      <c r="F11" s="27">
        <v>0.31869999999999998</v>
      </c>
      <c r="G11" s="27">
        <v>-6.4100000000000004E-2</v>
      </c>
      <c r="H11" s="27">
        <v>-8.6999999999999994E-3</v>
      </c>
      <c r="I11" s="28">
        <v>1E-4</v>
      </c>
      <c r="J11" s="28">
        <v>1.5800000000000002E-2</v>
      </c>
      <c r="K11" s="27">
        <v>0.1895</v>
      </c>
      <c r="L11" s="28">
        <v>0.19020000000000001</v>
      </c>
      <c r="M11" s="24"/>
      <c r="N11" s="59">
        <v>748.2</v>
      </c>
      <c r="O11" s="63">
        <v>-2.1880000000000002</v>
      </c>
      <c r="P11" s="59">
        <v>-0.6</v>
      </c>
      <c r="Q11" s="24">
        <v>2E-3</v>
      </c>
      <c r="R11" s="59">
        <v>0</v>
      </c>
      <c r="S11" s="24">
        <v>5.7000000000000002E-2</v>
      </c>
      <c r="T11" s="59">
        <v>-3.0000000000000001E-3</v>
      </c>
      <c r="U11" s="28">
        <v>-2.3620000000000001</v>
      </c>
      <c r="V11" s="13">
        <v>0.44519999999999998</v>
      </c>
      <c r="W11" s="29"/>
      <c r="X11" s="29">
        <v>0.93130000000000002</v>
      </c>
      <c r="Y11" s="29">
        <f t="shared" si="0"/>
        <v>0.62119999999999997</v>
      </c>
    </row>
    <row r="12" spans="1:25">
      <c r="A12" s="2">
        <v>0.26</v>
      </c>
      <c r="B12" s="26">
        <v>0.37719999999999998</v>
      </c>
      <c r="C12" s="27">
        <v>-0.19270000000000001</v>
      </c>
      <c r="D12" s="27">
        <v>2.4799999999999999E-2</v>
      </c>
      <c r="E12" s="27">
        <v>8.9999999999999998E-4</v>
      </c>
      <c r="F12" s="27">
        <v>0.2465</v>
      </c>
      <c r="G12" s="27">
        <v>-5.2600000000000001E-2</v>
      </c>
      <c r="H12" s="27">
        <v>0</v>
      </c>
      <c r="I12" s="28">
        <v>0</v>
      </c>
      <c r="J12" s="28">
        <v>2.76E-2</v>
      </c>
      <c r="K12" s="27">
        <v>0.16589999999999999</v>
      </c>
      <c r="L12" s="28">
        <v>0.16819999999999999</v>
      </c>
      <c r="M12" s="24"/>
      <c r="N12" s="59">
        <v>639</v>
      </c>
      <c r="O12" s="63">
        <v>-2.4119999999999999</v>
      </c>
      <c r="P12" s="59">
        <v>-0.76900000000000002</v>
      </c>
      <c r="Q12" s="24">
        <v>2.3E-2</v>
      </c>
      <c r="R12" s="59">
        <v>0</v>
      </c>
      <c r="S12" s="24">
        <v>7.1999999999999995E-2</v>
      </c>
      <c r="T12" s="59">
        <v>1E-3</v>
      </c>
      <c r="U12" s="28">
        <v>-2.5270000000000001</v>
      </c>
      <c r="V12" s="13">
        <v>0.45679999999999998</v>
      </c>
      <c r="W12" s="29"/>
      <c r="X12" s="29">
        <v>0.9194</v>
      </c>
      <c r="Y12" s="29">
        <f t="shared" si="0"/>
        <v>0.58089999999999997</v>
      </c>
    </row>
    <row r="13" spans="1:25">
      <c r="A13" s="2">
        <v>0.3</v>
      </c>
      <c r="B13" s="26">
        <v>0.3619</v>
      </c>
      <c r="C13" s="27">
        <v>-0.1719</v>
      </c>
      <c r="D13" s="27">
        <v>2.07E-2</v>
      </c>
      <c r="E13" s="27">
        <v>-2.0000000000000001E-4</v>
      </c>
      <c r="F13" s="27">
        <v>0.13389999999999999</v>
      </c>
      <c r="G13" s="27">
        <v>-3.32E-2</v>
      </c>
      <c r="H13" s="27">
        <v>1E-3</v>
      </c>
      <c r="I13" s="28">
        <v>0</v>
      </c>
      <c r="J13" s="28">
        <v>2.7400000000000001E-2</v>
      </c>
      <c r="K13" s="27">
        <v>0.19170000000000001</v>
      </c>
      <c r="L13" s="28">
        <v>0.19359999999999999</v>
      </c>
      <c r="M13" s="24"/>
      <c r="N13" s="59">
        <v>587.1</v>
      </c>
      <c r="O13" s="63">
        <v>-2.5179999999999998</v>
      </c>
      <c r="P13" s="59">
        <v>-0.86099999999999999</v>
      </c>
      <c r="Q13" s="24">
        <v>3.4000000000000002E-2</v>
      </c>
      <c r="R13" s="59">
        <v>0</v>
      </c>
      <c r="S13" s="24">
        <v>0.08</v>
      </c>
      <c r="T13" s="59">
        <v>6.0000000000000001E-3</v>
      </c>
      <c r="U13" s="28">
        <v>-2.5979999999999999</v>
      </c>
      <c r="V13" s="13">
        <v>0.46310000000000001</v>
      </c>
      <c r="W13" s="29"/>
      <c r="X13" s="29">
        <v>0.91990000000000005</v>
      </c>
      <c r="Y13" s="29">
        <f t="shared" si="0"/>
        <v>0.61929999999999996</v>
      </c>
    </row>
    <row r="14" spans="1:25">
      <c r="A14" s="2">
        <v>0.4</v>
      </c>
      <c r="B14" s="26">
        <v>0.2094</v>
      </c>
      <c r="C14" s="27">
        <v>-0.1507</v>
      </c>
      <c r="D14" s="27">
        <v>1.9800000000000002E-2</v>
      </c>
      <c r="E14" s="27">
        <v>2.0000000000000001E-4</v>
      </c>
      <c r="F14" s="27">
        <v>0.15260000000000001</v>
      </c>
      <c r="G14" s="27">
        <v>-3.73E-2</v>
      </c>
      <c r="H14" s="27">
        <v>2.1100000000000001E-2</v>
      </c>
      <c r="I14" s="28">
        <v>1E-4</v>
      </c>
      <c r="J14" s="28">
        <v>1.47E-2</v>
      </c>
      <c r="K14" s="27">
        <v>0.1847</v>
      </c>
      <c r="L14" s="28">
        <v>0.1852</v>
      </c>
      <c r="M14" s="24"/>
      <c r="N14" s="59">
        <v>503</v>
      </c>
      <c r="O14" s="63">
        <v>-2.657</v>
      </c>
      <c r="P14" s="59">
        <v>-1.0449999999999999</v>
      </c>
      <c r="Q14" s="24">
        <v>5.7000000000000002E-2</v>
      </c>
      <c r="R14" s="59">
        <v>0</v>
      </c>
      <c r="S14" s="24">
        <v>9.7000000000000003E-2</v>
      </c>
      <c r="T14" s="59">
        <v>1.4999999999999999E-2</v>
      </c>
      <c r="U14" s="28">
        <v>-2.6850000000000001</v>
      </c>
      <c r="V14" s="13">
        <v>0.47470000000000001</v>
      </c>
      <c r="W14" s="29"/>
      <c r="X14" s="29">
        <v>0.83160000000000001</v>
      </c>
      <c r="Y14" s="29">
        <f t="shared" si="0"/>
        <v>0.58979999999999999</v>
      </c>
    </row>
    <row r="15" spans="1:25">
      <c r="A15" s="2">
        <v>0.5</v>
      </c>
      <c r="B15" s="26">
        <v>0.15110000000000001</v>
      </c>
      <c r="C15" s="27">
        <v>-0.19170000000000001</v>
      </c>
      <c r="D15" s="27">
        <v>2.6800000000000001E-2</v>
      </c>
      <c r="E15" s="27">
        <v>2.9999999999999997E-4</v>
      </c>
      <c r="F15" s="27">
        <v>0.26300000000000001</v>
      </c>
      <c r="G15" s="27">
        <v>-5.6300000000000003E-2</v>
      </c>
      <c r="H15" s="27">
        <v>4.4200000000000003E-2</v>
      </c>
      <c r="I15" s="28">
        <v>0</v>
      </c>
      <c r="J15" s="28">
        <v>0</v>
      </c>
      <c r="K15" s="27">
        <v>0.1956</v>
      </c>
      <c r="L15" s="28">
        <v>0.1956</v>
      </c>
      <c r="M15" s="24"/>
      <c r="N15" s="59">
        <v>456.6</v>
      </c>
      <c r="O15" s="63">
        <v>-2.669</v>
      </c>
      <c r="P15" s="59">
        <v>-1.1890000000000001</v>
      </c>
      <c r="Q15" s="24">
        <v>7.4999999999999997E-2</v>
      </c>
      <c r="R15" s="59">
        <v>0</v>
      </c>
      <c r="S15" s="24">
        <v>0.11</v>
      </c>
      <c r="T15" s="59">
        <v>2.1999999999999999E-2</v>
      </c>
      <c r="U15" s="28">
        <v>-2.657</v>
      </c>
      <c r="V15" s="13">
        <v>0.48459999999999998</v>
      </c>
      <c r="W15" s="29"/>
      <c r="X15" s="29">
        <v>0.7389</v>
      </c>
      <c r="Y15" s="29">
        <f t="shared" si="0"/>
        <v>0.58799999999999997</v>
      </c>
    </row>
    <row r="16" spans="1:25">
      <c r="A16" s="2">
        <v>0.75</v>
      </c>
      <c r="B16" s="26">
        <v>-3.8E-3</v>
      </c>
      <c r="C16" s="27">
        <v>-0.1192</v>
      </c>
      <c r="D16" s="27">
        <v>2.12E-2</v>
      </c>
      <c r="E16" s="27">
        <v>-5.9999999999999995E-4</v>
      </c>
      <c r="F16" s="27">
        <v>0.26679999999999998</v>
      </c>
      <c r="G16" s="27">
        <v>-6.4000000000000001E-2</v>
      </c>
      <c r="H16" s="27">
        <v>4.3999999999999997E-2</v>
      </c>
      <c r="I16" s="28">
        <v>2.0000000000000001E-4</v>
      </c>
      <c r="J16" s="28">
        <v>0</v>
      </c>
      <c r="K16" s="27">
        <v>0.20380000000000001</v>
      </c>
      <c r="L16" s="28">
        <v>0.20380000000000001</v>
      </c>
      <c r="M16" s="24"/>
      <c r="N16" s="59">
        <v>410.5</v>
      </c>
      <c r="O16" s="63">
        <v>-2.4009999999999998</v>
      </c>
      <c r="P16" s="59">
        <v>-1.25</v>
      </c>
      <c r="Q16" s="24">
        <v>0.09</v>
      </c>
      <c r="R16" s="59">
        <v>0</v>
      </c>
      <c r="S16" s="24">
        <v>0.13300000000000001</v>
      </c>
      <c r="T16" s="59">
        <v>2.1999999999999999E-2</v>
      </c>
      <c r="U16" s="28">
        <v>-2.2650000000000001</v>
      </c>
      <c r="V16" s="13">
        <v>0.50190000000000001</v>
      </c>
      <c r="W16" s="29"/>
      <c r="X16" s="29">
        <v>0.69299999999999995</v>
      </c>
      <c r="Y16" s="29">
        <f t="shared" si="0"/>
        <v>0.58679999999999999</v>
      </c>
    </row>
    <row r="17" spans="1:25">
      <c r="A17" s="2">
        <v>1</v>
      </c>
      <c r="B17" s="26">
        <v>-0.18920000000000001</v>
      </c>
      <c r="C17" s="27">
        <v>6.7999999999999996E-3</v>
      </c>
      <c r="D17" s="27">
        <v>6.1000000000000004E-3</v>
      </c>
      <c r="E17" s="27">
        <v>-8.0000000000000004E-4</v>
      </c>
      <c r="F17" s="27">
        <v>0.1047</v>
      </c>
      <c r="G17" s="27">
        <v>-3.6900000000000002E-2</v>
      </c>
      <c r="H17" s="27">
        <v>4.53E-2</v>
      </c>
      <c r="I17" s="28">
        <v>2.0000000000000001E-4</v>
      </c>
      <c r="J17" s="28">
        <v>0</v>
      </c>
      <c r="K17" s="27">
        <v>0.1968</v>
      </c>
      <c r="L17" s="28">
        <v>0.1968</v>
      </c>
      <c r="M17" s="24"/>
      <c r="N17" s="59">
        <v>400</v>
      </c>
      <c r="O17" s="63">
        <v>-1.9550000000000001</v>
      </c>
      <c r="P17" s="59">
        <v>-1.2090000000000001</v>
      </c>
      <c r="Q17" s="24">
        <v>0.09</v>
      </c>
      <c r="R17" s="59">
        <v>0</v>
      </c>
      <c r="S17" s="24">
        <v>0.15</v>
      </c>
      <c r="T17" s="59">
        <v>2.1999999999999999E-2</v>
      </c>
      <c r="U17" s="28">
        <v>-1.6850000000000001</v>
      </c>
      <c r="V17" s="13">
        <v>0.5141</v>
      </c>
      <c r="W17" s="29"/>
      <c r="X17" s="29">
        <v>0.60699999999999998</v>
      </c>
      <c r="Y17" s="29">
        <f t="shared" si="0"/>
        <v>0.5575</v>
      </c>
    </row>
    <row r="18" spans="1:25">
      <c r="A18" s="2">
        <v>1.5</v>
      </c>
      <c r="B18" s="26">
        <v>-0.23699999999999999</v>
      </c>
      <c r="C18" s="27">
        <v>7.5300000000000006E-2</v>
      </c>
      <c r="D18" s="27">
        <v>-4.7000000000000002E-3</v>
      </c>
      <c r="E18" s="27">
        <v>-6.9999999999999999E-4</v>
      </c>
      <c r="F18" s="27">
        <v>-1.49E-2</v>
      </c>
      <c r="G18" s="27">
        <v>-1.0800000000000001E-2</v>
      </c>
      <c r="H18" s="27">
        <v>3.9899999999999998E-2</v>
      </c>
      <c r="I18" s="28">
        <v>1E-4</v>
      </c>
      <c r="J18" s="28">
        <v>0</v>
      </c>
      <c r="K18" s="27">
        <v>0.19189999999999999</v>
      </c>
      <c r="L18" s="28">
        <v>0.19189999999999999</v>
      </c>
      <c r="M18" s="24"/>
      <c r="N18" s="59">
        <v>400</v>
      </c>
      <c r="O18" s="63">
        <v>-1.0249999999999999</v>
      </c>
      <c r="P18" s="59">
        <v>-1.1519999999999999</v>
      </c>
      <c r="Q18" s="24">
        <v>0.09</v>
      </c>
      <c r="R18" s="59">
        <v>2.9000000000000001E-2</v>
      </c>
      <c r="S18" s="24">
        <v>0.15</v>
      </c>
      <c r="T18" s="59">
        <v>2.1999999999999999E-2</v>
      </c>
      <c r="U18" s="28">
        <v>-0.56999999999999995</v>
      </c>
      <c r="V18" s="13">
        <v>0.53190000000000004</v>
      </c>
      <c r="W18" s="29"/>
      <c r="X18" s="29">
        <v>0.70809999999999995</v>
      </c>
      <c r="Y18" s="29">
        <f t="shared" si="0"/>
        <v>0.56330000000000002</v>
      </c>
    </row>
    <row r="19" spans="1:25">
      <c r="A19" s="2">
        <v>2</v>
      </c>
      <c r="B19" s="26">
        <v>-0.76359999999999995</v>
      </c>
      <c r="C19" s="27">
        <v>0.25119999999999998</v>
      </c>
      <c r="D19" s="27">
        <v>-1.5800000000000002E-2</v>
      </c>
      <c r="E19" s="27">
        <v>-5.9999999999999995E-4</v>
      </c>
      <c r="F19" s="27">
        <v>6.7100000000000007E-2</v>
      </c>
      <c r="G19" s="27">
        <v>-3.4200000000000001E-2</v>
      </c>
      <c r="H19" s="27">
        <v>3.5999999999999997E-2</v>
      </c>
      <c r="I19" s="28">
        <v>2.9999999999999997E-4</v>
      </c>
      <c r="J19" s="28">
        <v>1.38E-2</v>
      </c>
      <c r="K19" s="27">
        <v>0.19309999999999999</v>
      </c>
      <c r="L19" s="28">
        <v>0.19359999999999999</v>
      </c>
      <c r="M19" s="24"/>
      <c r="N19" s="59">
        <v>400</v>
      </c>
      <c r="O19" s="63">
        <v>-0.29899999999999999</v>
      </c>
      <c r="P19" s="59">
        <v>-1.111</v>
      </c>
      <c r="Q19" s="24">
        <v>0.09</v>
      </c>
      <c r="R19" s="59">
        <v>0.05</v>
      </c>
      <c r="S19" s="24">
        <v>0.15</v>
      </c>
      <c r="T19" s="59">
        <v>2.1999999999999999E-2</v>
      </c>
      <c r="U19" s="28">
        <v>0.25</v>
      </c>
      <c r="V19" s="13">
        <v>0.61509999999999998</v>
      </c>
      <c r="W19" s="29"/>
      <c r="X19" s="29">
        <v>0.82310000000000005</v>
      </c>
      <c r="Y19" s="29">
        <f t="shared" si="0"/>
        <v>0.57330000000000003</v>
      </c>
    </row>
    <row r="20" spans="1:25">
      <c r="A20" s="2">
        <v>3</v>
      </c>
      <c r="B20" s="26">
        <v>-0.35260000000000002</v>
      </c>
      <c r="C20" s="27">
        <v>0.16139999999999999</v>
      </c>
      <c r="D20" s="27">
        <v>-1.1900000000000001E-2</v>
      </c>
      <c r="E20" s="27">
        <v>-2.9999999999999997E-4</v>
      </c>
      <c r="F20" s="27">
        <v>-7.1999999999999995E-2</v>
      </c>
      <c r="G20" s="27">
        <v>-1.18E-2</v>
      </c>
      <c r="H20" s="27">
        <v>1.06E-2</v>
      </c>
      <c r="I20" s="28">
        <v>2.0000000000000001E-4</v>
      </c>
      <c r="J20" s="28">
        <v>1.6500000000000001E-2</v>
      </c>
      <c r="K20" s="27">
        <v>0.19500000000000001</v>
      </c>
      <c r="L20" s="28">
        <v>0.19570000000000001</v>
      </c>
      <c r="M20" s="24"/>
      <c r="N20" s="59">
        <v>400</v>
      </c>
      <c r="O20" s="63">
        <v>0</v>
      </c>
      <c r="P20" s="59">
        <v>-1.054</v>
      </c>
      <c r="Q20" s="24">
        <v>0.09</v>
      </c>
      <c r="R20" s="59">
        <v>7.9000000000000001E-2</v>
      </c>
      <c r="S20" s="24">
        <v>0.15</v>
      </c>
      <c r="T20" s="59">
        <v>2.1999999999999999E-2</v>
      </c>
      <c r="U20" s="28">
        <v>0.46</v>
      </c>
      <c r="V20" s="13">
        <v>0.57099999999999995</v>
      </c>
      <c r="W20" s="29"/>
      <c r="X20" s="29">
        <v>0.88280000000000003</v>
      </c>
      <c r="Y20" s="29">
        <f t="shared" si="0"/>
        <v>0.59370000000000001</v>
      </c>
    </row>
    <row r="21" spans="1:25">
      <c r="A21" s="2">
        <v>4</v>
      </c>
      <c r="B21" s="26">
        <v>-0.53739999999999999</v>
      </c>
      <c r="C21" s="27">
        <v>0.27079999999999999</v>
      </c>
      <c r="D21" s="27">
        <v>-2.7199999999999998E-2</v>
      </c>
      <c r="E21" s="27">
        <v>1E-4</v>
      </c>
      <c r="F21" s="27">
        <v>-0.2243</v>
      </c>
      <c r="G21" s="27">
        <v>1.9E-2</v>
      </c>
      <c r="H21" s="27">
        <v>3.1699999999999999E-2</v>
      </c>
      <c r="I21" s="28">
        <v>1E-4</v>
      </c>
      <c r="J21" s="28">
        <v>2.8899999999999999E-2</v>
      </c>
      <c r="K21" s="27">
        <v>0.19980000000000001</v>
      </c>
      <c r="L21" s="28">
        <v>0.2019</v>
      </c>
      <c r="M21" s="24"/>
      <c r="N21" s="59">
        <v>400</v>
      </c>
      <c r="O21" s="63">
        <v>0</v>
      </c>
      <c r="P21" s="59">
        <v>-1.014</v>
      </c>
      <c r="Q21" s="24">
        <v>0.09</v>
      </c>
      <c r="R21" s="59">
        <v>0.1</v>
      </c>
      <c r="S21" s="24">
        <v>0.15</v>
      </c>
      <c r="T21" s="59">
        <v>2.1999999999999999E-2</v>
      </c>
      <c r="U21" s="28">
        <v>0.46</v>
      </c>
      <c r="V21" s="13">
        <v>0.59189999999999998</v>
      </c>
      <c r="W21" s="29"/>
      <c r="X21" s="29">
        <v>0.89500000000000002</v>
      </c>
      <c r="Y21" s="29">
        <f t="shared" si="0"/>
        <v>0.60360000000000003</v>
      </c>
    </row>
    <row r="22" spans="1:25">
      <c r="A22" s="2">
        <v>5</v>
      </c>
      <c r="B22" s="26">
        <v>-0.41620000000000001</v>
      </c>
      <c r="C22" s="27">
        <v>0.1852</v>
      </c>
      <c r="D22" s="27">
        <v>-1.6199999999999999E-2</v>
      </c>
      <c r="E22" s="27">
        <v>4.0000000000000002E-4</v>
      </c>
      <c r="F22" s="27">
        <v>-0.10290000000000001</v>
      </c>
      <c r="G22" s="27">
        <v>-4.5999999999999999E-3</v>
      </c>
      <c r="H22" s="27">
        <v>3.7100000000000001E-2</v>
      </c>
      <c r="I22" s="28">
        <v>1E-4</v>
      </c>
      <c r="J22" s="28">
        <v>1.21E-2</v>
      </c>
      <c r="K22" s="27">
        <v>0.2109</v>
      </c>
      <c r="L22" s="28">
        <v>0.21129999999999999</v>
      </c>
      <c r="M22" s="24"/>
      <c r="N22" s="59">
        <v>400</v>
      </c>
      <c r="O22" s="63">
        <v>0</v>
      </c>
      <c r="P22" s="59">
        <v>-1</v>
      </c>
      <c r="Q22" s="24">
        <v>0.09</v>
      </c>
      <c r="R22" s="59">
        <v>0.1</v>
      </c>
      <c r="S22" s="24">
        <v>0.15</v>
      </c>
      <c r="T22" s="59">
        <v>2.1999999999999999E-2</v>
      </c>
      <c r="U22" s="28">
        <v>0.46</v>
      </c>
      <c r="V22" s="13">
        <v>0.60760000000000003</v>
      </c>
      <c r="W22" s="29"/>
      <c r="X22" s="29">
        <v>0.91610000000000003</v>
      </c>
      <c r="Y22" s="29">
        <f t="shared" si="0"/>
        <v>0.62170000000000003</v>
      </c>
    </row>
    <row r="23" spans="1:25">
      <c r="A23" s="2">
        <v>7.5</v>
      </c>
      <c r="B23" s="26">
        <v>-0.12959999999999999</v>
      </c>
      <c r="C23" s="27">
        <v>3.5799999999999998E-2</v>
      </c>
      <c r="D23" s="27">
        <v>1.9E-3</v>
      </c>
      <c r="E23" s="27">
        <v>4.0000000000000002E-4</v>
      </c>
      <c r="F23" s="27">
        <v>5.1900000000000002E-2</v>
      </c>
      <c r="G23" s="27">
        <v>-3.5499999999999997E-2</v>
      </c>
      <c r="H23" s="27">
        <v>3.9699999999999999E-2</v>
      </c>
      <c r="I23" s="28">
        <v>2.9999999999999997E-4</v>
      </c>
      <c r="J23" s="28">
        <v>0</v>
      </c>
      <c r="K23" s="27">
        <v>0.23480000000000001</v>
      </c>
      <c r="L23" s="28">
        <v>0.23480000000000001</v>
      </c>
      <c r="M23" s="24"/>
      <c r="N23" s="59">
        <v>400</v>
      </c>
      <c r="O23" s="63">
        <v>0</v>
      </c>
      <c r="P23" s="59">
        <v>-1</v>
      </c>
      <c r="Q23" s="24">
        <v>0.09</v>
      </c>
      <c r="R23" s="59">
        <v>0.1</v>
      </c>
      <c r="S23" s="24">
        <v>0.15</v>
      </c>
      <c r="T23" s="59">
        <v>2.1999999999999999E-2</v>
      </c>
      <c r="U23" s="28">
        <v>0.46</v>
      </c>
      <c r="V23" s="13">
        <v>0.64029999999999998</v>
      </c>
      <c r="W23" s="29"/>
      <c r="X23" s="29">
        <v>0.94469999999999998</v>
      </c>
      <c r="Y23" s="29">
        <f t="shared" si="0"/>
        <v>0.66359999999999997</v>
      </c>
    </row>
    <row r="24" spans="1:25" ht="14.5" thickBot="1">
      <c r="A24" s="2">
        <v>10</v>
      </c>
      <c r="B24" s="30">
        <v>-0.37930000000000003</v>
      </c>
      <c r="C24" s="31">
        <v>5.5399999999999998E-2</v>
      </c>
      <c r="D24" s="31">
        <v>2.7000000000000001E-3</v>
      </c>
      <c r="E24" s="31">
        <v>-2.0000000000000001E-4</v>
      </c>
      <c r="F24" s="31">
        <v>0.19869999999999999</v>
      </c>
      <c r="G24" s="31">
        <v>-4.7199999999999999E-2</v>
      </c>
      <c r="H24" s="31">
        <v>5.8200000000000002E-2</v>
      </c>
      <c r="I24" s="32">
        <v>1E-4</v>
      </c>
      <c r="J24" s="32">
        <v>0</v>
      </c>
      <c r="K24" s="31">
        <v>0.23549999999999999</v>
      </c>
      <c r="L24" s="32">
        <v>0.23549999999999999</v>
      </c>
      <c r="M24" s="24"/>
      <c r="N24" s="14">
        <v>400</v>
      </c>
      <c r="O24" s="64">
        <v>0</v>
      </c>
      <c r="P24" s="14">
        <v>-1</v>
      </c>
      <c r="Q24" s="6">
        <v>0.09</v>
      </c>
      <c r="R24" s="14">
        <v>0.1</v>
      </c>
      <c r="S24" s="6">
        <v>0.15</v>
      </c>
      <c r="T24" s="14">
        <v>2.1999999999999999E-2</v>
      </c>
      <c r="U24" s="33">
        <v>0.46</v>
      </c>
      <c r="V24" s="14">
        <v>0.66620000000000001</v>
      </c>
      <c r="W24" s="13"/>
      <c r="X24" s="33">
        <v>0.95089999999999997</v>
      </c>
      <c r="Y24" s="33">
        <f t="shared" si="0"/>
        <v>0.6663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5"/>
  <sheetData>
    <row r="1" spans="1:12" ht="17.5" thickBot="1">
      <c r="A1" s="51" t="s">
        <v>35</v>
      </c>
      <c r="B1" s="51" t="s">
        <v>29</v>
      </c>
      <c r="C1" s="51" t="s">
        <v>30</v>
      </c>
      <c r="D1" s="51" t="s">
        <v>31</v>
      </c>
      <c r="E1" s="51" t="s">
        <v>47</v>
      </c>
      <c r="F1" s="51" t="s">
        <v>32</v>
      </c>
      <c r="G1" s="51" t="s">
        <v>33</v>
      </c>
      <c r="H1" s="51" t="s">
        <v>34</v>
      </c>
      <c r="I1" s="51" t="s">
        <v>48</v>
      </c>
      <c r="J1" s="51" t="s">
        <v>49</v>
      </c>
      <c r="K1" s="51" t="s">
        <v>50</v>
      </c>
      <c r="L1" s="51" t="s">
        <v>51</v>
      </c>
    </row>
    <row r="2" spans="1:12">
      <c r="A2" s="2" t="s">
        <v>10</v>
      </c>
      <c r="B2" s="21">
        <v>1.1867000000000001</v>
      </c>
      <c r="C2" s="22">
        <v>-0.34920000000000001</v>
      </c>
      <c r="D2" s="22">
        <v>2.5999999999999999E-2</v>
      </c>
      <c r="E2" s="22">
        <v>8.9999999999999998E-4</v>
      </c>
      <c r="F2" s="22">
        <v>-0.17399999999999999</v>
      </c>
      <c r="G2" s="22">
        <v>2.9999999999999997E-4</v>
      </c>
      <c r="H2" s="22">
        <v>3.8999999999999998E-3</v>
      </c>
      <c r="I2" s="23">
        <v>2.0000000000000001E-4</v>
      </c>
      <c r="J2" s="23">
        <v>8.0299999999999996E-2</v>
      </c>
      <c r="K2" s="22">
        <v>0.1575</v>
      </c>
      <c r="L2" s="23">
        <v>0.17680000000000001</v>
      </c>
    </row>
    <row r="3" spans="1:12">
      <c r="A3" s="2">
        <v>0.01</v>
      </c>
      <c r="B3" s="26">
        <v>1.2961</v>
      </c>
      <c r="C3" s="27">
        <v>-0.37290000000000001</v>
      </c>
      <c r="D3" s="27">
        <v>2.7400000000000001E-2</v>
      </c>
      <c r="E3" s="27">
        <v>8.0000000000000004E-4</v>
      </c>
      <c r="F3" s="27">
        <v>-0.1963</v>
      </c>
      <c r="G3" s="27">
        <v>3.0999999999999999E-3</v>
      </c>
      <c r="H3" s="27">
        <v>3.5000000000000001E-3</v>
      </c>
      <c r="I3" s="28">
        <v>2.9999999999999997E-4</v>
      </c>
      <c r="J3" s="28">
        <v>8.1600000000000006E-2</v>
      </c>
      <c r="K3" s="27">
        <v>0.15740000000000001</v>
      </c>
      <c r="L3" s="28">
        <v>0.17730000000000001</v>
      </c>
    </row>
    <row r="4" spans="1:12">
      <c r="A4" s="2">
        <v>0.02</v>
      </c>
      <c r="B4" s="26">
        <v>1.3655999999999999</v>
      </c>
      <c r="C4" s="27">
        <v>-0.37519999999999998</v>
      </c>
      <c r="D4" s="27">
        <v>2.7E-2</v>
      </c>
      <c r="E4" s="27">
        <v>6.9999999999999999E-4</v>
      </c>
      <c r="F4" s="27">
        <v>-0.22500000000000001</v>
      </c>
      <c r="G4" s="27">
        <v>5.1999999999999998E-3</v>
      </c>
      <c r="H4" s="27">
        <v>4.1000000000000003E-3</v>
      </c>
      <c r="I4" s="28">
        <v>2.9999999999999997E-4</v>
      </c>
      <c r="J4" s="28">
        <v>8.5800000000000001E-2</v>
      </c>
      <c r="K4" s="27">
        <v>0.15859999999999999</v>
      </c>
      <c r="L4" s="28">
        <v>0.18029999999999999</v>
      </c>
    </row>
    <row r="5" spans="1:12">
      <c r="A5" s="2">
        <v>0.03</v>
      </c>
      <c r="B5" s="26">
        <v>1.6193</v>
      </c>
      <c r="C5" s="27">
        <v>-0.38080000000000003</v>
      </c>
      <c r="D5" s="27">
        <v>2.5100000000000001E-2</v>
      </c>
      <c r="E5" s="27">
        <v>1E-3</v>
      </c>
      <c r="F5" s="27">
        <v>-0.36499999999999999</v>
      </c>
      <c r="G5" s="27">
        <v>1.9099999999999999E-2</v>
      </c>
      <c r="H5" s="27">
        <v>6.3E-3</v>
      </c>
      <c r="I5" s="28">
        <v>2.9999999999999997E-4</v>
      </c>
      <c r="J5" s="28">
        <v>0.1048</v>
      </c>
      <c r="K5" s="27">
        <v>0.16619999999999999</v>
      </c>
      <c r="L5" s="28">
        <v>0.19650000000000001</v>
      </c>
    </row>
    <row r="6" spans="1:12">
      <c r="A6" s="2">
        <v>0.04</v>
      </c>
      <c r="B6" s="26">
        <v>1.4668000000000001</v>
      </c>
      <c r="C6" s="27">
        <v>-0.32740000000000002</v>
      </c>
      <c r="D6" s="27">
        <v>2.1100000000000001E-2</v>
      </c>
      <c r="E6" s="27">
        <v>1.1000000000000001E-3</v>
      </c>
      <c r="F6" s="27">
        <v>-0.3342</v>
      </c>
      <c r="G6" s="27">
        <v>1.41E-2</v>
      </c>
      <c r="H6" s="27">
        <v>7.4000000000000003E-3</v>
      </c>
      <c r="I6" s="28">
        <v>2.9999999999999997E-4</v>
      </c>
      <c r="J6" s="28">
        <v>0.10920000000000001</v>
      </c>
      <c r="K6" s="27">
        <v>0.17019999999999999</v>
      </c>
      <c r="L6" s="28">
        <v>0.20219999999999999</v>
      </c>
    </row>
    <row r="7" spans="1:12">
      <c r="A7" s="2">
        <v>0.05</v>
      </c>
      <c r="B7" s="26">
        <v>1.1653</v>
      </c>
      <c r="C7" s="27">
        <v>-0.25130000000000002</v>
      </c>
      <c r="D7" s="27">
        <v>1.7399999999999999E-2</v>
      </c>
      <c r="E7" s="27">
        <v>2.9999999999999997E-4</v>
      </c>
      <c r="F7" s="27">
        <v>-0.21229999999999999</v>
      </c>
      <c r="G7" s="27">
        <v>-3.3E-3</v>
      </c>
      <c r="H7" s="27">
        <v>1.46E-2</v>
      </c>
      <c r="I7" s="28">
        <v>2.9999999999999997E-4</v>
      </c>
      <c r="J7" s="28">
        <v>0.1114</v>
      </c>
      <c r="K7" s="27">
        <v>0.1767</v>
      </c>
      <c r="L7" s="28">
        <v>0.2089</v>
      </c>
    </row>
    <row r="8" spans="1:12">
      <c r="A8" s="2">
        <v>7.4999999999999997E-2</v>
      </c>
      <c r="B8" s="26">
        <v>0.84450000000000003</v>
      </c>
      <c r="C8" s="27">
        <v>-0.25469999999999998</v>
      </c>
      <c r="D8" s="27">
        <v>2.4299999999999999E-2</v>
      </c>
      <c r="E8" s="27">
        <v>6.9999999999999999E-4</v>
      </c>
      <c r="F8" s="27">
        <v>2.1000000000000001E-2</v>
      </c>
      <c r="G8" s="27">
        <v>-3.5999999999999997E-2</v>
      </c>
      <c r="H8" s="27">
        <v>3.2399999999999998E-2</v>
      </c>
      <c r="I8" s="28">
        <v>2.9999999999999997E-4</v>
      </c>
      <c r="J8" s="28">
        <v>9.8900000000000002E-2</v>
      </c>
      <c r="K8" s="27">
        <v>0.18379999999999999</v>
      </c>
      <c r="L8" s="28">
        <v>0.2087</v>
      </c>
    </row>
    <row r="9" spans="1:12">
      <c r="A9" s="2">
        <v>0.1</v>
      </c>
      <c r="B9" s="26">
        <v>0.4168</v>
      </c>
      <c r="C9" s="27">
        <v>-0.1883</v>
      </c>
      <c r="D9" s="27">
        <v>2.18E-2</v>
      </c>
      <c r="E9" s="27">
        <v>-1E-4</v>
      </c>
      <c r="F9" s="27">
        <v>0.14199999999999999</v>
      </c>
      <c r="G9" s="27">
        <v>-4.7E-2</v>
      </c>
      <c r="H9" s="27">
        <v>3.5400000000000001E-2</v>
      </c>
      <c r="I9" s="28">
        <v>2.0000000000000001E-4</v>
      </c>
      <c r="J9" s="28">
        <v>8.6900000000000005E-2</v>
      </c>
      <c r="K9" s="27">
        <v>0.18940000000000001</v>
      </c>
      <c r="L9" s="28">
        <v>0.2084</v>
      </c>
    </row>
    <row r="10" spans="1:12">
      <c r="A10" s="2">
        <v>0.15</v>
      </c>
      <c r="B10" s="26">
        <v>-0.2175</v>
      </c>
      <c r="C10" s="27">
        <v>-6.3100000000000003E-2</v>
      </c>
      <c r="D10" s="27">
        <v>1.1900000000000001E-2</v>
      </c>
      <c r="E10" s="27">
        <v>2.3999999999999998E-3</v>
      </c>
      <c r="F10" s="27">
        <v>0.1394</v>
      </c>
      <c r="G10" s="27">
        <v>-3.44E-2</v>
      </c>
      <c r="H10" s="27">
        <v>2.9899999999999999E-2</v>
      </c>
      <c r="I10" s="28">
        <v>-1E-4</v>
      </c>
      <c r="J10" s="28">
        <v>7.3700000000000002E-2</v>
      </c>
      <c r="K10" s="27">
        <v>0.18870000000000001</v>
      </c>
      <c r="L10" s="28">
        <v>0.2026</v>
      </c>
    </row>
    <row r="11" spans="1:12">
      <c r="A11" s="2">
        <v>0.2</v>
      </c>
      <c r="B11" s="26">
        <v>-2.7099999999999999E-2</v>
      </c>
      <c r="C11" s="27">
        <v>-0.12230000000000001</v>
      </c>
      <c r="D11" s="27">
        <v>1.41E-2</v>
      </c>
      <c r="E11" s="27">
        <v>2.2000000000000001E-3</v>
      </c>
      <c r="F11" s="27">
        <v>3.0599999999999999E-2</v>
      </c>
      <c r="G11" s="27">
        <v>-1.2699999999999999E-2</v>
      </c>
      <c r="H11" s="27">
        <v>7.6E-3</v>
      </c>
      <c r="I11" s="28">
        <v>0</v>
      </c>
      <c r="J11" s="28">
        <v>7.4999999999999997E-2</v>
      </c>
      <c r="K11" s="27">
        <v>0.18840000000000001</v>
      </c>
      <c r="L11" s="28">
        <v>0.20280000000000001</v>
      </c>
    </row>
    <row r="12" spans="1:12">
      <c r="A12" s="2">
        <v>0.3</v>
      </c>
      <c r="B12" s="26">
        <v>0.2248</v>
      </c>
      <c r="C12" s="27">
        <v>-0.2036</v>
      </c>
      <c r="D12" s="27">
        <v>1.9199999999999998E-2</v>
      </c>
      <c r="E12" s="27">
        <v>4.0000000000000002E-4</v>
      </c>
      <c r="F12" s="27">
        <v>-3.0700000000000002E-2</v>
      </c>
      <c r="G12" s="27">
        <v>-2.9999999999999997E-4</v>
      </c>
      <c r="H12" s="27">
        <v>-2.5700000000000001E-2</v>
      </c>
      <c r="I12" s="28">
        <v>0</v>
      </c>
      <c r="J12" s="28">
        <v>7.51E-2</v>
      </c>
      <c r="K12" s="27">
        <v>0.189</v>
      </c>
      <c r="L12" s="28">
        <v>0.2034</v>
      </c>
    </row>
    <row r="13" spans="1:12">
      <c r="A13" s="2">
        <v>0.4</v>
      </c>
      <c r="B13" s="26">
        <v>7.7399999999999997E-2</v>
      </c>
      <c r="C13" s="27">
        <v>-0.20430000000000001</v>
      </c>
      <c r="D13" s="27">
        <v>2.1700000000000001E-2</v>
      </c>
      <c r="E13" s="27">
        <v>5.0000000000000001E-4</v>
      </c>
      <c r="F13" s="27">
        <v>0.1231</v>
      </c>
      <c r="G13" s="27">
        <v>-2.1499999999999998E-2</v>
      </c>
      <c r="H13" s="27">
        <v>-4.2700000000000002E-2</v>
      </c>
      <c r="I13" s="28">
        <v>0</v>
      </c>
      <c r="J13" s="28">
        <v>0.06</v>
      </c>
      <c r="K13" s="27">
        <v>0.18990000000000001</v>
      </c>
      <c r="L13" s="28">
        <v>0.1991</v>
      </c>
    </row>
    <row r="14" spans="1:12">
      <c r="A14" s="2">
        <v>0.5</v>
      </c>
      <c r="B14" s="26">
        <v>0.1234</v>
      </c>
      <c r="C14" s="27">
        <v>-0.2455</v>
      </c>
      <c r="D14" s="27">
        <v>2.5000000000000001E-2</v>
      </c>
      <c r="E14" s="27">
        <v>5.0000000000000001E-4</v>
      </c>
      <c r="F14" s="27">
        <v>0.1734</v>
      </c>
      <c r="G14" s="27">
        <v>-2.2599999999999999E-2</v>
      </c>
      <c r="H14" s="27">
        <v>-5.0299999999999997E-2</v>
      </c>
      <c r="I14" s="28">
        <v>-1E-4</v>
      </c>
      <c r="J14" s="28">
        <v>5.1499999999999997E-2</v>
      </c>
      <c r="K14" s="27">
        <v>0.1958</v>
      </c>
      <c r="L14" s="28">
        <v>0.20250000000000001</v>
      </c>
    </row>
    <row r="15" spans="1:12">
      <c r="A15" s="2">
        <v>0.6</v>
      </c>
      <c r="B15" s="26">
        <v>0.42580000000000001</v>
      </c>
      <c r="C15" s="27">
        <v>-0.3397</v>
      </c>
      <c r="D15" s="27">
        <v>3.2599999999999997E-2</v>
      </c>
      <c r="E15" s="27">
        <v>0</v>
      </c>
      <c r="F15" s="27">
        <v>0.1822</v>
      </c>
      <c r="G15" s="27">
        <v>-2.5600000000000001E-2</v>
      </c>
      <c r="H15" s="27">
        <v>-4.5600000000000002E-2</v>
      </c>
      <c r="I15" s="28">
        <v>0</v>
      </c>
      <c r="J15" s="28">
        <v>5.9900000000000002E-2</v>
      </c>
      <c r="K15" s="27">
        <v>0.19389999999999999</v>
      </c>
      <c r="L15" s="28">
        <v>0.2029</v>
      </c>
    </row>
    <row r="16" spans="1:12">
      <c r="A16" s="2">
        <v>0.75</v>
      </c>
      <c r="B16" s="26">
        <v>0.4118</v>
      </c>
      <c r="C16" s="27">
        <v>-0.34389999999999998</v>
      </c>
      <c r="D16" s="27">
        <v>3.4299999999999997E-2</v>
      </c>
      <c r="E16" s="27">
        <v>2.0000000000000001E-4</v>
      </c>
      <c r="F16" s="27">
        <v>0.23400000000000001</v>
      </c>
      <c r="G16" s="27">
        <v>-3.56E-2</v>
      </c>
      <c r="H16" s="27">
        <v>-6.1400000000000003E-2</v>
      </c>
      <c r="I16" s="28">
        <v>1E-4</v>
      </c>
      <c r="J16" s="28">
        <v>5.8400000000000001E-2</v>
      </c>
      <c r="K16" s="27">
        <v>0.1903</v>
      </c>
      <c r="L16" s="28">
        <v>0.1991</v>
      </c>
    </row>
    <row r="17" spans="1:12">
      <c r="A17" s="2">
        <v>1</v>
      </c>
      <c r="B17" s="26">
        <v>0.40210000000000001</v>
      </c>
      <c r="C17" s="27">
        <v>-0.33789999999999998</v>
      </c>
      <c r="D17" s="27">
        <v>3.3799999999999997E-2</v>
      </c>
      <c r="E17" s="27">
        <v>-4.0000000000000002E-4</v>
      </c>
      <c r="F17" s="27">
        <v>0.25929999999999997</v>
      </c>
      <c r="G17" s="27">
        <v>-3.7600000000000001E-2</v>
      </c>
      <c r="H17" s="27">
        <v>-5.6899999999999999E-2</v>
      </c>
      <c r="I17" s="28">
        <v>1E-4</v>
      </c>
      <c r="J17" s="28">
        <v>5.5100000000000003E-2</v>
      </c>
      <c r="K17" s="27">
        <v>0.1953</v>
      </c>
      <c r="L17" s="28">
        <v>0.2029</v>
      </c>
    </row>
    <row r="18" spans="1:12">
      <c r="A18" s="2">
        <v>1.5</v>
      </c>
      <c r="B18" s="26">
        <v>0.50090000000000001</v>
      </c>
      <c r="C18" s="27">
        <v>-0.29909999999999998</v>
      </c>
      <c r="D18" s="27">
        <v>2.7199999999999998E-2</v>
      </c>
      <c r="E18" s="27">
        <v>0</v>
      </c>
      <c r="F18" s="27">
        <v>0.15939999999999999</v>
      </c>
      <c r="G18" s="27">
        <v>-2.5999999999999999E-2</v>
      </c>
      <c r="H18" s="27">
        <v>-5.9299999999999999E-2</v>
      </c>
      <c r="I18" s="28">
        <v>2.0000000000000001E-4</v>
      </c>
      <c r="J18" s="28">
        <v>5.8999999999999997E-2</v>
      </c>
      <c r="K18" s="27">
        <v>0.18909999999999999</v>
      </c>
      <c r="L18" s="28">
        <v>0.1981</v>
      </c>
    </row>
    <row r="19" spans="1:12">
      <c r="A19" s="2">
        <v>2</v>
      </c>
      <c r="B19" s="26">
        <v>0.1331</v>
      </c>
      <c r="C19" s="27">
        <v>-0.20330000000000001</v>
      </c>
      <c r="D19" s="27">
        <v>2.24E-2</v>
      </c>
      <c r="E19" s="27">
        <v>-2.9999999999999997E-4</v>
      </c>
      <c r="F19" s="27">
        <v>0.27339999999999998</v>
      </c>
      <c r="G19" s="27">
        <v>-4.5699999999999998E-2</v>
      </c>
      <c r="H19" s="27">
        <v>-5.3699999999999998E-2</v>
      </c>
      <c r="I19" s="28">
        <v>2.0000000000000001E-4</v>
      </c>
      <c r="J19" s="28">
        <v>4.5600000000000002E-2</v>
      </c>
      <c r="K19" s="27">
        <v>0.20280000000000001</v>
      </c>
      <c r="L19" s="28">
        <v>0.2079</v>
      </c>
    </row>
    <row r="20" spans="1:12">
      <c r="A20" s="2">
        <v>3</v>
      </c>
      <c r="B20" s="26">
        <v>0.32940000000000003</v>
      </c>
      <c r="C20" s="27">
        <v>-0.27110000000000001</v>
      </c>
      <c r="D20" s="27">
        <v>3.0499999999999999E-2</v>
      </c>
      <c r="E20" s="27">
        <v>-5.9999999999999995E-4</v>
      </c>
      <c r="F20" s="27">
        <v>0.31440000000000001</v>
      </c>
      <c r="G20" s="27">
        <v>-5.8200000000000002E-2</v>
      </c>
      <c r="H20" s="27">
        <v>-5.6399999999999999E-2</v>
      </c>
      <c r="I20" s="28">
        <v>2.9999999999999997E-4</v>
      </c>
      <c r="J20" s="28">
        <v>5.8999999999999997E-2</v>
      </c>
      <c r="K20" s="27">
        <v>0.2026</v>
      </c>
      <c r="L20" s="28">
        <v>0.21110000000000001</v>
      </c>
    </row>
    <row r="21" spans="1:12">
      <c r="A21" s="2">
        <v>4</v>
      </c>
      <c r="B21" s="26">
        <v>0.2424</v>
      </c>
      <c r="C21" s="27">
        <v>-0.24890000000000001</v>
      </c>
      <c r="D21" s="27">
        <v>2.9000000000000001E-2</v>
      </c>
      <c r="E21" s="27">
        <v>-1E-4</v>
      </c>
      <c r="F21" s="27">
        <v>0.33379999999999999</v>
      </c>
      <c r="G21" s="27">
        <v>-6.1100000000000002E-2</v>
      </c>
      <c r="H21" s="27">
        <v>-4.99E-2</v>
      </c>
      <c r="I21" s="28">
        <v>2.0000000000000001E-4</v>
      </c>
      <c r="J21" s="28">
        <v>4.7300000000000002E-2</v>
      </c>
      <c r="K21" s="27">
        <v>0.2031</v>
      </c>
      <c r="L21" s="28">
        <v>0.20860000000000001</v>
      </c>
    </row>
    <row r="22" spans="1:12">
      <c r="A22" s="2">
        <v>5</v>
      </c>
      <c r="B22" s="26">
        <v>0.30840000000000001</v>
      </c>
      <c r="C22" s="27">
        <v>-0.25750000000000001</v>
      </c>
      <c r="D22" s="27">
        <v>2.8000000000000001E-2</v>
      </c>
      <c r="E22" s="27">
        <v>4.0000000000000002E-4</v>
      </c>
      <c r="F22" s="27">
        <v>0.29509999999999997</v>
      </c>
      <c r="G22" s="27">
        <v>-5.2999999999999999E-2</v>
      </c>
      <c r="H22" s="27">
        <v>-5.8299999999999998E-2</v>
      </c>
      <c r="I22" s="28">
        <v>2.0000000000000001E-4</v>
      </c>
      <c r="J22" s="28">
        <v>4.1500000000000002E-2</v>
      </c>
      <c r="K22" s="27">
        <v>0.21540000000000001</v>
      </c>
      <c r="L22" s="28">
        <v>0.21929999999999999</v>
      </c>
    </row>
    <row r="23" spans="1:12">
      <c r="A23" s="2">
        <v>7.5</v>
      </c>
      <c r="B23" s="26">
        <v>0.75139999999999996</v>
      </c>
      <c r="C23" s="27">
        <v>-0.36720000000000003</v>
      </c>
      <c r="D23" s="27">
        <v>3.1899999999999998E-2</v>
      </c>
      <c r="E23" s="27">
        <v>5.0000000000000001E-4</v>
      </c>
      <c r="F23" s="27">
        <v>0.15670000000000001</v>
      </c>
      <c r="G23" s="27">
        <v>-2.3599999999999999E-2</v>
      </c>
      <c r="H23" s="27">
        <v>-5.0599999999999999E-2</v>
      </c>
      <c r="I23" s="28">
        <v>2.0000000000000001E-4</v>
      </c>
      <c r="J23" s="28">
        <v>7.1499999999999994E-2</v>
      </c>
      <c r="K23" s="27">
        <v>0.20419999999999999</v>
      </c>
      <c r="L23" s="28">
        <v>0.21629999999999999</v>
      </c>
    </row>
    <row r="24" spans="1:12" ht="15" thickBot="1">
      <c r="A24" s="2">
        <v>10</v>
      </c>
      <c r="B24" s="30">
        <v>0.59219999999999995</v>
      </c>
      <c r="C24" s="31">
        <v>-0.35680000000000001</v>
      </c>
      <c r="D24" s="31">
        <v>3.1699999999999999E-2</v>
      </c>
      <c r="E24" s="31">
        <v>2.9999999999999997E-4</v>
      </c>
      <c r="F24" s="31">
        <v>0.24199999999999999</v>
      </c>
      <c r="G24" s="31">
        <v>-2.41E-2</v>
      </c>
      <c r="H24" s="31">
        <v>-4.36E-2</v>
      </c>
      <c r="I24" s="32">
        <v>0</v>
      </c>
      <c r="J24" s="32">
        <v>7.2400000000000006E-2</v>
      </c>
      <c r="K24" s="31">
        <v>0.19719999999999999</v>
      </c>
      <c r="L24" s="32">
        <v>0.21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4"/>
  <sheetViews>
    <sheetView workbookViewId="0"/>
  </sheetViews>
  <sheetFormatPr defaultRowHeight="14"/>
  <cols>
    <col min="1" max="16384" width="8.7265625" style="34"/>
  </cols>
  <sheetData>
    <row r="1" spans="1:27" s="44" customFormat="1" ht="17.5" thickBot="1">
      <c r="A1" s="51" t="s">
        <v>35</v>
      </c>
      <c r="B1" s="51" t="s">
        <v>52</v>
      </c>
      <c r="C1" s="51" t="s">
        <v>53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  <c r="I1" s="51" t="s">
        <v>59</v>
      </c>
      <c r="J1" s="51" t="s">
        <v>60</v>
      </c>
      <c r="K1" s="51" t="s">
        <v>61</v>
      </c>
      <c r="L1" s="51" t="s">
        <v>62</v>
      </c>
      <c r="N1" s="51" t="s">
        <v>1</v>
      </c>
      <c r="O1" s="51" t="s">
        <v>2</v>
      </c>
      <c r="P1" s="51" t="s">
        <v>3</v>
      </c>
      <c r="Q1" s="51" t="s">
        <v>42</v>
      </c>
      <c r="R1" s="51" t="s">
        <v>4</v>
      </c>
      <c r="S1" s="51" t="s">
        <v>5</v>
      </c>
      <c r="T1" s="51" t="s">
        <v>6</v>
      </c>
      <c r="U1" s="51" t="s">
        <v>43</v>
      </c>
      <c r="V1" s="51" t="s">
        <v>7</v>
      </c>
      <c r="W1" s="51" t="s">
        <v>8</v>
      </c>
      <c r="X1" s="51" t="s">
        <v>9</v>
      </c>
      <c r="Z1" s="51" t="s">
        <v>63</v>
      </c>
      <c r="AA1" s="51" t="s">
        <v>64</v>
      </c>
    </row>
    <row r="2" spans="1:27">
      <c r="A2" s="2" t="s">
        <v>10</v>
      </c>
      <c r="B2" s="21">
        <v>-3.0910000000000002</v>
      </c>
      <c r="C2" s="22">
        <v>1.167</v>
      </c>
      <c r="D2" s="22">
        <v>-9.8199999999999996E-2</v>
      </c>
      <c r="E2" s="22">
        <v>-3.3E-3</v>
      </c>
      <c r="F2" s="22">
        <v>-1.3077000000000001</v>
      </c>
      <c r="G2" s="22">
        <v>0.1565</v>
      </c>
      <c r="H2" s="22">
        <v>6.4000000000000003E-3</v>
      </c>
      <c r="I2" s="23">
        <v>1.9E-3</v>
      </c>
      <c r="J2" s="23">
        <v>8.8099999999999998E-2</v>
      </c>
      <c r="K2" s="22">
        <v>0.15759999999999999</v>
      </c>
      <c r="L2" s="23">
        <v>0.18049999999999999</v>
      </c>
      <c r="M2" s="2"/>
      <c r="N2" s="21">
        <v>0.71499999999999997</v>
      </c>
      <c r="O2" s="22">
        <v>-0.25559999999999999</v>
      </c>
      <c r="P2" s="22">
        <v>2.24E-2</v>
      </c>
      <c r="Q2" s="22">
        <v>2.9999999999999997E-4</v>
      </c>
      <c r="R2" s="22">
        <v>1.5800000000000002E-2</v>
      </c>
      <c r="S2" s="22">
        <v>-2.41E-2</v>
      </c>
      <c r="T2" s="22">
        <v>-2.8E-3</v>
      </c>
      <c r="U2" s="23">
        <v>2.0000000000000001E-4</v>
      </c>
      <c r="V2" s="23">
        <v>1.47E-2</v>
      </c>
      <c r="W2" s="22">
        <v>0.159</v>
      </c>
      <c r="X2" s="23">
        <v>0.15970000000000001</v>
      </c>
      <c r="Z2" s="35">
        <v>0.99209999999999998</v>
      </c>
      <c r="AA2" s="35">
        <f>ROUND( SQRT(L2^2 +X2^ 2 + 2*X2*L2*Z2),4)</f>
        <v>0.33950000000000002</v>
      </c>
    </row>
    <row r="3" spans="1:27">
      <c r="A3" s="2">
        <v>0.01</v>
      </c>
      <c r="B3" s="26">
        <v>-3.0457999999999998</v>
      </c>
      <c r="C3" s="27">
        <v>1.1361000000000001</v>
      </c>
      <c r="D3" s="27">
        <v>-9.5600000000000004E-2</v>
      </c>
      <c r="E3" s="27">
        <v>-3.3E-3</v>
      </c>
      <c r="F3" s="27">
        <v>-1.282</v>
      </c>
      <c r="G3" s="27">
        <v>0.15529999999999999</v>
      </c>
      <c r="H3" s="27">
        <v>7.4000000000000003E-3</v>
      </c>
      <c r="I3" s="28">
        <v>1.9E-3</v>
      </c>
      <c r="J3" s="28">
        <v>8.8700000000000001E-2</v>
      </c>
      <c r="K3" s="27">
        <v>0.15759999999999999</v>
      </c>
      <c r="L3" s="28">
        <v>0.18079999999999999</v>
      </c>
      <c r="M3" s="2"/>
      <c r="N3" s="26">
        <v>0.71819999999999995</v>
      </c>
      <c r="O3" s="27">
        <v>-0.23669999999999999</v>
      </c>
      <c r="P3" s="27">
        <v>2.06E-2</v>
      </c>
      <c r="Q3" s="27">
        <v>2.0000000000000001E-4</v>
      </c>
      <c r="R3" s="27">
        <v>-1.66E-2</v>
      </c>
      <c r="S3" s="27">
        <v>-2.1999999999999999E-2</v>
      </c>
      <c r="T3" s="27">
        <v>-3.7000000000000002E-3</v>
      </c>
      <c r="U3" s="28">
        <v>2.0000000000000001E-4</v>
      </c>
      <c r="V3" s="28">
        <v>1.4800000000000001E-2</v>
      </c>
      <c r="W3" s="27">
        <v>0.15970000000000001</v>
      </c>
      <c r="X3" s="28">
        <v>0.16039999999999999</v>
      </c>
      <c r="Z3" s="36">
        <v>0.98960000000000004</v>
      </c>
      <c r="AA3" s="36">
        <f t="shared" ref="AA3:AA24" si="0">ROUND( SQRT(L3^2 +X3^ 2 + 2*X3*L3*Z3),4)</f>
        <v>0.34029999999999999</v>
      </c>
    </row>
    <row r="4" spans="1:27">
      <c r="A4" s="2">
        <v>0.02</v>
      </c>
      <c r="B4" s="26">
        <v>-2.6036999999999999</v>
      </c>
      <c r="C4" s="27">
        <v>1.0111000000000001</v>
      </c>
      <c r="D4" s="27">
        <v>-8.6599999999999996E-2</v>
      </c>
      <c r="E4" s="27">
        <v>-4.1000000000000003E-3</v>
      </c>
      <c r="F4" s="27">
        <v>-1.2946</v>
      </c>
      <c r="G4" s="27">
        <v>0.15809999999999999</v>
      </c>
      <c r="H4" s="27">
        <v>9.7999999999999997E-3</v>
      </c>
      <c r="I4" s="28">
        <v>1.8E-3</v>
      </c>
      <c r="J4" s="28">
        <v>9.5899999999999999E-2</v>
      </c>
      <c r="K4" s="27">
        <v>0.159</v>
      </c>
      <c r="L4" s="28">
        <v>0.1857</v>
      </c>
      <c r="M4" s="2"/>
      <c r="N4" s="26">
        <v>0.81559999999999999</v>
      </c>
      <c r="O4" s="27">
        <v>-0.25469999999999998</v>
      </c>
      <c r="P4" s="27">
        <v>2.1600000000000001E-2</v>
      </c>
      <c r="Q4" s="27">
        <v>2.0000000000000001E-4</v>
      </c>
      <c r="R4" s="27">
        <v>-3.2199999999999999E-2</v>
      </c>
      <c r="S4" s="27">
        <v>-2.1000000000000001E-2</v>
      </c>
      <c r="T4" s="27">
        <v>-4.8999999999999998E-3</v>
      </c>
      <c r="U4" s="28">
        <v>2.0000000000000001E-4</v>
      </c>
      <c r="V4" s="28">
        <v>1.8200000000000001E-2</v>
      </c>
      <c r="W4" s="27">
        <v>0.15959999999999999</v>
      </c>
      <c r="X4" s="28">
        <v>0.16059999999999999</v>
      </c>
      <c r="Z4" s="36">
        <v>0.9899</v>
      </c>
      <c r="AA4" s="36">
        <f t="shared" si="0"/>
        <v>0.34539999999999998</v>
      </c>
    </row>
    <row r="5" spans="1:27">
      <c r="A5" s="2">
        <v>0.03</v>
      </c>
      <c r="B5" s="26">
        <v>-2.5011999999999999</v>
      </c>
      <c r="C5" s="27">
        <v>0.95740000000000003</v>
      </c>
      <c r="D5" s="27">
        <v>-8.0399999999999999E-2</v>
      </c>
      <c r="E5" s="27">
        <v>-6.3E-3</v>
      </c>
      <c r="F5" s="27">
        <v>-1.1160000000000001</v>
      </c>
      <c r="G5" s="27">
        <v>0.13800000000000001</v>
      </c>
      <c r="H5" s="27">
        <v>1.2800000000000001E-2</v>
      </c>
      <c r="I5" s="28">
        <v>1.1000000000000001E-3</v>
      </c>
      <c r="J5" s="28">
        <v>0.1178</v>
      </c>
      <c r="K5" s="27">
        <v>0.16919999999999999</v>
      </c>
      <c r="L5" s="28">
        <v>0.20610000000000001</v>
      </c>
      <c r="M5" s="2"/>
      <c r="N5" s="26">
        <v>1.2296</v>
      </c>
      <c r="O5" s="27">
        <v>-0.31569999999999998</v>
      </c>
      <c r="P5" s="27">
        <v>2.3199999999999998E-2</v>
      </c>
      <c r="Q5" s="27">
        <v>6.9999999999999999E-4</v>
      </c>
      <c r="R5" s="27">
        <v>-0.17380000000000001</v>
      </c>
      <c r="S5" s="27">
        <v>-4.5999999999999999E-3</v>
      </c>
      <c r="T5" s="27">
        <v>-5.1000000000000004E-3</v>
      </c>
      <c r="U5" s="28">
        <v>2.9999999999999997E-4</v>
      </c>
      <c r="V5" s="28">
        <v>3.8100000000000002E-2</v>
      </c>
      <c r="W5" s="27">
        <v>0.16159999999999999</v>
      </c>
      <c r="X5" s="28">
        <v>0.16600000000000001</v>
      </c>
      <c r="Z5" s="36">
        <v>0.99399999999999999</v>
      </c>
      <c r="AA5" s="36">
        <f t="shared" si="0"/>
        <v>0.3715</v>
      </c>
    </row>
    <row r="6" spans="1:27">
      <c r="A6" s="2">
        <v>0.04</v>
      </c>
      <c r="B6" s="26">
        <v>-2.3477000000000001</v>
      </c>
      <c r="C6" s="27">
        <v>0.90759999999999996</v>
      </c>
      <c r="D6" s="27">
        <v>-7.6600000000000001E-2</v>
      </c>
      <c r="E6" s="27">
        <v>-6.8999999999999999E-3</v>
      </c>
      <c r="F6" s="27">
        <v>-1.0995999999999999</v>
      </c>
      <c r="G6" s="27">
        <v>0.13639999999999999</v>
      </c>
      <c r="H6" s="27">
        <v>1.14E-2</v>
      </c>
      <c r="I6" s="28">
        <v>8.9999999999999998E-4</v>
      </c>
      <c r="J6" s="28">
        <v>0.12239999999999999</v>
      </c>
      <c r="K6" s="27">
        <v>0.1741</v>
      </c>
      <c r="L6" s="28">
        <v>0.21290000000000001</v>
      </c>
      <c r="M6" s="2"/>
      <c r="N6" s="26">
        <v>1.1437999999999999</v>
      </c>
      <c r="O6" s="27">
        <v>-0.27929999999999999</v>
      </c>
      <c r="P6" s="27">
        <v>2.0299999999999999E-2</v>
      </c>
      <c r="Q6" s="27">
        <v>1E-3</v>
      </c>
      <c r="R6" s="27">
        <v>-0.17299999999999999</v>
      </c>
      <c r="S6" s="27">
        <v>-4.8999999999999998E-3</v>
      </c>
      <c r="T6" s="27">
        <v>-2.8E-3</v>
      </c>
      <c r="U6" s="28">
        <v>2.9999999999999997E-4</v>
      </c>
      <c r="V6" s="28">
        <v>5.0200000000000002E-2</v>
      </c>
      <c r="W6" s="27">
        <v>0.1618</v>
      </c>
      <c r="X6" s="28">
        <v>0.1694</v>
      </c>
      <c r="Z6" s="36">
        <v>0.99519999999999997</v>
      </c>
      <c r="AA6" s="36">
        <f t="shared" si="0"/>
        <v>0.38179999999999997</v>
      </c>
    </row>
    <row r="7" spans="1:27">
      <c r="A7" s="2">
        <v>0.05</v>
      </c>
      <c r="B7" s="26">
        <v>-1.9229000000000001</v>
      </c>
      <c r="C7" s="27">
        <v>0.74460000000000004</v>
      </c>
      <c r="D7" s="27">
        <v>-6.25E-2</v>
      </c>
      <c r="E7" s="27">
        <v>-7.7999999999999996E-3</v>
      </c>
      <c r="F7" s="27">
        <v>-0.87</v>
      </c>
      <c r="G7" s="27">
        <v>0.10879999999999999</v>
      </c>
      <c r="H7" s="27">
        <v>1.15E-2</v>
      </c>
      <c r="I7" s="28">
        <v>4.0000000000000002E-4</v>
      </c>
      <c r="J7" s="28">
        <v>0.1255</v>
      </c>
      <c r="K7" s="27">
        <v>0.1799</v>
      </c>
      <c r="L7" s="28">
        <v>0.21940000000000001</v>
      </c>
      <c r="M7" s="2"/>
      <c r="N7" s="26">
        <v>1.0409999999999999</v>
      </c>
      <c r="O7" s="27">
        <v>-0.25480000000000003</v>
      </c>
      <c r="P7" s="27">
        <v>1.9599999999999999E-2</v>
      </c>
      <c r="Q7" s="27">
        <v>5.9999999999999995E-4</v>
      </c>
      <c r="R7" s="27">
        <v>-0.1158</v>
      </c>
      <c r="S7" s="27">
        <v>-1.2500000000000001E-2</v>
      </c>
      <c r="T7" s="27">
        <v>4.3E-3</v>
      </c>
      <c r="U7" s="28">
        <v>2.9999999999999997E-4</v>
      </c>
      <c r="V7" s="28">
        <v>5.67E-2</v>
      </c>
      <c r="W7" s="27">
        <v>0.17080000000000001</v>
      </c>
      <c r="X7" s="28">
        <v>0.18</v>
      </c>
      <c r="Z7" s="36">
        <v>0.99680000000000002</v>
      </c>
      <c r="AA7" s="36">
        <f t="shared" si="0"/>
        <v>0.39910000000000001</v>
      </c>
    </row>
    <row r="8" spans="1:27">
      <c r="A8" s="2">
        <v>7.4999999999999997E-2</v>
      </c>
      <c r="B8" s="26">
        <v>-1.5651999999999999</v>
      </c>
      <c r="C8" s="27">
        <v>0.7742</v>
      </c>
      <c r="D8" s="27">
        <v>-7.4700000000000003E-2</v>
      </c>
      <c r="E8" s="27">
        <v>-1.8E-3</v>
      </c>
      <c r="F8" s="27">
        <v>-1.6772</v>
      </c>
      <c r="G8" s="27">
        <v>0.21990000000000001</v>
      </c>
      <c r="H8" s="27">
        <v>4.7000000000000002E-3</v>
      </c>
      <c r="I8" s="28">
        <v>-4.0000000000000002E-4</v>
      </c>
      <c r="J8" s="28">
        <v>0.10639999999999999</v>
      </c>
      <c r="K8" s="27">
        <v>0.18890000000000001</v>
      </c>
      <c r="L8" s="28">
        <v>0.21679999999999999</v>
      </c>
      <c r="M8" s="2"/>
      <c r="N8" s="26">
        <v>0.59189999999999998</v>
      </c>
      <c r="O8" s="27">
        <v>-0.22270000000000001</v>
      </c>
      <c r="P8" s="27">
        <v>2.3699999999999999E-2</v>
      </c>
      <c r="Q8" s="27">
        <v>4.0000000000000002E-4</v>
      </c>
      <c r="R8" s="27">
        <v>0.13189999999999999</v>
      </c>
      <c r="S8" s="27">
        <v>-4.3299999999999998E-2</v>
      </c>
      <c r="T8" s="27">
        <v>2.5899999999999999E-2</v>
      </c>
      <c r="U8" s="28">
        <v>2.0000000000000001E-4</v>
      </c>
      <c r="V8" s="28">
        <v>3.5999999999999997E-2</v>
      </c>
      <c r="W8" s="27">
        <v>0.1706</v>
      </c>
      <c r="X8" s="28">
        <v>0.1744</v>
      </c>
      <c r="Z8" s="36">
        <v>0.998</v>
      </c>
      <c r="AA8" s="36">
        <f t="shared" si="0"/>
        <v>0.39100000000000001</v>
      </c>
    </row>
    <row r="9" spans="1:27">
      <c r="A9" s="2">
        <v>0.1</v>
      </c>
      <c r="B9" s="26">
        <v>-2.6690999999999998</v>
      </c>
      <c r="C9" s="27">
        <v>1.3038000000000001</v>
      </c>
      <c r="D9" s="27">
        <v>-0.12659999999999999</v>
      </c>
      <c r="E9" s="27">
        <v>1.6999999999999999E-3</v>
      </c>
      <c r="F9" s="27">
        <v>-2.6920999999999999</v>
      </c>
      <c r="G9" s="27">
        <v>0.35510000000000003</v>
      </c>
      <c r="H9" s="27">
        <v>9.7000000000000003E-3</v>
      </c>
      <c r="I9" s="28">
        <v>-5.9999999999999995E-4</v>
      </c>
      <c r="J9" s="28">
        <v>9.4E-2</v>
      </c>
      <c r="K9" s="27">
        <v>0.1963</v>
      </c>
      <c r="L9" s="28">
        <v>0.21759999999999999</v>
      </c>
      <c r="M9" s="2"/>
      <c r="N9" s="26">
        <v>0.21959999999999999</v>
      </c>
      <c r="O9" s="27">
        <v>-0.2142</v>
      </c>
      <c r="P9" s="27">
        <v>2.7699999999999999E-2</v>
      </c>
      <c r="Q9" s="27">
        <v>-5.9999999999999995E-4</v>
      </c>
      <c r="R9" s="27">
        <v>0.34520000000000001</v>
      </c>
      <c r="S9" s="27">
        <v>-6.4299999999999996E-2</v>
      </c>
      <c r="T9" s="27">
        <v>2.4899999999999999E-2</v>
      </c>
      <c r="U9" s="28">
        <v>1E-4</v>
      </c>
      <c r="V9" s="28">
        <v>1.55E-2</v>
      </c>
      <c r="W9" s="27">
        <v>0.16639999999999999</v>
      </c>
      <c r="X9" s="28">
        <v>0.16719999999999999</v>
      </c>
      <c r="Z9" s="36">
        <v>0.99060000000000004</v>
      </c>
      <c r="AA9" s="36">
        <f t="shared" si="0"/>
        <v>0.38390000000000002</v>
      </c>
    </row>
    <row r="10" spans="1:27">
      <c r="A10" s="2">
        <v>0.15</v>
      </c>
      <c r="B10" s="26">
        <v>-2.8035000000000001</v>
      </c>
      <c r="C10" s="27">
        <v>1.2887</v>
      </c>
      <c r="D10" s="27">
        <v>-0.12429999999999999</v>
      </c>
      <c r="E10" s="27">
        <v>4.0000000000000002E-4</v>
      </c>
      <c r="F10" s="27">
        <v>-2.4897</v>
      </c>
      <c r="G10" s="27">
        <v>0.33700000000000002</v>
      </c>
      <c r="H10" s="27">
        <v>-1.18E-2</v>
      </c>
      <c r="I10" s="28">
        <v>-4.0000000000000002E-4</v>
      </c>
      <c r="J10" s="28">
        <v>8.3099999999999993E-2</v>
      </c>
      <c r="K10" s="27">
        <v>0.19020000000000001</v>
      </c>
      <c r="L10" s="28">
        <v>0.20749999999999999</v>
      </c>
      <c r="M10" s="2"/>
      <c r="N10" s="26">
        <v>-0.4491</v>
      </c>
      <c r="O10" s="27">
        <v>-4.6600000000000003E-2</v>
      </c>
      <c r="P10" s="27">
        <v>1.55E-2</v>
      </c>
      <c r="Q10" s="27">
        <v>1.8E-3</v>
      </c>
      <c r="R10" s="27">
        <v>0.28789999999999999</v>
      </c>
      <c r="S10" s="27">
        <v>-5.5500000000000001E-2</v>
      </c>
      <c r="T10" s="27">
        <v>3.7699999999999997E-2</v>
      </c>
      <c r="U10" s="28">
        <v>-1E-4</v>
      </c>
      <c r="V10" s="28">
        <v>0</v>
      </c>
      <c r="W10" s="27">
        <v>0.184</v>
      </c>
      <c r="X10" s="28">
        <v>0.184</v>
      </c>
      <c r="Z10" s="36">
        <v>0.98299999999999998</v>
      </c>
      <c r="AA10" s="36">
        <f t="shared" si="0"/>
        <v>0.38979999999999998</v>
      </c>
    </row>
    <row r="11" spans="1:27">
      <c r="A11" s="2">
        <v>0.2</v>
      </c>
      <c r="B11" s="26">
        <v>-4.0297999999999998</v>
      </c>
      <c r="C11" s="27">
        <v>1.4712000000000001</v>
      </c>
      <c r="D11" s="27">
        <v>-0.12820000000000001</v>
      </c>
      <c r="E11" s="27">
        <v>-4.0000000000000002E-4</v>
      </c>
      <c r="F11" s="27">
        <v>-1.4977</v>
      </c>
      <c r="G11" s="27">
        <v>0.2049</v>
      </c>
      <c r="H11" s="27">
        <v>2.7099999999999999E-2</v>
      </c>
      <c r="I11" s="28">
        <v>8.0000000000000004E-4</v>
      </c>
      <c r="J11" s="28">
        <v>8.1299999999999997E-2</v>
      </c>
      <c r="K11" s="27">
        <v>0.18779999999999999</v>
      </c>
      <c r="L11" s="28">
        <v>0.2046</v>
      </c>
      <c r="M11" s="2"/>
      <c r="N11" s="26">
        <v>-0.25459999999999999</v>
      </c>
      <c r="O11" s="27">
        <v>-9.8799999999999999E-2</v>
      </c>
      <c r="P11" s="27">
        <v>1.9099999999999999E-2</v>
      </c>
      <c r="Q11" s="27">
        <v>1.6000000000000001E-3</v>
      </c>
      <c r="R11" s="27">
        <v>0.20749999999999999</v>
      </c>
      <c r="S11" s="27">
        <v>-4.7800000000000002E-2</v>
      </c>
      <c r="T11" s="27">
        <v>-9.5999999999999992E-3</v>
      </c>
      <c r="U11" s="28">
        <v>1E-4</v>
      </c>
      <c r="V11" s="28">
        <v>1.2800000000000001E-2</v>
      </c>
      <c r="W11" s="27">
        <v>0.18990000000000001</v>
      </c>
      <c r="X11" s="28">
        <v>0.19040000000000001</v>
      </c>
      <c r="Z11" s="36">
        <v>0.97009999999999996</v>
      </c>
      <c r="AA11" s="36">
        <f t="shared" si="0"/>
        <v>0.39200000000000002</v>
      </c>
    </row>
    <row r="12" spans="1:27">
      <c r="A12" s="2">
        <v>0.3</v>
      </c>
      <c r="B12" s="26">
        <v>-4.3613999999999997</v>
      </c>
      <c r="C12" s="27">
        <v>1.4021999999999999</v>
      </c>
      <c r="D12" s="27">
        <v>-0.1109</v>
      </c>
      <c r="E12" s="27">
        <v>3.3E-3</v>
      </c>
      <c r="F12" s="27">
        <v>-0.60760000000000003</v>
      </c>
      <c r="G12" s="27">
        <v>7.0000000000000007E-2</v>
      </c>
      <c r="H12" s="27">
        <v>3.2199999999999999E-2</v>
      </c>
      <c r="I12" s="28">
        <v>1.9E-3</v>
      </c>
      <c r="J12" s="28">
        <v>7.2700000000000001E-2</v>
      </c>
      <c r="K12" s="27">
        <v>0.18709999999999999</v>
      </c>
      <c r="L12" s="28">
        <v>0.20069999999999999</v>
      </c>
      <c r="M12" s="2"/>
      <c r="N12" s="26">
        <v>5.0000000000000001E-3</v>
      </c>
      <c r="O12" s="27">
        <v>-0.15049999999999999</v>
      </c>
      <c r="P12" s="27">
        <v>1.84E-2</v>
      </c>
      <c r="Q12" s="27">
        <v>-2.0000000000000001E-4</v>
      </c>
      <c r="R12" s="27">
        <v>6.0199999999999997E-2</v>
      </c>
      <c r="S12" s="27">
        <v>-1.78E-2</v>
      </c>
      <c r="T12" s="27">
        <v>-4.53E-2</v>
      </c>
      <c r="U12" s="28">
        <v>0</v>
      </c>
      <c r="V12" s="28">
        <v>2.6800000000000001E-2</v>
      </c>
      <c r="W12" s="27">
        <v>0.19189999999999999</v>
      </c>
      <c r="X12" s="28">
        <v>0.1938</v>
      </c>
      <c r="Z12" s="36">
        <v>0.96179999999999999</v>
      </c>
      <c r="AA12" s="36">
        <f t="shared" si="0"/>
        <v>0.39069999999999999</v>
      </c>
    </row>
    <row r="13" spans="1:27">
      <c r="A13" s="2">
        <v>0.4</v>
      </c>
      <c r="B13" s="26">
        <v>-4.4682000000000004</v>
      </c>
      <c r="C13" s="27">
        <v>1.3026</v>
      </c>
      <c r="D13" s="27">
        <v>-9.2799999999999994E-2</v>
      </c>
      <c r="E13" s="27">
        <v>2.2000000000000001E-3</v>
      </c>
      <c r="F13" s="27">
        <v>0.185</v>
      </c>
      <c r="G13" s="27">
        <v>-5.0099999999999999E-2</v>
      </c>
      <c r="H13" s="27">
        <v>1.49E-2</v>
      </c>
      <c r="I13" s="28">
        <v>3.2000000000000002E-3</v>
      </c>
      <c r="J13" s="28">
        <v>5.8299999999999998E-2</v>
      </c>
      <c r="K13" s="27">
        <v>0.19220000000000001</v>
      </c>
      <c r="L13" s="28">
        <v>0.20080000000000001</v>
      </c>
      <c r="M13" s="2"/>
      <c r="N13" s="26">
        <v>9.7799999999999998E-2</v>
      </c>
      <c r="O13" s="27">
        <v>-0.19689999999999999</v>
      </c>
      <c r="P13" s="27">
        <v>2.1600000000000001E-2</v>
      </c>
      <c r="Q13" s="27">
        <v>2.0000000000000001E-4</v>
      </c>
      <c r="R13" s="27">
        <v>0.1031</v>
      </c>
      <c r="S13" s="27">
        <v>-2.1999999999999999E-2</v>
      </c>
      <c r="T13" s="27">
        <v>-5.0599999999999999E-2</v>
      </c>
      <c r="U13" s="28">
        <v>1E-4</v>
      </c>
      <c r="V13" s="28">
        <v>1.5699999999999999E-2</v>
      </c>
      <c r="W13" s="27">
        <v>0.18459999999999999</v>
      </c>
      <c r="X13" s="28">
        <v>0.1852</v>
      </c>
      <c r="Z13" s="36">
        <v>0.94820000000000004</v>
      </c>
      <c r="AA13" s="36">
        <f t="shared" si="0"/>
        <v>0.38100000000000001</v>
      </c>
    </row>
    <row r="14" spans="1:27">
      <c r="A14" s="2">
        <v>0.5</v>
      </c>
      <c r="B14" s="26">
        <v>-4.2187999999999999</v>
      </c>
      <c r="C14" s="27">
        <v>1.2307999999999999</v>
      </c>
      <c r="D14" s="27">
        <v>-8.8499999999999995E-2</v>
      </c>
      <c r="E14" s="27">
        <v>1.5E-3</v>
      </c>
      <c r="F14" s="27">
        <v>0.3473</v>
      </c>
      <c r="G14" s="27">
        <v>-6.54E-2</v>
      </c>
      <c r="H14" s="27">
        <v>-0.01</v>
      </c>
      <c r="I14" s="28">
        <v>3.5999999999999999E-3</v>
      </c>
      <c r="J14" s="28">
        <v>5.3400000000000003E-2</v>
      </c>
      <c r="K14" s="27">
        <v>0.1961</v>
      </c>
      <c r="L14" s="28">
        <v>0.20319999999999999</v>
      </c>
      <c r="M14" s="2"/>
      <c r="N14" s="26">
        <v>0.21829999999999999</v>
      </c>
      <c r="O14" s="27">
        <v>-0.2848</v>
      </c>
      <c r="P14" s="27">
        <v>3.1E-2</v>
      </c>
      <c r="Q14" s="27">
        <v>2.9999999999999997E-4</v>
      </c>
      <c r="R14" s="27">
        <v>0.2261</v>
      </c>
      <c r="S14" s="27">
        <v>-4.0099999999999997E-2</v>
      </c>
      <c r="T14" s="27">
        <v>-4.2299999999999997E-2</v>
      </c>
      <c r="U14" s="28">
        <v>0</v>
      </c>
      <c r="V14" s="28">
        <v>0</v>
      </c>
      <c r="W14" s="27">
        <v>0.1956</v>
      </c>
      <c r="X14" s="28">
        <v>0.1956</v>
      </c>
      <c r="Z14" s="36">
        <v>0.94889999999999997</v>
      </c>
      <c r="AA14" s="36">
        <f t="shared" si="0"/>
        <v>0.39369999999999999</v>
      </c>
    </row>
    <row r="15" spans="1:27">
      <c r="A15" s="2">
        <v>0.6</v>
      </c>
      <c r="B15" s="26">
        <v>-3.4927999999999999</v>
      </c>
      <c r="C15" s="27">
        <v>0.96650000000000003</v>
      </c>
      <c r="D15" s="27">
        <v>-6.7799999999999999E-2</v>
      </c>
      <c r="E15" s="27">
        <v>6.9999999999999999E-4</v>
      </c>
      <c r="F15" s="27">
        <v>0.36259999999999998</v>
      </c>
      <c r="G15" s="27">
        <v>-5.7700000000000001E-2</v>
      </c>
      <c r="H15" s="27">
        <v>-6.7000000000000002E-3</v>
      </c>
      <c r="I15" s="28">
        <v>2.8999999999999998E-3</v>
      </c>
      <c r="J15" s="28">
        <v>6.3200000000000006E-2</v>
      </c>
      <c r="K15" s="27">
        <v>0.19159999999999999</v>
      </c>
      <c r="L15" s="28">
        <v>0.20169999999999999</v>
      </c>
      <c r="M15" s="2"/>
      <c r="N15" s="26">
        <v>0.2452</v>
      </c>
      <c r="O15" s="27">
        <v>-0.25530000000000003</v>
      </c>
      <c r="P15" s="27">
        <v>2.8199999999999999E-2</v>
      </c>
      <c r="Q15" s="27">
        <v>-4.0000000000000002E-4</v>
      </c>
      <c r="R15" s="27">
        <v>0.17749999999999999</v>
      </c>
      <c r="S15" s="27">
        <v>-3.9899999999999998E-2</v>
      </c>
      <c r="T15" s="27">
        <v>-3.9899999999999998E-2</v>
      </c>
      <c r="U15" s="28">
        <v>1E-4</v>
      </c>
      <c r="V15" s="28">
        <v>0</v>
      </c>
      <c r="W15" s="27">
        <v>0.20599999999999999</v>
      </c>
      <c r="X15" s="28">
        <v>0.20599999999999999</v>
      </c>
      <c r="Z15" s="36">
        <v>0.94130000000000003</v>
      </c>
      <c r="AA15" s="36">
        <f t="shared" si="0"/>
        <v>0.4017</v>
      </c>
    </row>
    <row r="16" spans="1:27">
      <c r="A16" s="2">
        <v>0.75</v>
      </c>
      <c r="B16" s="26">
        <v>-3.4504000000000001</v>
      </c>
      <c r="C16" s="27">
        <v>0.92830000000000001</v>
      </c>
      <c r="D16" s="27">
        <v>-6.1899999999999997E-2</v>
      </c>
      <c r="E16" s="27">
        <v>1.1000000000000001E-3</v>
      </c>
      <c r="F16" s="27">
        <v>0.45290000000000002</v>
      </c>
      <c r="G16" s="27">
        <v>-8.0299999999999996E-2</v>
      </c>
      <c r="H16" s="27">
        <v>1.09E-2</v>
      </c>
      <c r="I16" s="28">
        <v>3.5000000000000001E-3</v>
      </c>
      <c r="J16" s="28">
        <v>6.1499999999999999E-2</v>
      </c>
      <c r="K16" s="27">
        <v>0.18729999999999999</v>
      </c>
      <c r="L16" s="28">
        <v>0.1971</v>
      </c>
      <c r="M16" s="2"/>
      <c r="N16" s="26">
        <v>8.5500000000000007E-2</v>
      </c>
      <c r="O16" s="27">
        <v>-0.21440000000000001</v>
      </c>
      <c r="P16" s="27">
        <v>2.5700000000000001E-2</v>
      </c>
      <c r="Q16" s="27">
        <v>-6.9999999999999999E-4</v>
      </c>
      <c r="R16" s="27">
        <v>0.24690000000000001</v>
      </c>
      <c r="S16" s="27">
        <v>-4.7800000000000002E-2</v>
      </c>
      <c r="T16" s="27">
        <v>-6.5799999999999997E-2</v>
      </c>
      <c r="U16" s="28">
        <v>2.0000000000000001E-4</v>
      </c>
      <c r="V16" s="28">
        <v>0</v>
      </c>
      <c r="W16" s="27">
        <v>0.2039</v>
      </c>
      <c r="X16" s="28">
        <v>0.2039</v>
      </c>
      <c r="Z16" s="36">
        <v>0.92169999999999996</v>
      </c>
      <c r="AA16" s="36">
        <f t="shared" si="0"/>
        <v>0.3931</v>
      </c>
    </row>
    <row r="17" spans="1:27">
      <c r="A17" s="2">
        <v>1</v>
      </c>
      <c r="B17" s="26">
        <v>-3.5539999999999998</v>
      </c>
      <c r="C17" s="27">
        <v>0.77790000000000004</v>
      </c>
      <c r="D17" s="27">
        <v>-3.9E-2</v>
      </c>
      <c r="E17" s="27">
        <v>-1E-3</v>
      </c>
      <c r="F17" s="27">
        <v>1.0778000000000001</v>
      </c>
      <c r="G17" s="27">
        <v>-0.16420000000000001</v>
      </c>
      <c r="H17" s="27">
        <v>3.7699999999999997E-2</v>
      </c>
      <c r="I17" s="28">
        <v>3.0000000000000001E-3</v>
      </c>
      <c r="J17" s="28">
        <v>6.2899999999999998E-2</v>
      </c>
      <c r="K17" s="27">
        <v>0.1963</v>
      </c>
      <c r="L17" s="28">
        <v>0.20610000000000001</v>
      </c>
      <c r="M17" s="2"/>
      <c r="N17" s="26">
        <v>-5.7700000000000001E-2</v>
      </c>
      <c r="O17" s="27">
        <v>-8.9599999999999999E-2</v>
      </c>
      <c r="P17" s="27">
        <v>1.0699999999999999E-2</v>
      </c>
      <c r="Q17" s="27">
        <v>-8.0000000000000004E-4</v>
      </c>
      <c r="R17" s="27">
        <v>8.5999999999999993E-2</v>
      </c>
      <c r="S17" s="27">
        <v>-2.07E-2</v>
      </c>
      <c r="T17" s="27">
        <v>-7.9299999999999995E-2</v>
      </c>
      <c r="U17" s="28">
        <v>2.0000000000000001E-4</v>
      </c>
      <c r="V17" s="28">
        <v>0</v>
      </c>
      <c r="W17" s="27">
        <v>0.19600000000000001</v>
      </c>
      <c r="X17" s="28">
        <v>0.19600000000000001</v>
      </c>
      <c r="Z17" s="36">
        <v>0.9163</v>
      </c>
      <c r="AA17" s="36">
        <f t="shared" si="0"/>
        <v>0.39360000000000001</v>
      </c>
    </row>
    <row r="18" spans="1:27">
      <c r="A18" s="2">
        <v>1.5</v>
      </c>
      <c r="B18" s="26">
        <v>-2.173</v>
      </c>
      <c r="C18" s="27">
        <v>0.30549999999999999</v>
      </c>
      <c r="D18" s="27">
        <v>4.1999999999999997E-3</v>
      </c>
      <c r="E18" s="27">
        <v>-3.2000000000000002E-3</v>
      </c>
      <c r="F18" s="27">
        <v>1.5197000000000001</v>
      </c>
      <c r="G18" s="27">
        <v>-0.24840000000000001</v>
      </c>
      <c r="H18" s="27">
        <v>4.48E-2</v>
      </c>
      <c r="I18" s="28">
        <v>4.3E-3</v>
      </c>
      <c r="J18" s="28">
        <v>6.4799999999999996E-2</v>
      </c>
      <c r="K18" s="27">
        <v>0.18790000000000001</v>
      </c>
      <c r="L18" s="28">
        <v>0.1988</v>
      </c>
      <c r="M18" s="2"/>
      <c r="N18" s="26">
        <v>-7.1800000000000003E-2</v>
      </c>
      <c r="O18" s="27">
        <v>-2.35E-2</v>
      </c>
      <c r="P18" s="27">
        <v>1E-4</v>
      </c>
      <c r="Q18" s="27">
        <v>-8.0000000000000004E-4</v>
      </c>
      <c r="R18" s="27">
        <v>-3.1099999999999999E-2</v>
      </c>
      <c r="S18" s="27">
        <v>5.4000000000000003E-3</v>
      </c>
      <c r="T18" s="27">
        <v>-8.6699999999999999E-2</v>
      </c>
      <c r="U18" s="28">
        <v>1E-4</v>
      </c>
      <c r="V18" s="28">
        <v>0</v>
      </c>
      <c r="W18" s="27">
        <v>0.191</v>
      </c>
      <c r="X18" s="28">
        <v>0.191</v>
      </c>
      <c r="Z18" s="36">
        <v>0.9022</v>
      </c>
      <c r="AA18" s="36">
        <f t="shared" si="0"/>
        <v>0.38019999999999998</v>
      </c>
    </row>
    <row r="19" spans="1:27">
      <c r="A19" s="2">
        <v>2</v>
      </c>
      <c r="B19" s="26">
        <v>-0.32429999999999998</v>
      </c>
      <c r="C19" s="27">
        <v>-0.21249999999999999</v>
      </c>
      <c r="D19" s="27">
        <v>3.8399999999999997E-2</v>
      </c>
      <c r="E19" s="27">
        <v>-4.7000000000000002E-3</v>
      </c>
      <c r="F19" s="27">
        <v>1.1809000000000001</v>
      </c>
      <c r="G19" s="27">
        <v>-0.19070000000000001</v>
      </c>
      <c r="H19" s="27">
        <v>3.8899999999999997E-2</v>
      </c>
      <c r="I19" s="28">
        <v>3.8E-3</v>
      </c>
      <c r="J19" s="28">
        <v>4.2500000000000003E-2</v>
      </c>
      <c r="K19" s="27">
        <v>0.20610000000000001</v>
      </c>
      <c r="L19" s="28">
        <v>0.2104</v>
      </c>
      <c r="M19" s="2"/>
      <c r="N19" s="26">
        <v>-0.60899999999999999</v>
      </c>
      <c r="O19" s="27">
        <v>0.15290000000000001</v>
      </c>
      <c r="P19" s="27">
        <v>-1.09E-2</v>
      </c>
      <c r="Q19" s="27">
        <v>-6.9999999999999999E-4</v>
      </c>
      <c r="R19" s="27">
        <v>5.1900000000000002E-2</v>
      </c>
      <c r="S19" s="27">
        <v>-1.77E-2</v>
      </c>
      <c r="T19" s="27">
        <v>-7.5800000000000006E-2</v>
      </c>
      <c r="U19" s="28">
        <v>2.0000000000000001E-4</v>
      </c>
      <c r="V19" s="28">
        <v>7.9000000000000008E-3</v>
      </c>
      <c r="W19" s="27">
        <v>0.19500000000000001</v>
      </c>
      <c r="X19" s="28">
        <v>0.19520000000000001</v>
      </c>
      <c r="Z19" s="36">
        <v>0.89890000000000003</v>
      </c>
      <c r="AA19" s="36">
        <f t="shared" si="0"/>
        <v>0.3952</v>
      </c>
    </row>
    <row r="20" spans="1:27">
      <c r="A20" s="2">
        <v>3</v>
      </c>
      <c r="B20" s="26">
        <v>0.34010000000000001</v>
      </c>
      <c r="C20" s="27">
        <v>-0.4995</v>
      </c>
      <c r="D20" s="27">
        <v>6.7500000000000004E-2</v>
      </c>
      <c r="E20" s="27">
        <v>-8.5000000000000006E-3</v>
      </c>
      <c r="F20" s="27">
        <v>1.5468999999999999</v>
      </c>
      <c r="G20" s="27">
        <v>-0.23649999999999999</v>
      </c>
      <c r="H20" s="27">
        <v>3.4099999999999998E-2</v>
      </c>
      <c r="I20" s="28">
        <v>2.2000000000000001E-3</v>
      </c>
      <c r="J20" s="28">
        <v>5.7099999999999998E-2</v>
      </c>
      <c r="K20" s="27">
        <v>0.20660000000000001</v>
      </c>
      <c r="L20" s="28">
        <v>0.21440000000000001</v>
      </c>
      <c r="M20" s="2"/>
      <c r="N20" s="26">
        <v>-0.16830000000000001</v>
      </c>
      <c r="O20" s="27">
        <v>5.4100000000000002E-2</v>
      </c>
      <c r="P20" s="27">
        <v>-6.3E-3</v>
      </c>
      <c r="Q20" s="27">
        <v>-2.9999999999999997E-4</v>
      </c>
      <c r="R20" s="27">
        <v>-8.9899999999999994E-2</v>
      </c>
      <c r="S20" s="27">
        <v>4.7000000000000002E-3</v>
      </c>
      <c r="T20" s="27">
        <v>-7.5999999999999998E-2</v>
      </c>
      <c r="U20" s="28">
        <v>2.0000000000000001E-4</v>
      </c>
      <c r="V20" s="28">
        <v>1.14E-2</v>
      </c>
      <c r="W20" s="27">
        <v>0.1961</v>
      </c>
      <c r="X20" s="28">
        <v>0.19639999999999999</v>
      </c>
      <c r="Z20" s="36">
        <v>0.91679999999999995</v>
      </c>
      <c r="AA20" s="36">
        <f t="shared" si="0"/>
        <v>0.4022</v>
      </c>
    </row>
    <row r="21" spans="1:27">
      <c r="A21" s="2">
        <v>4</v>
      </c>
      <c r="B21" s="26">
        <v>0.29430000000000001</v>
      </c>
      <c r="C21" s="27">
        <v>-0.59599999999999997</v>
      </c>
      <c r="D21" s="27">
        <v>8.48E-2</v>
      </c>
      <c r="E21" s="27">
        <v>-8.2000000000000007E-3</v>
      </c>
      <c r="F21" s="27">
        <v>1.9415</v>
      </c>
      <c r="G21" s="27">
        <v>-0.3</v>
      </c>
      <c r="H21" s="27">
        <v>1.6299999999999999E-2</v>
      </c>
      <c r="I21" s="28">
        <v>2E-3</v>
      </c>
      <c r="J21" s="28">
        <v>3.2599999999999997E-2</v>
      </c>
      <c r="K21" s="27">
        <v>0.20349999999999999</v>
      </c>
      <c r="L21" s="28">
        <v>0.20610000000000001</v>
      </c>
      <c r="M21" s="2"/>
      <c r="N21" s="26">
        <v>-0.33389999999999997</v>
      </c>
      <c r="O21" s="27">
        <v>0.1628</v>
      </c>
      <c r="P21" s="27">
        <v>-2.12E-2</v>
      </c>
      <c r="Q21" s="27">
        <v>0</v>
      </c>
      <c r="R21" s="27">
        <v>-0.2319</v>
      </c>
      <c r="S21" s="27">
        <v>3.3700000000000001E-2</v>
      </c>
      <c r="T21" s="27">
        <v>-5.5300000000000002E-2</v>
      </c>
      <c r="U21" s="28">
        <v>1E-4</v>
      </c>
      <c r="V21" s="28">
        <v>2.53E-2</v>
      </c>
      <c r="W21" s="27">
        <v>0.19989999999999999</v>
      </c>
      <c r="X21" s="28">
        <v>0.20150000000000001</v>
      </c>
      <c r="Z21" s="36">
        <v>0.85009999999999997</v>
      </c>
      <c r="AA21" s="36">
        <f t="shared" si="0"/>
        <v>0.39200000000000002</v>
      </c>
    </row>
    <row r="22" spans="1:27">
      <c r="A22" s="2">
        <v>5</v>
      </c>
      <c r="B22" s="26">
        <v>0.1052</v>
      </c>
      <c r="C22" s="27">
        <v>-0.53569999999999995</v>
      </c>
      <c r="D22" s="27">
        <v>8.0100000000000005E-2</v>
      </c>
      <c r="E22" s="27">
        <v>-4.4999999999999997E-3</v>
      </c>
      <c r="F22" s="27">
        <v>2.3066</v>
      </c>
      <c r="G22" s="27">
        <v>-0.36830000000000002</v>
      </c>
      <c r="H22" s="27">
        <v>-5.8999999999999999E-3</v>
      </c>
      <c r="I22" s="28">
        <v>5.4000000000000003E-3</v>
      </c>
      <c r="J22" s="28">
        <v>3.78E-2</v>
      </c>
      <c r="K22" s="27">
        <v>0.2147</v>
      </c>
      <c r="L22" s="28">
        <v>0.218</v>
      </c>
      <c r="M22" s="2"/>
      <c r="N22" s="26">
        <v>-0.21579999999999999</v>
      </c>
      <c r="O22" s="27">
        <v>8.2699999999999996E-2</v>
      </c>
      <c r="P22" s="27">
        <v>-1.09E-2</v>
      </c>
      <c r="Q22" s="27">
        <v>2.9999999999999997E-4</v>
      </c>
      <c r="R22" s="27">
        <v>-0.1159</v>
      </c>
      <c r="S22" s="27">
        <v>1.12E-2</v>
      </c>
      <c r="T22" s="27">
        <v>-4.9200000000000001E-2</v>
      </c>
      <c r="U22" s="28">
        <v>1E-4</v>
      </c>
      <c r="V22" s="28">
        <v>1.0500000000000001E-2</v>
      </c>
      <c r="W22" s="27">
        <v>0.2107</v>
      </c>
      <c r="X22" s="28">
        <v>0.21099999999999999</v>
      </c>
      <c r="Z22" s="36">
        <v>0.91769999999999996</v>
      </c>
      <c r="AA22" s="36">
        <f t="shared" si="0"/>
        <v>0.42009999999999997</v>
      </c>
    </row>
    <row r="23" spans="1:27">
      <c r="A23" s="2">
        <v>7.5</v>
      </c>
      <c r="B23" s="26">
        <v>-0.73580000000000001</v>
      </c>
      <c r="C23" s="27">
        <v>0.10440000000000001</v>
      </c>
      <c r="D23" s="27">
        <v>-1.1999999999999999E-3</v>
      </c>
      <c r="E23" s="27">
        <v>-2.7000000000000001E-3</v>
      </c>
      <c r="F23" s="27">
        <v>0.1158</v>
      </c>
      <c r="G23" s="27">
        <v>-2.0799999999999999E-2</v>
      </c>
      <c r="H23" s="27">
        <v>2.3E-3</v>
      </c>
      <c r="I23" s="28">
        <v>1.9E-3</v>
      </c>
      <c r="J23" s="28">
        <v>8.5999999999999993E-2</v>
      </c>
      <c r="K23" s="27">
        <v>0.19070000000000001</v>
      </c>
      <c r="L23" s="28">
        <v>0.2092</v>
      </c>
      <c r="M23" s="2"/>
      <c r="N23" s="26">
        <v>6.5100000000000005E-2</v>
      </c>
      <c r="O23" s="27">
        <v>-6.3500000000000001E-2</v>
      </c>
      <c r="P23" s="27">
        <v>6.7999999999999996E-3</v>
      </c>
      <c r="Q23" s="27">
        <v>4.0000000000000002E-4</v>
      </c>
      <c r="R23" s="27">
        <v>3.6200000000000003E-2</v>
      </c>
      <c r="S23" s="27">
        <v>-1.9300000000000001E-2</v>
      </c>
      <c r="T23" s="27">
        <v>-4.6300000000000001E-2</v>
      </c>
      <c r="U23" s="28">
        <v>2.0000000000000001E-4</v>
      </c>
      <c r="V23" s="28">
        <v>0</v>
      </c>
      <c r="W23" s="27">
        <v>0.23430000000000001</v>
      </c>
      <c r="X23" s="28">
        <v>0.23430000000000001</v>
      </c>
      <c r="Z23" s="36">
        <v>0.94130000000000003</v>
      </c>
      <c r="AA23" s="36">
        <f t="shared" si="0"/>
        <v>0.437</v>
      </c>
    </row>
    <row r="24" spans="1:27" ht="14.5" thickBot="1">
      <c r="A24" s="2">
        <v>10</v>
      </c>
      <c r="B24" s="30">
        <v>-0.96250000000000002</v>
      </c>
      <c r="C24" s="31">
        <v>0.31909999999999999</v>
      </c>
      <c r="D24" s="31">
        <v>-2.8199999999999999E-2</v>
      </c>
      <c r="E24" s="31">
        <v>5.9999999999999995E-4</v>
      </c>
      <c r="F24" s="31">
        <v>-0.66539999999999999</v>
      </c>
      <c r="G24" s="31">
        <v>9.4899999999999998E-2</v>
      </c>
      <c r="H24" s="31">
        <v>-1.72E-2</v>
      </c>
      <c r="I24" s="32">
        <v>8.9999999999999998E-4</v>
      </c>
      <c r="J24" s="32">
        <v>8.8099999999999998E-2</v>
      </c>
      <c r="K24" s="31">
        <v>0.18149999999999999</v>
      </c>
      <c r="L24" s="32">
        <v>0.20169999999999999</v>
      </c>
      <c r="M24" s="2"/>
      <c r="N24" s="30">
        <v>-0.18459999999999999</v>
      </c>
      <c r="O24" s="31">
        <v>-4.3900000000000002E-2</v>
      </c>
      <c r="P24" s="31">
        <v>7.6E-3</v>
      </c>
      <c r="Q24" s="31">
        <v>-2.9999999999999997E-4</v>
      </c>
      <c r="R24" s="31">
        <v>0.18310000000000001</v>
      </c>
      <c r="S24" s="31">
        <v>-3.1E-2</v>
      </c>
      <c r="T24" s="31">
        <v>-2.7799999999999998E-2</v>
      </c>
      <c r="U24" s="32">
        <v>1E-4</v>
      </c>
      <c r="V24" s="32">
        <v>0</v>
      </c>
      <c r="W24" s="31">
        <v>0.23519999999999999</v>
      </c>
      <c r="X24" s="32">
        <v>0.23519999999999999</v>
      </c>
      <c r="Z24" s="37">
        <v>0.97389999999999999</v>
      </c>
      <c r="AA24" s="52">
        <f t="shared" si="0"/>
        <v>0.43409999999999999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4"/>
  <sheetViews>
    <sheetView workbookViewId="0"/>
  </sheetViews>
  <sheetFormatPr defaultRowHeight="14"/>
  <cols>
    <col min="1" max="1" width="8.7265625" style="44"/>
    <col min="2" max="2" width="9.1796875" style="44" bestFit="1" customWidth="1"/>
    <col min="3" max="3" width="11.6328125" style="44" bestFit="1" customWidth="1"/>
    <col min="4" max="4" width="13.08984375" style="44" bestFit="1" customWidth="1"/>
    <col min="5" max="5" width="12.36328125" style="44" bestFit="1" customWidth="1"/>
    <col min="6" max="8" width="8.7265625" style="44"/>
    <col min="9" max="9" width="9.1796875" style="44" bestFit="1" customWidth="1"/>
    <col min="10" max="10" width="11.6328125" style="44" bestFit="1" customWidth="1"/>
    <col min="11" max="11" width="13.08984375" style="44" bestFit="1" customWidth="1"/>
    <col min="12" max="12" width="12.36328125" style="44" bestFit="1" customWidth="1"/>
    <col min="13" max="15" width="8.7265625" style="44"/>
    <col min="16" max="16" width="9.1796875" style="44" bestFit="1" customWidth="1"/>
    <col min="17" max="17" width="11.6328125" style="44" bestFit="1" customWidth="1"/>
    <col min="18" max="18" width="13.08984375" style="44" bestFit="1" customWidth="1"/>
    <col min="19" max="19" width="12.36328125" style="44" bestFit="1" customWidth="1"/>
    <col min="20" max="16384" width="8.7265625" style="44"/>
  </cols>
  <sheetData>
    <row r="1" spans="1:19" s="15" customFormat="1" ht="30" customHeight="1" thickBot="1">
      <c r="A1" s="15" t="s">
        <v>15</v>
      </c>
      <c r="B1" s="40" t="s">
        <v>39</v>
      </c>
      <c r="C1" s="40" t="s">
        <v>110</v>
      </c>
      <c r="D1" s="40" t="s">
        <v>40</v>
      </c>
      <c r="E1" s="40" t="s">
        <v>41</v>
      </c>
      <c r="H1" s="15" t="s">
        <v>11</v>
      </c>
      <c r="I1" s="40" t="s">
        <v>39</v>
      </c>
      <c r="J1" s="40" t="s">
        <v>110</v>
      </c>
      <c r="K1" s="40" t="s">
        <v>40</v>
      </c>
      <c r="L1" s="40" t="s">
        <v>41</v>
      </c>
      <c r="O1" s="15" t="s">
        <v>17</v>
      </c>
      <c r="P1" s="40" t="s">
        <v>39</v>
      </c>
      <c r="Q1" s="40" t="s">
        <v>110</v>
      </c>
      <c r="R1" s="40" t="s">
        <v>40</v>
      </c>
      <c r="S1" s="40" t="s">
        <v>41</v>
      </c>
    </row>
    <row r="2" spans="1:19">
      <c r="A2" s="40" t="s">
        <v>10</v>
      </c>
      <c r="B2" s="41">
        <v>0.51590000000000003</v>
      </c>
      <c r="C2" s="42">
        <v>0.51849999999999996</v>
      </c>
      <c r="D2" s="42">
        <v>0.55020000000000002</v>
      </c>
      <c r="E2" s="43">
        <v>0.51300000000000001</v>
      </c>
      <c r="H2" s="40" t="s">
        <v>10</v>
      </c>
      <c r="I2" s="41">
        <v>1.6863999999999999</v>
      </c>
      <c r="J2" s="42">
        <v>1.7084999999999999</v>
      </c>
      <c r="K2" s="42">
        <v>1.4982</v>
      </c>
      <c r="L2" s="43">
        <v>1.7333000000000001</v>
      </c>
      <c r="O2" s="40" t="s">
        <v>10</v>
      </c>
      <c r="P2" s="41">
        <v>0.19500000000000001</v>
      </c>
      <c r="Q2" s="42">
        <v>0.19500000000000001</v>
      </c>
      <c r="R2" s="42">
        <v>0.20760000000000001</v>
      </c>
      <c r="S2" s="43">
        <v>0.20330000000000001</v>
      </c>
    </row>
    <row r="3" spans="1:19">
      <c r="A3" s="40">
        <v>0.01</v>
      </c>
      <c r="B3" s="45">
        <v>0.5151</v>
      </c>
      <c r="C3" s="46">
        <v>0.52480000000000004</v>
      </c>
      <c r="D3" s="46">
        <v>0.55089999999999995</v>
      </c>
      <c r="E3" s="47">
        <v>0.50760000000000005</v>
      </c>
      <c r="H3" s="40">
        <v>0.01</v>
      </c>
      <c r="I3" s="45">
        <v>1.762</v>
      </c>
      <c r="J3" s="46">
        <v>1.5556000000000001</v>
      </c>
      <c r="K3" s="46">
        <v>1.6526000000000001</v>
      </c>
      <c r="L3" s="47">
        <v>1.8125</v>
      </c>
      <c r="O3" s="40">
        <v>0.01</v>
      </c>
      <c r="P3" s="45">
        <v>0.1958</v>
      </c>
      <c r="Q3" s="46">
        <v>0.19600000000000001</v>
      </c>
      <c r="R3" s="46">
        <v>0.20519999999999999</v>
      </c>
      <c r="S3" s="47">
        <v>0.20250000000000001</v>
      </c>
    </row>
    <row r="4" spans="1:19">
      <c r="A4" s="40">
        <v>0.02</v>
      </c>
      <c r="B4" s="45">
        <v>0.51719999999999999</v>
      </c>
      <c r="C4" s="46">
        <v>0.52100000000000002</v>
      </c>
      <c r="D4" s="46">
        <v>0.56610000000000005</v>
      </c>
      <c r="E4" s="47">
        <v>0.50380000000000003</v>
      </c>
      <c r="H4" s="40">
        <v>0.02</v>
      </c>
      <c r="I4" s="45">
        <v>1.5859000000000001</v>
      </c>
      <c r="J4" s="46">
        <v>1.6215999999999999</v>
      </c>
      <c r="K4" s="46">
        <v>1.6043000000000001</v>
      </c>
      <c r="L4" s="47">
        <v>1.6307</v>
      </c>
      <c r="O4" s="40">
        <v>0.02</v>
      </c>
      <c r="P4" s="45">
        <v>0.19700000000000001</v>
      </c>
      <c r="Q4" s="46">
        <v>0.19739999999999999</v>
      </c>
      <c r="R4" s="46">
        <v>0.20730000000000001</v>
      </c>
      <c r="S4" s="47">
        <v>0.2039</v>
      </c>
    </row>
    <row r="5" spans="1:19">
      <c r="A5" s="40">
        <v>0.03</v>
      </c>
      <c r="B5" s="45">
        <v>0.52510000000000001</v>
      </c>
      <c r="C5" s="46">
        <v>0.53</v>
      </c>
      <c r="D5" s="46">
        <v>0.58099999999999996</v>
      </c>
      <c r="E5" s="47">
        <v>0.51349999999999996</v>
      </c>
      <c r="H5" s="40">
        <v>0.03</v>
      </c>
      <c r="I5" s="45">
        <v>1.6375999999999999</v>
      </c>
      <c r="J5" s="46">
        <v>1.5081</v>
      </c>
      <c r="K5" s="46">
        <v>1.5550999999999999</v>
      </c>
      <c r="L5" s="47">
        <v>1.6857</v>
      </c>
      <c r="O5" s="40">
        <v>0.03</v>
      </c>
      <c r="P5" s="45">
        <v>0.20569999999999999</v>
      </c>
      <c r="Q5" s="46">
        <v>0.20630000000000001</v>
      </c>
      <c r="R5" s="46">
        <v>0.2235</v>
      </c>
      <c r="S5" s="47">
        <v>0.2094</v>
      </c>
    </row>
    <row r="6" spans="1:19">
      <c r="A6" s="40">
        <v>0.04</v>
      </c>
      <c r="B6" s="45">
        <v>0.52029999999999998</v>
      </c>
      <c r="C6" s="46">
        <v>0.51839999999999997</v>
      </c>
      <c r="D6" s="46">
        <v>0.5696</v>
      </c>
      <c r="E6" s="47">
        <v>0.51590000000000003</v>
      </c>
      <c r="H6" s="40">
        <v>0.04</v>
      </c>
      <c r="I6" s="45">
        <v>1.5092000000000001</v>
      </c>
      <c r="J6" s="46">
        <v>1.4345000000000001</v>
      </c>
      <c r="K6" s="46">
        <v>1.5559000000000001</v>
      </c>
      <c r="L6" s="47">
        <v>1.5347999999999999</v>
      </c>
      <c r="O6" s="40">
        <v>0.04</v>
      </c>
      <c r="P6" s="45">
        <v>0.2117</v>
      </c>
      <c r="Q6" s="46">
        <v>0.2127</v>
      </c>
      <c r="R6" s="46">
        <v>0.23100000000000001</v>
      </c>
      <c r="S6" s="47">
        <v>0.21560000000000001</v>
      </c>
    </row>
    <row r="7" spans="1:19">
      <c r="A7" s="40">
        <v>0.05</v>
      </c>
      <c r="B7" s="45">
        <v>0.53639999999999999</v>
      </c>
      <c r="C7" s="46">
        <v>0.51880000000000004</v>
      </c>
      <c r="D7" s="46">
        <v>0.56779999999999997</v>
      </c>
      <c r="E7" s="47">
        <v>0.51980000000000004</v>
      </c>
      <c r="H7" s="40">
        <v>0.05</v>
      </c>
      <c r="I7" s="45">
        <v>1.6362000000000001</v>
      </c>
      <c r="J7" s="46">
        <v>1.6936</v>
      </c>
      <c r="K7" s="46">
        <v>1.7866</v>
      </c>
      <c r="L7" s="47">
        <v>1.6516999999999999</v>
      </c>
      <c r="O7" s="40">
        <v>0.05</v>
      </c>
      <c r="P7" s="45">
        <v>0.22620000000000001</v>
      </c>
      <c r="Q7" s="46">
        <v>0.22689999999999999</v>
      </c>
      <c r="R7" s="46">
        <v>0.24210000000000001</v>
      </c>
      <c r="S7" s="47">
        <v>0.22869999999999999</v>
      </c>
    </row>
    <row r="8" spans="1:19">
      <c r="A8" s="40">
        <v>7.4999999999999997E-2</v>
      </c>
      <c r="B8" s="45">
        <v>0.51790000000000003</v>
      </c>
      <c r="C8" s="46">
        <v>0.51139999999999997</v>
      </c>
      <c r="D8" s="46">
        <v>0.58409999999999995</v>
      </c>
      <c r="E8" s="47">
        <v>0.49980000000000002</v>
      </c>
      <c r="H8" s="40">
        <v>7.4999999999999997E-2</v>
      </c>
      <c r="I8" s="45">
        <v>1.5841000000000001</v>
      </c>
      <c r="J8" s="46">
        <v>1.5626</v>
      </c>
      <c r="K8" s="46">
        <v>1.7374000000000001</v>
      </c>
      <c r="L8" s="47">
        <v>1.6166</v>
      </c>
      <c r="O8" s="40">
        <v>7.4999999999999997E-2</v>
      </c>
      <c r="P8" s="45">
        <v>0.21609999999999999</v>
      </c>
      <c r="Q8" s="46">
        <v>0.21609999999999999</v>
      </c>
      <c r="R8" s="46">
        <v>0.2351</v>
      </c>
      <c r="S8" s="47">
        <v>0.21890000000000001</v>
      </c>
    </row>
    <row r="9" spans="1:19">
      <c r="A9" s="40">
        <v>0.1</v>
      </c>
      <c r="B9" s="45">
        <v>0.52059999999999995</v>
      </c>
      <c r="C9" s="46">
        <v>0.51019999999999999</v>
      </c>
      <c r="D9" s="46">
        <v>0.59289999999999998</v>
      </c>
      <c r="E9" s="47">
        <v>0.48930000000000001</v>
      </c>
      <c r="H9" s="40">
        <v>0.1</v>
      </c>
      <c r="I9" s="45">
        <v>1.5434000000000001</v>
      </c>
      <c r="J9" s="46">
        <v>1.6043000000000001</v>
      </c>
      <c r="K9" s="46">
        <v>1.4462999999999999</v>
      </c>
      <c r="L9" s="47">
        <v>1.5494000000000001</v>
      </c>
      <c r="O9" s="40">
        <v>0.1</v>
      </c>
      <c r="P9" s="45">
        <v>0.20430000000000001</v>
      </c>
      <c r="Q9" s="46">
        <v>0.20369999999999999</v>
      </c>
      <c r="R9" s="46">
        <v>0.2298</v>
      </c>
      <c r="S9" s="47">
        <v>0.20960000000000001</v>
      </c>
    </row>
    <row r="10" spans="1:19">
      <c r="A10" s="40">
        <v>0.15</v>
      </c>
      <c r="B10" s="45">
        <v>0.56430000000000002</v>
      </c>
      <c r="C10" s="46">
        <v>0.57140000000000002</v>
      </c>
      <c r="D10" s="46">
        <v>0.58040000000000003</v>
      </c>
      <c r="E10" s="47">
        <v>0.56430000000000002</v>
      </c>
      <c r="H10" s="40">
        <v>0.15</v>
      </c>
      <c r="I10" s="45">
        <v>1.6457999999999999</v>
      </c>
      <c r="J10" s="46">
        <v>1.6336999999999999</v>
      </c>
      <c r="K10" s="46">
        <v>1.6734</v>
      </c>
      <c r="L10" s="47">
        <v>1.704</v>
      </c>
      <c r="O10" s="40">
        <v>0.15</v>
      </c>
      <c r="P10" s="45">
        <v>0.22159999999999999</v>
      </c>
      <c r="Q10" s="46">
        <v>0.2223</v>
      </c>
      <c r="R10" s="46">
        <v>0.2364</v>
      </c>
      <c r="S10" s="47">
        <v>0.2306</v>
      </c>
    </row>
    <row r="11" spans="1:19">
      <c r="A11" s="40">
        <v>0.2</v>
      </c>
      <c r="B11" s="45">
        <v>0.49590000000000001</v>
      </c>
      <c r="C11" s="46">
        <v>0.49790000000000001</v>
      </c>
      <c r="D11" s="46">
        <v>0.5272</v>
      </c>
      <c r="E11" s="47">
        <v>0.48330000000000001</v>
      </c>
      <c r="H11" s="40">
        <v>0.2</v>
      </c>
      <c r="I11" s="45">
        <v>1.6102000000000001</v>
      </c>
      <c r="J11" s="46">
        <v>1.6437999999999999</v>
      </c>
      <c r="K11" s="46">
        <v>1.5454000000000001</v>
      </c>
      <c r="L11" s="47">
        <v>1.5823</v>
      </c>
      <c r="O11" s="40">
        <v>0.2</v>
      </c>
      <c r="P11" s="45">
        <v>0.23100000000000001</v>
      </c>
      <c r="Q11" s="46">
        <v>0.23150000000000001</v>
      </c>
      <c r="R11" s="46">
        <v>0.23760000000000001</v>
      </c>
      <c r="S11" s="47">
        <v>0.24129999999999999</v>
      </c>
    </row>
    <row r="12" spans="1:19">
      <c r="A12" s="40">
        <v>0.3</v>
      </c>
      <c r="B12" s="45">
        <v>0.496</v>
      </c>
      <c r="C12" s="46">
        <v>0.50570000000000004</v>
      </c>
      <c r="D12" s="46">
        <v>0.50209999999999999</v>
      </c>
      <c r="E12" s="47">
        <v>0.4839</v>
      </c>
      <c r="H12" s="40">
        <v>0.3</v>
      </c>
      <c r="I12" s="45">
        <v>1.8599000000000001</v>
      </c>
      <c r="J12" s="46">
        <v>1.6241000000000001</v>
      </c>
      <c r="K12" s="46">
        <v>1.4917</v>
      </c>
      <c r="L12" s="47">
        <v>1.8935999999999999</v>
      </c>
      <c r="O12" s="40">
        <v>0.3</v>
      </c>
      <c r="P12" s="45">
        <v>0.23830000000000001</v>
      </c>
      <c r="Q12" s="46">
        <v>0.20799999999999999</v>
      </c>
      <c r="R12" s="46">
        <v>0.24229999999999999</v>
      </c>
      <c r="S12" s="47">
        <v>0.25440000000000002</v>
      </c>
    </row>
    <row r="13" spans="1:19">
      <c r="A13" s="40">
        <v>0.4</v>
      </c>
      <c r="B13" s="45">
        <v>0.47120000000000001</v>
      </c>
      <c r="C13" s="46">
        <v>0.49370000000000003</v>
      </c>
      <c r="D13" s="46">
        <v>0.50780000000000003</v>
      </c>
      <c r="E13" s="47">
        <v>0.44</v>
      </c>
      <c r="H13" s="40">
        <v>0.4</v>
      </c>
      <c r="I13" s="45">
        <v>1.5749</v>
      </c>
      <c r="J13" s="46">
        <v>1.5927</v>
      </c>
      <c r="K13" s="46">
        <v>1.5753999999999999</v>
      </c>
      <c r="L13" s="47">
        <v>1.6307</v>
      </c>
      <c r="O13" s="40">
        <v>0.4</v>
      </c>
      <c r="P13" s="45">
        <v>0.2248</v>
      </c>
      <c r="Q13" s="46">
        <v>0.23799999999999999</v>
      </c>
      <c r="R13" s="46">
        <v>0.23169999999999999</v>
      </c>
      <c r="S13" s="47">
        <v>0.2465</v>
      </c>
    </row>
    <row r="14" spans="1:19">
      <c r="A14" s="40">
        <v>0.5</v>
      </c>
      <c r="B14" s="45">
        <v>0.47249999999999998</v>
      </c>
      <c r="C14" s="46">
        <v>0.4819</v>
      </c>
      <c r="D14" s="46">
        <v>0.4793</v>
      </c>
      <c r="E14" s="47">
        <v>0.45319999999999999</v>
      </c>
      <c r="H14" s="40">
        <v>0.5</v>
      </c>
      <c r="I14" s="45">
        <v>1.5979000000000001</v>
      </c>
      <c r="J14" s="46">
        <v>1.5961000000000001</v>
      </c>
      <c r="K14" s="46">
        <v>1.7982</v>
      </c>
      <c r="L14" s="47">
        <v>1.6508</v>
      </c>
      <c r="O14" s="40">
        <v>0.5</v>
      </c>
      <c r="P14" s="45">
        <v>0.23380000000000001</v>
      </c>
      <c r="Q14" s="46">
        <v>0.22470000000000001</v>
      </c>
      <c r="R14" s="46">
        <v>0.23749999999999999</v>
      </c>
      <c r="S14" s="47">
        <v>0.25359999999999999</v>
      </c>
    </row>
    <row r="15" spans="1:19">
      <c r="A15" s="40">
        <v>0.6</v>
      </c>
      <c r="B15" s="45">
        <v>0.50270000000000004</v>
      </c>
      <c r="C15" s="46">
        <v>0.4698</v>
      </c>
      <c r="D15" s="46">
        <v>0.4839</v>
      </c>
      <c r="E15" s="47">
        <v>0.4985</v>
      </c>
      <c r="H15" s="40">
        <v>0.6</v>
      </c>
      <c r="I15" s="45">
        <v>1.5004</v>
      </c>
      <c r="J15" s="46">
        <v>1.5375000000000001</v>
      </c>
      <c r="K15" s="46">
        <v>1.5611999999999999</v>
      </c>
      <c r="L15" s="47">
        <v>1.5230999999999999</v>
      </c>
      <c r="O15" s="40">
        <v>0.6</v>
      </c>
      <c r="P15" s="45">
        <v>0.2477</v>
      </c>
      <c r="Q15" s="46">
        <v>0.2336</v>
      </c>
      <c r="R15" s="46">
        <v>0.246</v>
      </c>
      <c r="S15" s="47">
        <v>0.26379999999999998</v>
      </c>
    </row>
    <row r="16" spans="1:19">
      <c r="A16" s="40">
        <v>0.75</v>
      </c>
      <c r="B16" s="45">
        <v>0.50129999999999997</v>
      </c>
      <c r="C16" s="46">
        <v>0.50639999999999996</v>
      </c>
      <c r="D16" s="46">
        <v>0.49030000000000001</v>
      </c>
      <c r="E16" s="47">
        <v>0.48830000000000001</v>
      </c>
      <c r="H16" s="40">
        <v>0.75</v>
      </c>
      <c r="I16" s="45">
        <v>1.5443</v>
      </c>
      <c r="J16" s="46">
        <v>1.5822000000000001</v>
      </c>
      <c r="K16" s="46">
        <v>1.5723</v>
      </c>
      <c r="L16" s="47">
        <v>1.5787</v>
      </c>
      <c r="O16" s="40">
        <v>0.75</v>
      </c>
      <c r="P16" s="45">
        <v>0.24440000000000001</v>
      </c>
      <c r="Q16" s="46">
        <v>0.24429999999999999</v>
      </c>
      <c r="R16" s="46">
        <v>0.24299999999999999</v>
      </c>
      <c r="S16" s="47">
        <v>0.25929999999999997</v>
      </c>
    </row>
    <row r="17" spans="1:19">
      <c r="A17" s="40">
        <v>1</v>
      </c>
      <c r="B17" s="45">
        <v>0.49830000000000002</v>
      </c>
      <c r="C17" s="46">
        <v>0.49669999999999997</v>
      </c>
      <c r="D17" s="46">
        <v>0.50029999999999997</v>
      </c>
      <c r="E17" s="47">
        <v>0.47910000000000003</v>
      </c>
      <c r="H17" s="40">
        <v>1</v>
      </c>
      <c r="I17" s="45">
        <v>1.4796</v>
      </c>
      <c r="J17" s="46">
        <v>1.5099</v>
      </c>
      <c r="K17" s="46">
        <v>1.4698</v>
      </c>
      <c r="L17" s="47">
        <v>1.5249999999999999</v>
      </c>
      <c r="O17" s="40">
        <v>1</v>
      </c>
      <c r="P17" s="45">
        <v>0.23519999999999999</v>
      </c>
      <c r="Q17" s="46">
        <v>0.2361</v>
      </c>
      <c r="R17" s="46">
        <v>0.24010000000000001</v>
      </c>
      <c r="S17" s="47">
        <v>0.24840000000000001</v>
      </c>
    </row>
    <row r="18" spans="1:19">
      <c r="A18" s="40">
        <v>1.5</v>
      </c>
      <c r="B18" s="45">
        <v>0.51910000000000001</v>
      </c>
      <c r="C18" s="46">
        <v>0.51619999999999999</v>
      </c>
      <c r="D18" s="46">
        <v>0.54669999999999996</v>
      </c>
      <c r="E18" s="47">
        <v>0.50170000000000003</v>
      </c>
      <c r="H18" s="40">
        <v>1.5</v>
      </c>
      <c r="I18" s="45">
        <v>1.7037</v>
      </c>
      <c r="J18" s="46">
        <v>1.6545000000000001</v>
      </c>
      <c r="K18" s="46">
        <v>1.7134</v>
      </c>
      <c r="L18" s="47">
        <v>1.7423</v>
      </c>
      <c r="O18" s="40">
        <v>1.5</v>
      </c>
      <c r="P18" s="45">
        <v>0.22919999999999999</v>
      </c>
      <c r="Q18" s="46">
        <v>0.2303</v>
      </c>
      <c r="R18" s="46">
        <v>0.2361</v>
      </c>
      <c r="S18" s="47">
        <v>0.24099999999999999</v>
      </c>
    </row>
    <row r="19" spans="1:19">
      <c r="A19" s="40">
        <v>2</v>
      </c>
      <c r="B19" s="45">
        <v>0.53080000000000005</v>
      </c>
      <c r="C19" s="46">
        <v>0.52139999999999997</v>
      </c>
      <c r="D19" s="46">
        <v>0.54210000000000003</v>
      </c>
      <c r="E19" s="47">
        <v>0.51949999999999996</v>
      </c>
      <c r="H19" s="40">
        <v>2</v>
      </c>
      <c r="I19" s="45">
        <v>1.6633</v>
      </c>
      <c r="J19" s="46">
        <v>1.6588000000000001</v>
      </c>
      <c r="K19" s="46">
        <v>1.5880000000000001</v>
      </c>
      <c r="L19" s="47">
        <v>1.732</v>
      </c>
      <c r="O19" s="40">
        <v>2</v>
      </c>
      <c r="P19" s="45">
        <v>0.2366</v>
      </c>
      <c r="Q19" s="46">
        <v>0.23599999999999999</v>
      </c>
      <c r="R19" s="46">
        <v>0.2462</v>
      </c>
      <c r="S19" s="47">
        <v>0.24679999999999999</v>
      </c>
    </row>
    <row r="20" spans="1:19">
      <c r="A20" s="40">
        <v>3</v>
      </c>
      <c r="B20" s="45">
        <v>0.5413</v>
      </c>
      <c r="C20" s="46">
        <v>0.54779999999999995</v>
      </c>
      <c r="D20" s="46">
        <v>0.57340000000000002</v>
      </c>
      <c r="E20" s="47">
        <v>0.52180000000000004</v>
      </c>
      <c r="H20" s="40">
        <v>3</v>
      </c>
      <c r="I20" s="45">
        <v>1.7000999999999999</v>
      </c>
      <c r="J20" s="46">
        <v>1.7105999999999999</v>
      </c>
      <c r="K20" s="46">
        <v>1.6873</v>
      </c>
      <c r="L20" s="47">
        <v>1.7232000000000001</v>
      </c>
      <c r="O20" s="40">
        <v>3</v>
      </c>
      <c r="P20" s="45">
        <v>0.23910000000000001</v>
      </c>
      <c r="Q20" s="46">
        <v>0.23910000000000001</v>
      </c>
      <c r="R20" s="46">
        <v>0.252</v>
      </c>
      <c r="S20" s="47">
        <v>0.24859999999999999</v>
      </c>
    </row>
    <row r="21" spans="1:19">
      <c r="A21" s="40">
        <v>4</v>
      </c>
      <c r="B21" s="45">
        <v>0.55869999999999997</v>
      </c>
      <c r="C21" s="46">
        <v>0.54790000000000005</v>
      </c>
      <c r="D21" s="46">
        <v>0.52939999999999998</v>
      </c>
      <c r="E21" s="47">
        <v>0.54379999999999995</v>
      </c>
      <c r="H21" s="40">
        <v>4</v>
      </c>
      <c r="I21" s="45">
        <v>1.649</v>
      </c>
      <c r="J21" s="46">
        <v>1.6232</v>
      </c>
      <c r="K21" s="46">
        <v>1.8529</v>
      </c>
      <c r="L21" s="47">
        <v>1.6685000000000001</v>
      </c>
      <c r="O21" s="40">
        <v>4</v>
      </c>
      <c r="P21" s="45">
        <v>0.2477</v>
      </c>
      <c r="Q21" s="46">
        <v>0.2485</v>
      </c>
      <c r="R21" s="46">
        <v>0.25669999999999998</v>
      </c>
      <c r="S21" s="47">
        <v>0.26079999999999998</v>
      </c>
    </row>
    <row r="22" spans="1:19">
      <c r="A22" s="40">
        <v>5</v>
      </c>
      <c r="B22" s="45">
        <v>0.51180000000000003</v>
      </c>
      <c r="C22" s="46">
        <v>0.50670000000000004</v>
      </c>
      <c r="D22" s="46">
        <v>0.52529999999999999</v>
      </c>
      <c r="E22" s="47">
        <v>0.5</v>
      </c>
      <c r="H22" s="40">
        <v>5</v>
      </c>
      <c r="I22" s="45">
        <v>1.5999000000000001</v>
      </c>
      <c r="J22" s="46">
        <v>1.7229000000000001</v>
      </c>
      <c r="K22" s="46">
        <v>1.5267999999999999</v>
      </c>
      <c r="L22" s="47">
        <v>1.6309</v>
      </c>
      <c r="O22" s="40">
        <v>5</v>
      </c>
      <c r="P22" s="45">
        <v>0.25569999999999998</v>
      </c>
      <c r="Q22" s="46">
        <v>0.25650000000000001</v>
      </c>
      <c r="R22" s="46">
        <v>0.26340000000000002</v>
      </c>
      <c r="S22" s="47">
        <v>0.26779999999999998</v>
      </c>
    </row>
    <row r="23" spans="1:19">
      <c r="A23" s="40">
        <v>7.5</v>
      </c>
      <c r="B23" s="45">
        <v>0.56479999999999997</v>
      </c>
      <c r="C23" s="46">
        <v>0.52459999999999996</v>
      </c>
      <c r="D23" s="46">
        <v>0.51039999999999996</v>
      </c>
      <c r="E23" s="47">
        <v>0.54610000000000003</v>
      </c>
      <c r="H23" s="40">
        <v>7.5</v>
      </c>
      <c r="I23" s="45">
        <v>1.6665000000000001</v>
      </c>
      <c r="J23" s="46">
        <v>1.5958000000000001</v>
      </c>
      <c r="K23" s="46">
        <v>1.6288</v>
      </c>
      <c r="L23" s="47">
        <v>1.6220000000000001</v>
      </c>
      <c r="O23" s="40">
        <v>7.5</v>
      </c>
      <c r="P23" s="45">
        <v>0.28320000000000001</v>
      </c>
      <c r="Q23" s="46">
        <v>0.2833</v>
      </c>
      <c r="R23" s="46">
        <v>0.27650000000000002</v>
      </c>
      <c r="S23" s="47">
        <v>0.2903</v>
      </c>
    </row>
    <row r="24" spans="1:19" ht="14.5" thickBot="1">
      <c r="A24" s="40">
        <v>10</v>
      </c>
      <c r="B24" s="48">
        <v>0.53049999999999997</v>
      </c>
      <c r="C24" s="49">
        <v>0.53480000000000005</v>
      </c>
      <c r="D24" s="49">
        <v>0.47160000000000002</v>
      </c>
      <c r="E24" s="50">
        <v>0.53049999999999997</v>
      </c>
      <c r="H24" s="40">
        <v>10</v>
      </c>
      <c r="I24" s="48">
        <v>1.5671999999999999</v>
      </c>
      <c r="J24" s="49">
        <v>1.7034</v>
      </c>
      <c r="K24" s="49">
        <v>1.7704</v>
      </c>
      <c r="L24" s="50">
        <v>1.5671999999999999</v>
      </c>
      <c r="O24" s="40">
        <v>10</v>
      </c>
      <c r="P24" s="48">
        <v>0.28270000000000001</v>
      </c>
      <c r="Q24" s="49">
        <v>0.28310000000000002</v>
      </c>
      <c r="R24" s="49">
        <v>0.27460000000000001</v>
      </c>
      <c r="S24" s="50">
        <v>0.2828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M8"/>
  <sheetViews>
    <sheetView tabSelected="1" workbookViewId="0">
      <selection activeCell="E13" sqref="E13"/>
    </sheetView>
  </sheetViews>
  <sheetFormatPr defaultRowHeight="14.5"/>
  <cols>
    <col min="3" max="3" width="13.08984375" bestFit="1" customWidth="1"/>
    <col min="11" max="11" width="0" hidden="1" customWidth="1"/>
  </cols>
  <sheetData>
    <row r="1" spans="2:13" ht="15" thickBot="1">
      <c r="C1" s="4"/>
      <c r="E1" s="4"/>
      <c r="F1" s="4"/>
      <c r="H1" s="4"/>
      <c r="J1" s="4"/>
      <c r="L1" s="4"/>
    </row>
    <row r="2" spans="2:13" ht="16" customHeight="1">
      <c r="B2" s="69" t="s">
        <v>12</v>
      </c>
      <c r="C2" s="71" t="s">
        <v>13</v>
      </c>
      <c r="D2" s="67" t="s">
        <v>15</v>
      </c>
      <c r="E2" s="67" t="s">
        <v>16</v>
      </c>
      <c r="F2" s="67" t="s">
        <v>11</v>
      </c>
      <c r="G2" s="67" t="s">
        <v>14</v>
      </c>
      <c r="H2" s="67" t="s">
        <v>17</v>
      </c>
      <c r="I2" s="67" t="s">
        <v>18</v>
      </c>
      <c r="J2" s="67" t="s">
        <v>19</v>
      </c>
      <c r="K2" s="39"/>
      <c r="L2" s="69" t="s">
        <v>20</v>
      </c>
    </row>
    <row r="3" spans="2:13" ht="15" thickBot="1">
      <c r="B3" s="70"/>
      <c r="C3" s="72"/>
      <c r="D3" s="68"/>
      <c r="E3" s="68"/>
      <c r="F3" s="68"/>
      <c r="G3" s="68"/>
      <c r="H3" s="68"/>
      <c r="I3" s="68"/>
      <c r="J3" s="68"/>
      <c r="K3" s="16"/>
      <c r="L3" s="70"/>
      <c r="M3" s="11"/>
    </row>
    <row r="4" spans="2:13" ht="16">
      <c r="B4" s="9">
        <v>1</v>
      </c>
      <c r="C4" s="2" t="s">
        <v>39</v>
      </c>
      <c r="D4" s="3">
        <f>ROUND(0.5167,4)</f>
        <v>0.51670000000000005</v>
      </c>
      <c r="E4" s="3">
        <f>ROUND(D4/D7,4)</f>
        <v>1.0281</v>
      </c>
      <c r="F4" s="3">
        <v>1.6221000000000001</v>
      </c>
      <c r="G4" s="3">
        <f>ROUND(F4/F5,4)</f>
        <v>1.0062</v>
      </c>
      <c r="H4" s="3">
        <v>0.31640000000000001</v>
      </c>
      <c r="I4" s="3">
        <f>ROUND(H4/H7,4)</f>
        <v>1.0044</v>
      </c>
      <c r="J4" s="3">
        <f>ROUND(0.25*E4+0.25*G4+0.5*I4,4)</f>
        <v>1.0107999999999999</v>
      </c>
      <c r="K4" s="3">
        <f>2^(-LOG(J4,2))</f>
        <v>0.98931539374752675</v>
      </c>
      <c r="L4" s="12">
        <v>1</v>
      </c>
      <c r="M4" s="11"/>
    </row>
    <row r="5" spans="2:13" ht="16">
      <c r="B5" s="10">
        <v>2</v>
      </c>
      <c r="C5" s="2" t="s">
        <v>110</v>
      </c>
      <c r="D5" s="7">
        <v>0.51459999999999995</v>
      </c>
      <c r="E5" s="3">
        <f>ROUND(D5/D7,4)</f>
        <v>1.0239</v>
      </c>
      <c r="F5" s="7">
        <v>1.6121000000000001</v>
      </c>
      <c r="G5" s="7">
        <v>1</v>
      </c>
      <c r="H5" s="7">
        <v>0.318</v>
      </c>
      <c r="I5" s="3">
        <f>ROUND(H5/H7,4)</f>
        <v>1.0095000000000001</v>
      </c>
      <c r="J5" s="3">
        <f t="shared" ref="J5" si="0">ROUND(0.25*E5+0.25*G5+0.5*I5,4)</f>
        <v>1.0106999999999999</v>
      </c>
      <c r="K5" s="3">
        <f t="shared" ref="K5:K7" si="1">2^(-LOG(J5,2))</f>
        <v>0.98941327792618983</v>
      </c>
      <c r="L5" s="13">
        <v>1</v>
      </c>
      <c r="M5" s="11"/>
    </row>
    <row r="6" spans="2:13" ht="16">
      <c r="B6" s="10">
        <v>3</v>
      </c>
      <c r="C6" s="2" t="s">
        <v>40</v>
      </c>
      <c r="D6" s="7">
        <v>0.54139999999999999</v>
      </c>
      <c r="E6" s="7">
        <f>ROUND(D6/D7,4)</f>
        <v>1.0771999999999999</v>
      </c>
      <c r="F6" s="7">
        <v>1.6214</v>
      </c>
      <c r="G6" s="7">
        <f>ROUND(F6/F5,4)</f>
        <v>1.0058</v>
      </c>
      <c r="H6" s="7">
        <v>0.33160000000000001</v>
      </c>
      <c r="I6" s="3">
        <f>ROUND(H6/H7,4)</f>
        <v>1.0527</v>
      </c>
      <c r="J6" s="3">
        <f>ROUND(0.25*E6+0.25*G6+0.5*I6,4)</f>
        <v>1.0470999999999999</v>
      </c>
      <c r="K6" s="3">
        <f t="shared" si="1"/>
        <v>0.95501862286314587</v>
      </c>
      <c r="L6" s="13">
        <v>4</v>
      </c>
      <c r="M6" s="5"/>
    </row>
    <row r="7" spans="2:13" s="20" customFormat="1" ht="16.5" thickBot="1">
      <c r="B7" s="8">
        <v>4</v>
      </c>
      <c r="C7" s="38" t="s">
        <v>41</v>
      </c>
      <c r="D7" s="6">
        <v>0.50260000000000005</v>
      </c>
      <c r="E7" s="6">
        <v>1</v>
      </c>
      <c r="F7" s="6">
        <v>1.6516999999999999</v>
      </c>
      <c r="G7" s="6">
        <f>ROUND(F7/F5,4)</f>
        <v>1.0246</v>
      </c>
      <c r="H7" s="6">
        <v>0.315</v>
      </c>
      <c r="I7" s="6">
        <v>1</v>
      </c>
      <c r="J7" s="6">
        <f>ROUND(0.25*E6+0.25*G6+0.5*I7,4)</f>
        <v>1.0207999999999999</v>
      </c>
      <c r="K7" s="3">
        <f t="shared" si="1"/>
        <v>0.97962382445141072</v>
      </c>
      <c r="L7" s="14">
        <v>3</v>
      </c>
      <c r="M7" s="19"/>
    </row>
    <row r="8" spans="2:13">
      <c r="B8" s="17"/>
      <c r="C8" s="17"/>
      <c r="D8" s="17"/>
      <c r="E8" s="18"/>
      <c r="F8" s="17"/>
      <c r="G8" s="17"/>
      <c r="H8" s="17"/>
      <c r="I8" s="17"/>
      <c r="J8" s="17"/>
      <c r="K8" s="3">
        <f>SUM(K4:K7)</f>
        <v>3.9133711189882732</v>
      </c>
      <c r="L8" s="17"/>
    </row>
  </sheetData>
  <mergeCells count="10">
    <mergeCell ref="I2:I3"/>
    <mergeCell ref="J2:J3"/>
    <mergeCell ref="L2:L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Functional forms</vt:lpstr>
      <vt:lpstr>Model_HIM</vt:lpstr>
      <vt:lpstr>Model_GA-HIM</vt:lpstr>
      <vt:lpstr>Model_NESS-HIM</vt:lpstr>
      <vt:lpstr>Model_NSC-HIM</vt:lpstr>
      <vt:lpstr>LLH-LH-EDR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 Ramineni</dc:creator>
  <cp:lastModifiedBy>Bhargavi Ramineni</cp:lastModifiedBy>
  <dcterms:created xsi:type="dcterms:W3CDTF">2022-03-30T10:58:26Z</dcterms:created>
  <dcterms:modified xsi:type="dcterms:W3CDTF">2022-09-04T15:38:16Z</dcterms:modified>
</cp:coreProperties>
</file>