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7DDB238-86D4-4281-8590-F962F2769B23}" xr6:coauthVersionLast="47" xr6:coauthVersionMax="47" xr10:uidLastSave="{00000000-0000-0000-0000-000000000000}"/>
  <bookViews>
    <workbookView xWindow="-120" yWindow="480" windowWidth="29040" windowHeight="1584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<sst xmlns="http://schemas.openxmlformats.org/spreadsheetml/2006/main" count="376" uniqueCount="169">
  <si>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</si>
  <si>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</si>
  <si>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</si>
  <si>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</si>
  <si>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</si>
  <si>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</si>
  <si>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</si>
  <si>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</si>
  <si>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</si>
  <si>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</si>
  <si>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</si>
  <si>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</si>
  <si>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</si>
  <si>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</si>
  <si>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</si>
  <si>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</si>
  <si>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</si>
  <si>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</si>
  <si>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</si>
  <si>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</si>
  <si>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</si>
  <si>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</si>
  <si>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</si>
  <si>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</si>
  <si>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</si>
  <si>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</si>
  <si>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</si>
  <si>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</si>
  <si>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</si>
  <si>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</si>
  <si>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</si>
  <si>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</si>
  <si>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</si>
  <si>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</si>
  <si>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</si>
  <si>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</si>
  <si>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</si>
  <si>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</si>
  <si>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</si>
  <si>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</si>
  <si>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</si>
  <si>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</si>
  <si>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</si>
  <si>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</si>
  <si>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</si>
  <si>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</si>
  <si>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</si>
  <si>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</si>
  <si>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</si>
  <si>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</si>
  <si>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</si>
  <si>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</si>
  <si>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</si>
  <si>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</si>
  <si>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</si>
  <si>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</si>
  <si>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</si>
  <si>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</si>
  <si>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</si>
  <si>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</si>
  <si>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</si>
  <si>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</si>
  <si>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</si>
  <si>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</si>
  <si>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</si>
  <si>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</si>
  <si>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</si>
  <si>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</si>
  <si>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</si>
  <si>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</si>
  <si>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</si>
  <si>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</si>
  <si>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</si>
  <si>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</si>
  <si>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</si>
  <si>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</si>
  <si>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</si>
  <si>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</si>
  <si>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</si>
  <si>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</si>
  <si>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</si>
  <si>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</si>
  <si>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</si>
  <si>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</si>
  <si>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</si>
  <si>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</si>
  <si>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</si>
  <si>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</si>
  <si>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</si>
  <si>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</si>
  <si>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</si>
  <si>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</si>
  <si>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</si>
  <si>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</si>
  <si>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</si>
  <si>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</si>
  <si>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</si>
  <si>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</si>
  <si>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</si>
  <si>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</si>
  <si>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</si>
  <si>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</si>
  <si>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</si>
  <si>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</si>
  <si>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</si>
  <si>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</si>
  <si>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</si>
  <si>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</si>
  <si>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</si>
  <si>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</si>
  <si>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</si>
  <si>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</si>
  <si>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</si>
  <si>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</si>
  <si>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</si>
  <si>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</si>
  <si>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</si>
  <si>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</si>
  <si>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</si>
  <si>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</si>
  <si>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</si>
  <si>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</si>
  <si>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</si>
  <si>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</si>
  <si>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</si>
  <si>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</si>
  <si>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</si>
  <si>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</si>
  <si>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</si>
  <si>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</si>
  <si>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</si>
  <si>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</si>
  <si>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</si>
  <si>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</si>
  <si>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</si>
  <si>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</si>
  <si>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</si>
  <si>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</si>
  <si>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</si>
  <si>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 xml:space="preserve">USAC07 </t>
  </si>
  <si>
    <t xml:space="preserve">USAC08 </t>
  </si>
  <si>
    <t xml:space="preserve">USAC06 </t>
  </si>
  <si>
    <t xml:space="preserve">USAC09 </t>
  </si>
  <si>
    <t xml:space="preserve">USAC10 </t>
  </si>
  <si>
    <t xml:space="preserve">USAC11 </t>
  </si>
  <si>
    <t xml:space="preserve">USAC12 </t>
  </si>
  <si>
    <t xml:space="preserve">USAC13 </t>
  </si>
  <si>
    <t xml:space="preserve">USBD24 </t>
  </si>
  <si>
    <t xml:space="preserve">USBD25 </t>
  </si>
  <si>
    <t xml:space="preserve">USBD26 </t>
  </si>
  <si>
    <t xml:space="preserve">USBD27 </t>
  </si>
  <si>
    <t xml:space="preserve">USBD28 </t>
  </si>
  <si>
    <t xml:space="preserve">USBD29 </t>
  </si>
  <si>
    <t xml:space="preserve">USBD30 </t>
  </si>
  <si>
    <t xml:space="preserve">USBD31 </t>
  </si>
  <si>
    <t xml:space="preserve">USBD32 </t>
  </si>
  <si>
    <t xml:space="preserve">USBD33 </t>
  </si>
  <si>
    <t xml:space="preserve">USEI06 </t>
  </si>
  <si>
    <t xml:space="preserve">USEI07 </t>
  </si>
  <si>
    <t xml:space="preserve">USEI08 </t>
  </si>
  <si>
    <t xml:space="preserve">USEI09 </t>
  </si>
  <si>
    <t xml:space="preserve">USEI11 </t>
  </si>
  <si>
    <t xml:space="preserve">USFA05 </t>
  </si>
  <si>
    <t xml:space="preserve">USFA06 </t>
  </si>
  <si>
    <t xml:space="preserve">USFA07 </t>
  </si>
  <si>
    <t xml:space="preserve">USFA08 </t>
  </si>
  <si>
    <t xml:space="preserve">USLP10 </t>
  </si>
  <si>
    <t xml:space="preserve">USLP11 </t>
  </si>
  <si>
    <t xml:space="preserve">USFA04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</si>
</sst>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6" workbookViewId="0">
      <selection activeCell="A34" sqref="A34:C34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138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72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3" t="s">
        <v>4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</row>
    <row r="9" spans="1:20" ht="105.95" customHeight="1" thickBot="1" x14ac:dyDescent="0.3">
      <c r="B9" s="1"/>
      <c r="C9" s="1"/>
      <c r="D9" s="42">
        <f>C10</f>
        <v>1220976</v>
      </c>
      <c r="E9" s="43">
        <f>C11</f>
        <v>1220962</v>
      </c>
      <c r="F9" s="43">
        <f>C12</f>
        <v>1220716</v>
      </c>
      <c r="G9" s="43">
        <f>C13</f>
        <v>1150609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0" t="s">
        <v>6</v>
      </c>
      <c r="C10" s="37">
        <v>1220976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5" thickBot="1" x14ac:dyDescent="0.3">
      <c r="B11" s="61"/>
      <c r="C11" s="8">
        <v>1220962</v>
      </c>
      <c r="D11" s="9">
        <v>4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5" thickBot="1" x14ac:dyDescent="0.3">
      <c r="B12" s="61"/>
      <c r="C12" s="8">
        <v>1220716</v>
      </c>
      <c r="D12" s="8">
        <v>4</v>
      </c>
      <c r="E12" s="9">
        <v>4</v>
      </c>
      <c r="F12" s="36">
        <v>3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3.75</v>
      </c>
    </row>
    <row r="13" spans="1:20" ht="16.5" thickBot="1" x14ac:dyDescent="0.3">
      <c r="B13" s="61"/>
      <c r="C13" s="8">
        <v>1150609</v>
      </c>
      <c r="D13" s="8">
        <v>4</v>
      </c>
      <c r="E13" s="8">
        <v>4</v>
      </c>
      <c r="F13" s="9">
        <v>4</v>
      </c>
      <c r="G13" s="36">
        <v>3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3.75</v>
      </c>
    </row>
    <row r="14" spans="1:20" ht="16.5" thickBot="1" x14ac:dyDescent="0.3">
      <c r="B14" s="61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5" thickBot="1" x14ac:dyDescent="0.3">
      <c r="B15" s="61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1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1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1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1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1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1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1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1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2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3.75</v>
      </c>
      <c r="G25" s="46">
        <f t="shared" si="1"/>
        <v>3.75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5"/>
  <sheetViews>
    <sheetView topLeftCell="A13" workbookViewId="0">
      <selection activeCell="D21" sqref="D2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28</v>
      </c>
    </row>
    <row r="2" spans="1:10" ht="16.5" thickBot="1" x14ac:dyDescent="0.3"/>
    <row r="3" spans="1:10" x14ac:dyDescent="0.25">
      <c r="A3" s="60" t="s">
        <v>29</v>
      </c>
      <c r="B3" s="68" t="s">
        <v>30</v>
      </c>
      <c r="C3" s="68" t="s">
        <v>31</v>
      </c>
      <c r="D3" s="66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1"/>
      <c r="B4" s="69"/>
      <c r="C4" s="69"/>
      <c r="D4" s="67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 x14ac:dyDescent="0.3">
      <c r="A5" s="61"/>
      <c r="B5" s="69"/>
      <c r="C5" s="69"/>
      <c r="D5" s="67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 x14ac:dyDescent="0.25">
      <c r="A6" s="14" t="s">
        <v>141</v>
      </c>
      <c r="B6" s="29">
        <v>1220976</v>
      </c>
      <c r="C6" s="29">
        <v>5</v>
      </c>
      <c r="D6" s="59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 x14ac:dyDescent="0.25">
      <c r="A7" s="14" t="s">
        <v>139</v>
      </c>
      <c r="B7" s="29">
        <v>1150609</v>
      </c>
      <c r="C7" s="29">
        <v>4</v>
      </c>
      <c r="D7" s="59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 x14ac:dyDescent="0.25">
      <c r="A8" s="14" t="s">
        <v>140</v>
      </c>
      <c r="B8" s="29">
        <v>1220716</v>
      </c>
      <c r="C8" s="29">
        <v>4</v>
      </c>
      <c r="D8" s="59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 x14ac:dyDescent="0.25">
      <c r="A9" s="14" t="s">
        <v>142</v>
      </c>
      <c r="B9" s="29">
        <v>1220962</v>
      </c>
      <c r="C9" s="29">
        <v>4</v>
      </c>
      <c r="D9" s="59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7.25" x14ac:dyDescent="0.25">
      <c r="A10" s="14" t="s">
        <v>143</v>
      </c>
      <c r="B10" s="29">
        <v>1150609</v>
      </c>
      <c r="C10" s="29">
        <v>4</v>
      </c>
      <c r="D10" s="59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7.25" x14ac:dyDescent="0.25">
      <c r="A11" s="14" t="s">
        <v>144</v>
      </c>
      <c r="B11" s="29">
        <v>1220716</v>
      </c>
      <c r="C11" s="29">
        <v>4</v>
      </c>
      <c r="D11" s="59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7.25" x14ac:dyDescent="0.25">
      <c r="A12" s="14" t="s">
        <v>145</v>
      </c>
      <c r="B12" s="29">
        <v>1150609</v>
      </c>
      <c r="C12" s="29">
        <v>4</v>
      </c>
      <c r="D12" s="59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7.25" x14ac:dyDescent="0.25">
      <c r="A13" s="14" t="s">
        <v>146</v>
      </c>
      <c r="B13" s="29">
        <v>1150609</v>
      </c>
      <c r="C13" s="29">
        <v>4</v>
      </c>
      <c r="D13" s="59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7.25" x14ac:dyDescent="0.25">
      <c r="A14" s="14" t="s">
        <v>147</v>
      </c>
      <c r="B14" s="29">
        <v>1220962</v>
      </c>
      <c r="C14" s="29">
        <v>5</v>
      </c>
      <c r="D14" s="59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7.25" x14ac:dyDescent="0.25">
      <c r="A15" s="14" t="s">
        <v>148</v>
      </c>
      <c r="B15" s="29">
        <v>1220716</v>
      </c>
      <c r="C15" s="29">
        <v>3</v>
      </c>
      <c r="D15" s="59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7.25" x14ac:dyDescent="0.25">
      <c r="A16" s="14" t="s">
        <v>149</v>
      </c>
      <c r="B16" s="29">
        <v>1150609</v>
      </c>
      <c r="C16" s="29">
        <v>3</v>
      </c>
      <c r="D16" s="59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7.25" x14ac:dyDescent="0.25">
      <c r="A17" s="14" t="s">
        <v>150</v>
      </c>
      <c r="B17" s="29">
        <v>1150609</v>
      </c>
      <c r="C17" s="29">
        <v>3</v>
      </c>
      <c r="D17" s="59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7.25" x14ac:dyDescent="0.25">
      <c r="A18" s="14" t="s">
        <v>151</v>
      </c>
      <c r="B18" s="29">
        <v>1220976</v>
      </c>
      <c r="C18" s="29">
        <v>4</v>
      </c>
      <c r="D18" s="59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7.25" x14ac:dyDescent="0.25">
      <c r="A19" s="14" t="s">
        <v>152</v>
      </c>
      <c r="B19" s="29">
        <v>1220962</v>
      </c>
      <c r="C19" s="29">
        <v>4</v>
      </c>
      <c r="D19" s="59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 x14ac:dyDescent="0.25">
      <c r="A20" s="14" t="s">
        <v>153</v>
      </c>
      <c r="B20" s="29">
        <v>1220976</v>
      </c>
      <c r="C20" s="29">
        <v>3</v>
      </c>
      <c r="D20" s="59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 x14ac:dyDescent="0.25">
      <c r="A21" s="14" t="s">
        <v>154</v>
      </c>
      <c r="B21" s="29">
        <v>1220962</v>
      </c>
      <c r="C21" s="29">
        <v>4</v>
      </c>
      <c r="D21" s="59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 x14ac:dyDescent="0.25">
      <c r="A22" s="14" t="s">
        <v>155</v>
      </c>
      <c r="B22" s="29">
        <v>1220716</v>
      </c>
      <c r="C22" s="29">
        <v>3</v>
      </c>
      <c r="D22" s="59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 x14ac:dyDescent="0.25">
      <c r="A23" s="14" t="s">
        <v>156</v>
      </c>
      <c r="B23" s="29">
        <v>1220962</v>
      </c>
      <c r="C23" s="29">
        <v>4</v>
      </c>
      <c r="D23" s="59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25" x14ac:dyDescent="0.25">
      <c r="A24" s="14" t="s">
        <v>157</v>
      </c>
      <c r="B24" s="29">
        <v>1220716</v>
      </c>
      <c r="C24" s="29">
        <v>4</v>
      </c>
      <c r="D24" s="59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8" thickBot="1" x14ac:dyDescent="0.3">
      <c r="A25" s="22" t="s">
        <v>158</v>
      </c>
      <c r="B25" s="29">
        <v>1220976</v>
      </c>
      <c r="C25" s="29">
        <v>4</v>
      </c>
      <c r="D25" s="59"/>
      <c r="E25" s="14" t="s">
        <v>39</v>
      </c>
      <c r="F25" s="7" t="s">
        <v>40</v>
      </c>
      <c r="G25" s="7" t="s">
        <v>41</v>
      </c>
      <c r="H25" s="7" t="s">
        <v>42</v>
      </c>
      <c r="I25" s="7" t="s">
        <v>43</v>
      </c>
      <c r="J25" s="33" t="s">
        <v>45</v>
      </c>
    </row>
    <row r="26" spans="1:10" ht="48" thickBot="1" x14ac:dyDescent="0.3">
      <c r="A26" s="22" t="s">
        <v>159</v>
      </c>
      <c r="B26" s="29">
        <v>1220962</v>
      </c>
      <c r="C26" s="29">
        <v>4</v>
      </c>
      <c r="D26" s="59"/>
      <c r="E26" s="14" t="s">
        <v>39</v>
      </c>
      <c r="F26" s="7" t="s">
        <v>40</v>
      </c>
      <c r="G26" s="7" t="s">
        <v>41</v>
      </c>
      <c r="H26" s="7" t="s">
        <v>42</v>
      </c>
      <c r="I26" s="7" t="s">
        <v>43</v>
      </c>
      <c r="J26" s="33" t="s">
        <v>45</v>
      </c>
    </row>
    <row r="27" spans="1:10" ht="48" thickBot="1" x14ac:dyDescent="0.3">
      <c r="A27" s="22" t="s">
        <v>160</v>
      </c>
      <c r="B27" s="29">
        <v>1220716</v>
      </c>
      <c r="C27" s="29">
        <v>2</v>
      </c>
      <c r="D27" s="59"/>
      <c r="E27" s="14" t="s">
        <v>39</v>
      </c>
      <c r="F27" s="7" t="s">
        <v>40</v>
      </c>
      <c r="G27" s="7" t="s">
        <v>41</v>
      </c>
      <c r="H27" s="7" t="s">
        <v>42</v>
      </c>
      <c r="I27" s="7" t="s">
        <v>43</v>
      </c>
      <c r="J27" s="33" t="s">
        <v>45</v>
      </c>
    </row>
    <row r="28" spans="1:10" ht="48" thickBot="1" x14ac:dyDescent="0.3">
      <c r="A28" s="22" t="s">
        <v>161</v>
      </c>
      <c r="B28" s="29">
        <v>1220962</v>
      </c>
      <c r="C28" s="29">
        <v>4</v>
      </c>
      <c r="D28" s="59"/>
      <c r="E28" s="14" t="s">
        <v>39</v>
      </c>
      <c r="F28" s="7" t="s">
        <v>40</v>
      </c>
      <c r="G28" s="7" t="s">
        <v>41</v>
      </c>
      <c r="H28" s="7" t="s">
        <v>42</v>
      </c>
      <c r="I28" s="7" t="s">
        <v>43</v>
      </c>
      <c r="J28" s="33" t="s">
        <v>45</v>
      </c>
    </row>
    <row r="29" spans="1:10" ht="48" thickBot="1" x14ac:dyDescent="0.3">
      <c r="A29" s="22" t="s">
        <v>162</v>
      </c>
      <c r="B29" s="29">
        <v>1220976</v>
      </c>
      <c r="C29" s="29">
        <v>4</v>
      </c>
      <c r="D29" s="59"/>
      <c r="E29" s="14" t="s">
        <v>39</v>
      </c>
      <c r="F29" s="7" t="s">
        <v>40</v>
      </c>
      <c r="G29" s="7" t="s">
        <v>41</v>
      </c>
      <c r="H29" s="7" t="s">
        <v>42</v>
      </c>
      <c r="I29" s="7" t="s">
        <v>43</v>
      </c>
      <c r="J29" s="33" t="s">
        <v>45</v>
      </c>
    </row>
    <row r="30" spans="1:10" ht="48" thickBot="1" x14ac:dyDescent="0.3">
      <c r="A30" s="22" t="s">
        <v>163</v>
      </c>
      <c r="B30" s="29">
        <v>1220962</v>
      </c>
      <c r="C30" s="29">
        <v>4</v>
      </c>
      <c r="D30" s="59"/>
      <c r="E30" s="14" t="s">
        <v>39</v>
      </c>
      <c r="F30" s="7" t="s">
        <v>40</v>
      </c>
      <c r="G30" s="7" t="s">
        <v>41</v>
      </c>
      <c r="H30" s="7" t="s">
        <v>42</v>
      </c>
      <c r="I30" s="7" t="s">
        <v>43</v>
      </c>
      <c r="J30" s="33" t="s">
        <v>45</v>
      </c>
    </row>
    <row r="31" spans="1:10" ht="48" thickBot="1" x14ac:dyDescent="0.3">
      <c r="A31" s="22" t="s">
        <v>164</v>
      </c>
      <c r="B31" s="29">
        <v>1220716</v>
      </c>
      <c r="C31" s="29">
        <v>4</v>
      </c>
      <c r="D31" s="59"/>
      <c r="E31" s="14" t="s">
        <v>39</v>
      </c>
      <c r="F31" s="7" t="s">
        <v>40</v>
      </c>
      <c r="G31" s="7" t="s">
        <v>41</v>
      </c>
      <c r="H31" s="7" t="s">
        <v>42</v>
      </c>
      <c r="I31" s="7" t="s">
        <v>43</v>
      </c>
      <c r="J31" s="33" t="s">
        <v>45</v>
      </c>
    </row>
    <row r="32" spans="1:10" ht="48" thickBot="1" x14ac:dyDescent="0.3">
      <c r="A32" s="22" t="s">
        <v>165</v>
      </c>
      <c r="B32" s="29">
        <v>1220976</v>
      </c>
      <c r="C32" s="29">
        <v>5</v>
      </c>
      <c r="D32" s="59"/>
      <c r="E32" s="14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33" t="s">
        <v>45</v>
      </c>
    </row>
    <row r="33" spans="1:10" ht="48" thickBot="1" x14ac:dyDescent="0.3">
      <c r="A33" s="22" t="s">
        <v>166</v>
      </c>
      <c r="B33" s="29">
        <v>1150609</v>
      </c>
      <c r="C33" s="29">
        <v>3</v>
      </c>
      <c r="D33" s="59"/>
      <c r="E33" s="14" t="s">
        <v>39</v>
      </c>
      <c r="F33" s="7" t="s">
        <v>40</v>
      </c>
      <c r="G33" s="7" t="s">
        <v>41</v>
      </c>
      <c r="H33" s="7" t="s">
        <v>42</v>
      </c>
      <c r="I33" s="7" t="s">
        <v>43</v>
      </c>
      <c r="J33" s="33" t="s">
        <v>45</v>
      </c>
    </row>
    <row r="34" spans="1:10" ht="48" thickBot="1" x14ac:dyDescent="0.3">
      <c r="A34" s="22" t="s">
        <v>167</v>
      </c>
      <c r="B34" s="29">
        <v>1150609</v>
      </c>
      <c r="C34" s="29">
        <v>3</v>
      </c>
      <c r="D34" s="59"/>
      <c r="E34" s="14" t="s">
        <v>39</v>
      </c>
      <c r="F34" s="7" t="s">
        <v>40</v>
      </c>
      <c r="G34" s="7" t="s">
        <v>41</v>
      </c>
      <c r="H34" s="7" t="s">
        <v>42</v>
      </c>
      <c r="I34" s="7" t="s">
        <v>43</v>
      </c>
      <c r="J34" s="33" t="s">
        <v>45</v>
      </c>
    </row>
    <row r="35" spans="1:10" ht="48" thickBot="1" x14ac:dyDescent="0.3">
      <c r="A35" s="22" t="s">
        <v>168</v>
      </c>
      <c r="B35" s="29">
        <v>1220976</v>
      </c>
      <c r="C35" s="29">
        <v>5</v>
      </c>
      <c r="D35" s="59"/>
      <c r="E35" s="14" t="s">
        <v>39</v>
      </c>
      <c r="F35" s="7" t="s">
        <v>40</v>
      </c>
      <c r="G35" s="7" t="s">
        <v>41</v>
      </c>
      <c r="H35" s="7" t="s">
        <v>42</v>
      </c>
      <c r="I35" s="7" t="s">
        <v>43</v>
      </c>
      <c r="J35" s="33" t="s">
        <v>45</v>
      </c>
    </row>
  </sheetData>
  <mergeCells count="4">
    <mergeCell ref="D3:D5"/>
    <mergeCell ref="C3:C5"/>
    <mergeCell ref="B3:B5"/>
    <mergeCell ref="A3:A5"/>
  </mergeCells>
  <conditionalFormatting sqref="E6:J35">
    <cfRule type="expression" dxfId="0" priority="1" stopIfTrue="1">
      <formula>$C6=E$3</formula>
    </cfRule>
  </conditionalFormatting>
  <dataValidations count="1">
    <dataValidation type="list" allowBlank="1" showInputMessage="1" showErrorMessage="1" sqref="C6:C35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E5" sqref="E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49</v>
      </c>
      <c r="B3" s="20" t="s">
        <v>46</v>
      </c>
      <c r="C3" s="20">
        <f>'Group and Self Assessment'!C10</f>
        <v>1220976</v>
      </c>
      <c r="D3" s="20">
        <f>'Group and Self Assessment'!C11</f>
        <v>1220962</v>
      </c>
      <c r="E3" s="20">
        <f>'Group and Self Assessment'!C12</f>
        <v>1220716</v>
      </c>
      <c r="F3" s="20">
        <f>'Group and Self Assessment'!C13</f>
        <v>1150609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3" x14ac:dyDescent="0.25">
      <c r="A4" s="14" t="s">
        <v>51</v>
      </c>
      <c r="B4" s="17">
        <v>0.1</v>
      </c>
      <c r="C4" s="25">
        <v>5</v>
      </c>
      <c r="D4" s="25">
        <v>4</v>
      </c>
      <c r="E4" s="25">
        <v>4</v>
      </c>
      <c r="F4" s="25">
        <v>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0.25" x14ac:dyDescent="0.25">
      <c r="A5" s="14" t="s">
        <v>58</v>
      </c>
      <c r="B5" s="17">
        <v>0.2</v>
      </c>
      <c r="C5" s="25">
        <v>4</v>
      </c>
      <c r="D5" s="25">
        <v>5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3.75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.75" x14ac:dyDescent="0.25">
      <c r="A6" s="14" t="s">
        <v>65</v>
      </c>
      <c r="B6" s="17">
        <v>0.5</v>
      </c>
      <c r="C6" s="25">
        <v>4</v>
      </c>
      <c r="D6" s="25">
        <v>4</v>
      </c>
      <c r="E6" s="25">
        <v>3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3.75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78.75" x14ac:dyDescent="0.25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3.75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25">
      <c r="A8" s="14" t="s">
        <v>47</v>
      </c>
      <c r="B8" s="18">
        <f>SUM(B4:B7)</f>
        <v>1</v>
      </c>
      <c r="C8" s="7">
        <f t="shared" ref="C8:Q8" si="1">SUMPRODUCT(C4:C7,$B$4:$B$7)</f>
        <v>4.0999999999999996</v>
      </c>
      <c r="D8" s="7">
        <f t="shared" si="1"/>
        <v>4.2</v>
      </c>
      <c r="E8" s="7">
        <f t="shared" si="1"/>
        <v>3.3</v>
      </c>
      <c r="F8" s="7">
        <f t="shared" si="1"/>
        <v>3.5000000000000004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77</v>
      </c>
      <c r="B9" s="23"/>
      <c r="C9" s="23">
        <f>C8/5*20</f>
        <v>16.399999999999999</v>
      </c>
      <c r="D9" s="23">
        <f t="shared" ref="D9:Q9" si="2">D8/5*20</f>
        <v>16.8</v>
      </c>
      <c r="E9" s="23">
        <f t="shared" si="2"/>
        <v>13.2</v>
      </c>
      <c r="F9" s="23">
        <f t="shared" si="2"/>
        <v>14.000000000000002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5" workbookViewId="0">
      <selection activeCell="H14" sqref="H1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49</v>
      </c>
      <c r="B3" s="20" t="s">
        <v>46</v>
      </c>
      <c r="C3" s="20">
        <f>'Group and Self Assessment'!C10</f>
        <v>1220976</v>
      </c>
      <c r="D3" s="20">
        <f>'Group and Self Assessment'!C11</f>
        <v>1220962</v>
      </c>
      <c r="E3" s="20">
        <f>'Group and Self Assessment'!C12</f>
        <v>1220716</v>
      </c>
      <c r="F3" s="20">
        <f>'Group and Self Assessment'!C13</f>
        <v>1150609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50</v>
      </c>
      <c r="Z3" s="12" t="s">
        <v>32</v>
      </c>
    </row>
    <row r="4" spans="1:26" ht="144.75" customHeight="1" x14ac:dyDescent="0.25">
      <c r="A4" s="14" t="s">
        <v>79</v>
      </c>
      <c r="B4" s="17">
        <v>0.1</v>
      </c>
      <c r="C4" s="25">
        <v>5</v>
      </c>
      <c r="D4" s="25">
        <v>4</v>
      </c>
      <c r="E4" s="25">
        <v>3</v>
      </c>
      <c r="F4" s="25">
        <v>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3.75</v>
      </c>
      <c r="S4" s="58" t="s">
        <v>80</v>
      </c>
      <c r="T4" s="58" t="s">
        <v>81</v>
      </c>
      <c r="U4" s="58" t="s">
        <v>82</v>
      </c>
      <c r="V4" s="58" t="s">
        <v>83</v>
      </c>
      <c r="W4" s="58" t="s">
        <v>84</v>
      </c>
      <c r="X4" s="58" t="s">
        <v>85</v>
      </c>
      <c r="Y4" s="55"/>
      <c r="Z4" s="15"/>
    </row>
    <row r="5" spans="1:26" ht="101.25" customHeight="1" x14ac:dyDescent="0.25">
      <c r="A5" s="14" t="s">
        <v>86</v>
      </c>
      <c r="B5" s="17">
        <v>0.1</v>
      </c>
      <c r="C5" s="25">
        <v>3</v>
      </c>
      <c r="D5" s="25">
        <v>4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3.25</v>
      </c>
      <c r="S5" s="58" t="s">
        <v>87</v>
      </c>
      <c r="T5" s="58" t="s">
        <v>88</v>
      </c>
      <c r="U5" s="58" t="s">
        <v>89</v>
      </c>
      <c r="V5" s="58" t="s">
        <v>90</v>
      </c>
      <c r="W5" s="58" t="s">
        <v>91</v>
      </c>
      <c r="X5" s="58" t="s">
        <v>92</v>
      </c>
      <c r="Y5" s="55"/>
      <c r="Z5" s="15"/>
    </row>
    <row r="6" spans="1:26" ht="31.5" x14ac:dyDescent="0.25">
      <c r="A6" s="14" t="s">
        <v>93</v>
      </c>
      <c r="B6" s="17">
        <v>0.05</v>
      </c>
      <c r="C6" s="25">
        <v>4</v>
      </c>
      <c r="D6" s="25">
        <v>4</v>
      </c>
      <c r="E6" s="25">
        <v>4</v>
      </c>
      <c r="F6" s="25">
        <v>3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3.75</v>
      </c>
      <c r="S6" s="58" t="s">
        <v>94</v>
      </c>
      <c r="T6" s="58" t="s">
        <v>95</v>
      </c>
      <c r="U6" s="58" t="s">
        <v>96</v>
      </c>
      <c r="V6" s="58" t="s">
        <v>97</v>
      </c>
      <c r="W6" s="58" t="s">
        <v>98</v>
      </c>
      <c r="X6" s="58" t="s">
        <v>99</v>
      </c>
      <c r="Y6" s="55"/>
      <c r="Z6" s="15"/>
    </row>
    <row r="7" spans="1:26" ht="47.25" x14ac:dyDescent="0.25">
      <c r="A7" s="14" t="s">
        <v>100</v>
      </c>
      <c r="B7" s="17">
        <v>0.05</v>
      </c>
      <c r="C7" s="25">
        <v>4</v>
      </c>
      <c r="D7" s="25">
        <v>4</v>
      </c>
      <c r="E7" s="25">
        <v>4</v>
      </c>
      <c r="F7" s="25">
        <v>2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3.5</v>
      </c>
      <c r="S7" s="58" t="s">
        <v>94</v>
      </c>
      <c r="T7" s="58" t="s">
        <v>101</v>
      </c>
      <c r="U7" s="58" t="s">
        <v>102</v>
      </c>
      <c r="V7" s="58" t="s">
        <v>103</v>
      </c>
      <c r="W7" s="58" t="s">
        <v>104</v>
      </c>
      <c r="X7" s="58" t="s">
        <v>105</v>
      </c>
      <c r="Y7" s="55"/>
      <c r="Z7" s="15"/>
    </row>
    <row r="8" spans="1:26" ht="63" x14ac:dyDescent="0.25">
      <c r="A8" s="14" t="s">
        <v>106</v>
      </c>
      <c r="B8" s="17">
        <v>0.1</v>
      </c>
      <c r="C8" s="25">
        <v>4</v>
      </c>
      <c r="D8" s="25">
        <v>4</v>
      </c>
      <c r="E8" s="25">
        <v>2</v>
      </c>
      <c r="F8" s="25">
        <v>3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3.25</v>
      </c>
      <c r="S8" s="58" t="s">
        <v>94</v>
      </c>
      <c r="T8" s="58" t="s">
        <v>107</v>
      </c>
      <c r="U8" s="58" t="s">
        <v>108</v>
      </c>
      <c r="V8" s="58" t="s">
        <v>109</v>
      </c>
      <c r="W8" s="58" t="s">
        <v>110</v>
      </c>
      <c r="X8" s="58" t="s">
        <v>111</v>
      </c>
      <c r="Y8" s="55"/>
      <c r="Z8" s="15"/>
    </row>
    <row r="9" spans="1:26" ht="63" x14ac:dyDescent="0.25">
      <c r="A9" s="14" t="s">
        <v>112</v>
      </c>
      <c r="B9" s="17">
        <v>0.05</v>
      </c>
      <c r="C9" s="25">
        <v>5</v>
      </c>
      <c r="D9" s="25">
        <v>4</v>
      </c>
      <c r="E9" s="25">
        <v>4</v>
      </c>
      <c r="F9" s="25">
        <v>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4</v>
      </c>
      <c r="S9" s="58" t="s">
        <v>113</v>
      </c>
      <c r="T9" s="58" t="s">
        <v>114</v>
      </c>
      <c r="U9" s="58"/>
      <c r="V9" s="58" t="s">
        <v>115</v>
      </c>
      <c r="W9" s="58"/>
      <c r="X9" s="58" t="s">
        <v>116</v>
      </c>
      <c r="Y9" s="55"/>
      <c r="Z9" s="15"/>
    </row>
    <row r="10" spans="1:26" ht="78.75" x14ac:dyDescent="0.25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</v>
      </c>
      <c r="S10" s="58" t="s">
        <v>113</v>
      </c>
      <c r="T10" s="58" t="s">
        <v>118</v>
      </c>
      <c r="U10" s="58" t="s">
        <v>119</v>
      </c>
      <c r="V10" s="58" t="s">
        <v>120</v>
      </c>
      <c r="W10" s="58" t="s">
        <v>121</v>
      </c>
      <c r="X10" s="58" t="s">
        <v>122</v>
      </c>
      <c r="Y10" s="55"/>
      <c r="Z10" s="15"/>
    </row>
    <row r="11" spans="1:26" ht="31.5" x14ac:dyDescent="0.25">
      <c r="A11" s="14" t="s">
        <v>123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3</v>
      </c>
      <c r="S11" s="58" t="s">
        <v>113</v>
      </c>
      <c r="T11" s="58" t="s">
        <v>124</v>
      </c>
      <c r="U11" s="58" t="s">
        <v>125</v>
      </c>
      <c r="V11" s="58" t="s">
        <v>126</v>
      </c>
      <c r="W11" s="58" t="s">
        <v>127</v>
      </c>
      <c r="X11" s="58" t="s">
        <v>128</v>
      </c>
      <c r="Y11" s="55"/>
      <c r="Z11" s="15"/>
    </row>
    <row r="12" spans="1:26" ht="31.5" x14ac:dyDescent="0.25">
      <c r="A12" s="14" t="s">
        <v>129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</v>
      </c>
      <c r="S12" s="58" t="s">
        <v>113</v>
      </c>
      <c r="T12" s="58" t="s">
        <v>124</v>
      </c>
      <c r="U12" s="58" t="s">
        <v>125</v>
      </c>
      <c r="V12" s="58" t="s">
        <v>126</v>
      </c>
      <c r="W12" s="58" t="s">
        <v>127</v>
      </c>
      <c r="X12" s="58" t="s">
        <v>128</v>
      </c>
      <c r="Y12" s="55"/>
      <c r="Z12" s="15"/>
    </row>
    <row r="13" spans="1:26" ht="31.5" x14ac:dyDescent="0.25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:R14" si="3">AVERAGE(C13:Q13)</f>
        <v>5</v>
      </c>
      <c r="S13" s="58" t="s">
        <v>131</v>
      </c>
      <c r="T13" s="58" t="s">
        <v>132</v>
      </c>
      <c r="U13" s="58" t="s">
        <v>133</v>
      </c>
      <c r="V13" s="58" t="s">
        <v>134</v>
      </c>
      <c r="W13" s="58" t="s">
        <v>135</v>
      </c>
      <c r="X13" s="58" t="s">
        <v>136</v>
      </c>
      <c r="Y13" s="55"/>
      <c r="Z13" s="15"/>
    </row>
    <row r="14" spans="1:26" ht="31.5" x14ac:dyDescent="0.25">
      <c r="A14" s="14" t="s">
        <v>137</v>
      </c>
      <c r="B14" s="17">
        <v>0.15</v>
      </c>
      <c r="C14" s="25">
        <v>5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4">
        <f t="shared" si="3"/>
        <v>4.25</v>
      </c>
      <c r="S14" s="58" t="s">
        <v>113</v>
      </c>
      <c r="T14" s="58" t="s">
        <v>124</v>
      </c>
      <c r="U14" s="58" t="s">
        <v>125</v>
      </c>
      <c r="V14" s="58" t="s">
        <v>126</v>
      </c>
      <c r="W14" s="58" t="s">
        <v>127</v>
      </c>
      <c r="X14" s="58" t="s">
        <v>128</v>
      </c>
      <c r="Y14" s="55"/>
      <c r="Z14" s="15"/>
    </row>
    <row r="15" spans="1:26" x14ac:dyDescent="0.25">
      <c r="A15" s="14" t="s">
        <v>47</v>
      </c>
      <c r="B15" s="18">
        <f>SUM(B4:B14)</f>
        <v>1</v>
      </c>
      <c r="C15" s="7">
        <f>SUMPRODUCT(C4:C14,$B$4:$B$14)</f>
        <v>4.1999999999999993</v>
      </c>
      <c r="D15" s="7">
        <f t="shared" ref="D15:Q15" si="4">SUMPRODUCT(D4:D14,$B$4:$B$14)</f>
        <v>4</v>
      </c>
      <c r="E15" s="7">
        <f t="shared" si="4"/>
        <v>3.5999999999999996</v>
      </c>
      <c r="F15" s="7">
        <f t="shared" si="4"/>
        <v>3.5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77</v>
      </c>
      <c r="B16" s="23"/>
      <c r="C16" s="23">
        <f>C15/5*20</f>
        <v>16.799999999999997</v>
      </c>
      <c r="D16" s="23">
        <f t="shared" ref="D16:Q16" si="5">D15/5*20</f>
        <v>16</v>
      </c>
      <c r="E16" s="23">
        <f t="shared" si="5"/>
        <v>14.399999999999999</v>
      </c>
      <c r="F16" s="23">
        <f t="shared" si="5"/>
        <v>14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Tiago Silva (1150609)</cp:lastModifiedBy>
  <cp:revision/>
  <dcterms:created xsi:type="dcterms:W3CDTF">2021-10-23T17:18:59Z</dcterms:created>
  <dcterms:modified xsi:type="dcterms:W3CDTF">2024-01-03T23:48:44Z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