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Mtool\"/>
    </mc:Choice>
  </mc:AlternateContent>
  <bookViews>
    <workbookView xWindow="0" yWindow="0" windowWidth="1908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M9" i="1"/>
  <c r="M4" i="1"/>
  <c r="M3" i="1"/>
  <c r="I7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9" i="1"/>
  <c r="L16" i="1"/>
  <c r="M16" i="1" s="1"/>
  <c r="L17" i="1"/>
  <c r="M17" i="1" s="1"/>
  <c r="L18" i="1"/>
  <c r="M18" i="1" s="1"/>
  <c r="L19" i="1"/>
  <c r="M19" i="1" s="1"/>
  <c r="K10" i="1"/>
  <c r="L10" i="1" s="1"/>
  <c r="M10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M14" i="1" s="1"/>
  <c r="K15" i="1"/>
  <c r="L15" i="1" s="1"/>
  <c r="M15" i="1" s="1"/>
  <c r="K16" i="1"/>
  <c r="K17" i="1"/>
  <c r="K18" i="1"/>
  <c r="K19" i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M23" i="1" s="1"/>
  <c r="K24" i="1"/>
  <c r="L24" i="1" s="1"/>
  <c r="M24" i="1" s="1"/>
  <c r="K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10" i="1"/>
  <c r="G11" i="1"/>
  <c r="G12" i="1"/>
  <c r="G13" i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10" i="1"/>
  <c r="G9" i="1"/>
  <c r="M7" i="1" l="1"/>
  <c r="P5" i="1" l="1"/>
  <c r="M6" i="1"/>
</calcChain>
</file>

<file path=xl/sharedStrings.xml><?xml version="1.0" encoding="utf-8"?>
<sst xmlns="http://schemas.openxmlformats.org/spreadsheetml/2006/main" count="28" uniqueCount="26">
  <si>
    <t>Age</t>
  </si>
  <si>
    <t>M_at_Age</t>
  </si>
  <si>
    <t>Wt_at_Age</t>
  </si>
  <si>
    <t>Mat_at_Age</t>
  </si>
  <si>
    <t>V_at_Age</t>
  </si>
  <si>
    <t>R0</t>
  </si>
  <si>
    <t>Unfished recruitment</t>
  </si>
  <si>
    <t>SRrel</t>
  </si>
  <si>
    <t>SRR: 1 = Beverton-Holt; 2 = Ricker</t>
  </si>
  <si>
    <t>h</t>
  </si>
  <si>
    <t>Steepness</t>
  </si>
  <si>
    <t>Survival</t>
  </si>
  <si>
    <t>Unfished</t>
  </si>
  <si>
    <t>Fished</t>
  </si>
  <si>
    <t>Cumulative M</t>
  </si>
  <si>
    <t>Cumulative Z</t>
  </si>
  <si>
    <t>F_apical</t>
  </si>
  <si>
    <t>Eggs</t>
  </si>
  <si>
    <t>SPR</t>
  </si>
  <si>
    <t>recK</t>
  </si>
  <si>
    <t>Recruits</t>
  </si>
  <si>
    <t>recA</t>
  </si>
  <si>
    <t>Derived Recruitment Parameters</t>
  </si>
  <si>
    <t>Beverton Holt</t>
  </si>
  <si>
    <t>Ricker</t>
  </si>
  <si>
    <t>recB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</si>
</sst>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tabSelected="1" workbookViewId="0">
      <selection activeCell="N8" sqref="N8"/>
    </sheetView>
  </sheetViews>
  <sheetFormatPr defaultRowHeight="14.5" x14ac:dyDescent="0.35"/>
  <cols>
    <col min="2" max="2" width="9.26953125" bestFit="1" customWidth="1"/>
    <col min="3" max="3" width="10" bestFit="1" customWidth="1"/>
    <col min="4" max="4" width="10.90625" bestFit="1" customWidth="1"/>
    <col min="7" max="7" width="12.453125" bestFit="1" customWidth="1"/>
    <col min="11" max="11" width="11.54296875" bestFit="1" customWidth="1"/>
  </cols>
  <sheetData>
    <row r="2" spans="1:18" x14ac:dyDescent="0.35">
      <c r="L2" s="1" t="s">
        <v>22</v>
      </c>
    </row>
    <row r="3" spans="1:18" x14ac:dyDescent="0.35">
      <c r="L3" s="1" t="s">
        <v>19</v>
      </c>
      <c r="M3">
        <f>(4*B6)/(1-B6)</f>
        <v>9.3333333333333321</v>
      </c>
      <c r="O3" s="1" t="s">
        <v>23</v>
      </c>
      <c r="R3" s="1" t="s">
        <v>24</v>
      </c>
    </row>
    <row r="4" spans="1:18" x14ac:dyDescent="0.35">
      <c r="A4" t="s">
        <v>5</v>
      </c>
      <c r="B4">
        <v>1</v>
      </c>
      <c r="C4" t="s">
        <v>6</v>
      </c>
      <c r="I4" s="1" t="s">
        <v>16</v>
      </c>
      <c r="J4">
        <v>0.1</v>
      </c>
      <c r="L4" s="1" t="s">
        <v>21</v>
      </c>
      <c r="M4">
        <f>M3/I7</f>
        <v>0.98652037562230965</v>
      </c>
      <c r="O4" s="1" t="s">
        <v>25</v>
      </c>
      <c r="P4">
        <f>(M4*I7-1)/(B4*I7)</f>
        <v>0.88082176394849077</v>
      </c>
    </row>
    <row r="5" spans="1:18" x14ac:dyDescent="0.35">
      <c r="A5" t="s">
        <v>7</v>
      </c>
      <c r="B5">
        <v>1</v>
      </c>
      <c r="C5" t="s">
        <v>8</v>
      </c>
      <c r="O5" s="1" t="s">
        <v>20</v>
      </c>
      <c r="P5">
        <f>MAX((M4*M7-1)/(P4*M7),0)</f>
        <v>0.98966061907863501</v>
      </c>
    </row>
    <row r="6" spans="1:18" x14ac:dyDescent="0.35">
      <c r="A6" t="s">
        <v>9</v>
      </c>
      <c r="B6">
        <v>0.7</v>
      </c>
      <c r="C6" t="s">
        <v>10</v>
      </c>
      <c r="L6" s="1" t="s">
        <v>18</v>
      </c>
      <c r="M6">
        <f>M7/I7</f>
        <v>0.92067339242923907</v>
      </c>
    </row>
    <row r="7" spans="1:18" x14ac:dyDescent="0.35">
      <c r="G7" s="1" t="s">
        <v>12</v>
      </c>
      <c r="I7">
        <f>SUM(I9:I24)</f>
        <v>9.4608622021068207</v>
      </c>
      <c r="K7" s="1" t="s">
        <v>13</v>
      </c>
      <c r="M7">
        <f>SUM(M9:M24)</f>
        <v>8.7103640989192481</v>
      </c>
      <c r="Q7" s="1"/>
    </row>
    <row r="8" spans="1:18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14</v>
      </c>
      <c r="H8" s="1" t="s">
        <v>11</v>
      </c>
      <c r="I8" s="1" t="s">
        <v>17</v>
      </c>
      <c r="K8" s="1" t="s">
        <v>15</v>
      </c>
      <c r="L8" s="1" t="s">
        <v>11</v>
      </c>
      <c r="M8" s="1" t="s">
        <v>17</v>
      </c>
    </row>
    <row r="9" spans="1:18" x14ac:dyDescent="0.35">
      <c r="A9">
        <v>0</v>
      </c>
      <c r="B9" s="3">
        <v>0.4025898</v>
      </c>
      <c r="C9" s="3">
        <v>1.187702</v>
      </c>
      <c r="D9" s="3">
        <v>7.9781860000000004E-4</v>
      </c>
      <c r="E9">
        <v>0.34033079999999999</v>
      </c>
      <c r="G9" s="5">
        <f>B9</f>
        <v>0.4025898</v>
      </c>
      <c r="H9">
        <v>1</v>
      </c>
      <c r="I9">
        <f>H9*C9*D9</f>
        <v>9.4757074685720012E-4</v>
      </c>
      <c r="K9" s="2">
        <f>G9+$J$4*E9</f>
        <v>0.43662287999999999</v>
      </c>
      <c r="L9">
        <v>1</v>
      </c>
      <c r="M9">
        <f>L9*C9*D9</f>
        <v>9.4757074685720012E-4</v>
      </c>
    </row>
    <row r="10" spans="1:18" x14ac:dyDescent="0.35">
      <c r="A10">
        <v>1</v>
      </c>
      <c r="B10" s="3">
        <v>0.4025898</v>
      </c>
      <c r="C10" s="3">
        <v>3.4600300000000002</v>
      </c>
      <c r="D10" s="3">
        <v>6.6876067000000003E-3</v>
      </c>
      <c r="E10">
        <v>0.74248899999999995</v>
      </c>
      <c r="G10" s="3">
        <f>G9+B10</f>
        <v>0.8051796</v>
      </c>
      <c r="H10" s="4">
        <f>EXP(-G10)</f>
        <v>0.44700763677798455</v>
      </c>
      <c r="I10">
        <f t="shared" ref="I10:I24" si="0">H10*C10*D10</f>
        <v>1.0343452665007953E-2</v>
      </c>
      <c r="K10" s="2">
        <f t="shared" ref="K10:K24" si="1">G10+$J$4*E10</f>
        <v>0.87942849999999995</v>
      </c>
      <c r="L10" s="4">
        <f>EXP(-K10)</f>
        <v>0.41502002786510311</v>
      </c>
      <c r="M10">
        <f t="shared" ref="M10:M24" si="2">L10*C10*D10</f>
        <v>9.6032811524091512E-3</v>
      </c>
    </row>
    <row r="11" spans="1:18" x14ac:dyDescent="0.35">
      <c r="A11">
        <v>2</v>
      </c>
      <c r="B11" s="3">
        <v>0.4025898</v>
      </c>
      <c r="C11" s="3">
        <v>6.7778840000000002</v>
      </c>
      <c r="D11" s="3">
        <v>5.3720307600000003E-2</v>
      </c>
      <c r="E11">
        <v>0.95338440000000002</v>
      </c>
      <c r="G11" s="3">
        <f t="shared" ref="G11:G24" si="3">G10+B11</f>
        <v>1.2077694000000001</v>
      </c>
      <c r="H11" s="4">
        <f t="shared" ref="H11:H24" si="4">EXP(-G11)</f>
        <v>0.29886318068494988</v>
      </c>
      <c r="I11">
        <f t="shared" si="0"/>
        <v>0.108819076711148</v>
      </c>
      <c r="K11" s="2">
        <f t="shared" si="1"/>
        <v>1.30310784</v>
      </c>
      <c r="L11" s="4">
        <f t="shared" ref="L11:L24" si="5">EXP(-K11)</f>
        <v>0.27168612261120401</v>
      </c>
      <c r="M11">
        <f t="shared" si="2"/>
        <v>9.89236377329092E-2</v>
      </c>
    </row>
    <row r="12" spans="1:18" x14ac:dyDescent="0.35">
      <c r="A12">
        <v>3</v>
      </c>
      <c r="B12" s="3">
        <v>0.4025898</v>
      </c>
      <c r="C12" s="3">
        <v>10.791447</v>
      </c>
      <c r="D12" s="3">
        <v>0.32372508389999999</v>
      </c>
      <c r="E12">
        <v>0.97532050000000003</v>
      </c>
      <c r="G12" s="3">
        <f t="shared" si="3"/>
        <v>1.6103592</v>
      </c>
      <c r="H12" s="4">
        <f t="shared" si="4"/>
        <v>0.19981582733783859</v>
      </c>
      <c r="I12">
        <f t="shared" si="0"/>
        <v>0.69804901688303833</v>
      </c>
      <c r="K12" s="2">
        <f t="shared" si="1"/>
        <v>1.7078912500000001</v>
      </c>
      <c r="L12" s="4">
        <f t="shared" si="5"/>
        <v>0.18124759577952843</v>
      </c>
      <c r="M12">
        <f t="shared" si="2"/>
        <v>0.63318160393971679</v>
      </c>
    </row>
    <row r="13" spans="1:18" x14ac:dyDescent="0.35">
      <c r="A13">
        <v>4</v>
      </c>
      <c r="B13" s="3">
        <v>0.4025898</v>
      </c>
      <c r="C13" s="3">
        <v>15.149668999999999</v>
      </c>
      <c r="D13" s="3">
        <v>0.80144290370000004</v>
      </c>
      <c r="E13">
        <v>0.94011080000000002</v>
      </c>
      <c r="G13" s="3">
        <f t="shared" si="3"/>
        <v>2.0129489999999999</v>
      </c>
      <c r="H13" s="4">
        <f t="shared" si="4"/>
        <v>0.13359412411793128</v>
      </c>
      <c r="I13">
        <f t="shared" si="0"/>
        <v>1.6220457111387752</v>
      </c>
      <c r="K13" s="2">
        <f t="shared" si="1"/>
        <v>2.1069600799999999</v>
      </c>
      <c r="L13" s="4">
        <f t="shared" si="5"/>
        <v>0.12160708090728524</v>
      </c>
      <c r="M13">
        <f t="shared" si="2"/>
        <v>1.4765038906624521</v>
      </c>
    </row>
    <row r="14" spans="1:18" x14ac:dyDescent="0.35">
      <c r="A14">
        <v>5</v>
      </c>
      <c r="B14" s="3">
        <v>0.4025898</v>
      </c>
      <c r="C14" s="3">
        <v>19.566497999999999</v>
      </c>
      <c r="D14" s="3">
        <v>0.97145682840000003</v>
      </c>
      <c r="E14">
        <v>0.89039729999999995</v>
      </c>
      <c r="G14" s="3">
        <f t="shared" si="3"/>
        <v>2.4155387999999998</v>
      </c>
      <c r="H14" s="4">
        <f t="shared" si="4"/>
        <v>8.9319200769125057E-2</v>
      </c>
      <c r="I14">
        <f t="shared" si="0"/>
        <v>1.6977800908096252</v>
      </c>
      <c r="K14" s="2">
        <f t="shared" si="1"/>
        <v>2.5045785299999999</v>
      </c>
      <c r="L14" s="4">
        <f t="shared" si="5"/>
        <v>8.1710029054898103E-2</v>
      </c>
      <c r="M14">
        <f t="shared" si="2"/>
        <v>1.5531448933075909</v>
      </c>
    </row>
    <row r="15" spans="1:18" x14ac:dyDescent="0.35">
      <c r="A15">
        <v>6</v>
      </c>
      <c r="B15" s="3">
        <v>0.4025898</v>
      </c>
      <c r="C15" s="3">
        <v>23.836231999999999</v>
      </c>
      <c r="D15" s="3">
        <v>0.99652756649999996</v>
      </c>
      <c r="E15">
        <v>0.83876150000000005</v>
      </c>
      <c r="G15" s="3">
        <f t="shared" si="3"/>
        <v>2.8181285999999997</v>
      </c>
      <c r="H15" s="4">
        <f t="shared" si="4"/>
        <v>5.9717593709381234E-2</v>
      </c>
      <c r="I15">
        <f t="shared" si="0"/>
        <v>1.4184996090004862</v>
      </c>
      <c r="K15" s="2">
        <f t="shared" si="1"/>
        <v>2.9020047499999997</v>
      </c>
      <c r="L15" s="4">
        <f t="shared" si="5"/>
        <v>5.4913022751929358E-2</v>
      </c>
      <c r="M15">
        <f t="shared" si="2"/>
        <v>1.3043744140415683</v>
      </c>
    </row>
    <row r="16" spans="1:18" x14ac:dyDescent="0.35">
      <c r="A16">
        <v>7</v>
      </c>
      <c r="B16" s="3">
        <v>0.4025898</v>
      </c>
      <c r="C16" s="3">
        <v>27.826445</v>
      </c>
      <c r="D16" s="3">
        <v>0.99958692289999995</v>
      </c>
      <c r="E16">
        <v>0.79042970000000001</v>
      </c>
      <c r="G16" s="3">
        <f t="shared" si="3"/>
        <v>3.2207183999999995</v>
      </c>
      <c r="H16" s="4">
        <f t="shared" si="4"/>
        <v>3.9926364854704938E-2</v>
      </c>
      <c r="I16">
        <f t="shared" si="0"/>
        <v>1.1105498633879862</v>
      </c>
      <c r="K16" s="2">
        <f t="shared" si="1"/>
        <v>3.2997613699999997</v>
      </c>
      <c r="L16" s="4">
        <f t="shared" si="5"/>
        <v>3.6891969881703159E-2</v>
      </c>
      <c r="M16">
        <f t="shared" si="2"/>
        <v>1.0261483173169765</v>
      </c>
    </row>
    <row r="17" spans="1:13" x14ac:dyDescent="0.35">
      <c r="A17">
        <v>8</v>
      </c>
      <c r="B17" s="3">
        <v>0.4025898</v>
      </c>
      <c r="C17" s="3">
        <v>31.463187000000001</v>
      </c>
      <c r="D17" s="3">
        <v>0.99995099330000004</v>
      </c>
      <c r="E17">
        <v>0.74748559999999997</v>
      </c>
      <c r="G17" s="3">
        <f t="shared" si="3"/>
        <v>3.6233081999999994</v>
      </c>
      <c r="H17" s="4">
        <f t="shared" si="4"/>
        <v>2.6694220438098347E-2</v>
      </c>
      <c r="I17">
        <f t="shared" si="0"/>
        <v>0.83984408945865541</v>
      </c>
      <c r="K17" s="2">
        <f t="shared" si="1"/>
        <v>3.6980567599999996</v>
      </c>
      <c r="L17" s="4">
        <f t="shared" si="5"/>
        <v>2.4771616926433381E-2</v>
      </c>
      <c r="M17">
        <f t="shared" si="2"/>
        <v>0.77935582012003213</v>
      </c>
    </row>
    <row r="18" spans="1:13" x14ac:dyDescent="0.35">
      <c r="A18">
        <v>9</v>
      </c>
      <c r="B18" s="3">
        <v>0.4025898</v>
      </c>
      <c r="C18" s="3">
        <v>34.715392000000001</v>
      </c>
      <c r="D18" s="3">
        <v>0.99999418780000005</v>
      </c>
      <c r="E18">
        <v>0.71043040000000002</v>
      </c>
      <c r="G18" s="3">
        <f t="shared" si="3"/>
        <v>4.0258979999999998</v>
      </c>
      <c r="H18" s="4">
        <f t="shared" si="4"/>
        <v>1.784738999883723E-2</v>
      </c>
      <c r="I18">
        <f t="shared" si="0"/>
        <v>0.61957553886863659</v>
      </c>
      <c r="K18" s="2">
        <f t="shared" si="1"/>
        <v>4.0969410399999999</v>
      </c>
      <c r="L18" s="4">
        <f t="shared" si="5"/>
        <v>1.6623448169249579E-2</v>
      </c>
      <c r="M18">
        <f t="shared" si="2"/>
        <v>0.57708616542747571</v>
      </c>
    </row>
    <row r="19" spans="1:13" x14ac:dyDescent="0.35">
      <c r="A19">
        <v>10</v>
      </c>
      <c r="B19" s="3">
        <v>0.4025898</v>
      </c>
      <c r="C19" s="3">
        <v>37.58135</v>
      </c>
      <c r="D19" s="3">
        <v>0.99999931070000003</v>
      </c>
      <c r="E19">
        <v>0.67900660000000002</v>
      </c>
      <c r="G19" s="3">
        <f t="shared" si="3"/>
        <v>4.4284878000000001</v>
      </c>
      <c r="H19" s="4">
        <f t="shared" si="4"/>
        <v>1.1932520393664912E-2</v>
      </c>
      <c r="I19">
        <f t="shared" si="0"/>
        <v>0.44843991618661155</v>
      </c>
      <c r="K19" s="2">
        <f t="shared" si="1"/>
        <v>4.4963884600000004</v>
      </c>
      <c r="L19" s="4">
        <f t="shared" si="5"/>
        <v>1.1149189659445197E-2</v>
      </c>
      <c r="M19">
        <f t="shared" si="2"/>
        <v>0.4190013099901887</v>
      </c>
    </row>
    <row r="20" spans="1:13" x14ac:dyDescent="0.35">
      <c r="A20">
        <v>11</v>
      </c>
      <c r="B20" s="3">
        <v>0.4025898</v>
      </c>
      <c r="C20" s="3">
        <v>40.078065000000002</v>
      </c>
      <c r="D20" s="3">
        <v>0.99999991830000001</v>
      </c>
      <c r="E20">
        <v>0.65264049999999996</v>
      </c>
      <c r="G20" s="3">
        <f t="shared" si="3"/>
        <v>4.8310776000000004</v>
      </c>
      <c r="H20" s="4">
        <f t="shared" si="4"/>
        <v>7.9779196260352618E-3</v>
      </c>
      <c r="I20">
        <f t="shared" si="0"/>
        <v>0.31973955521429309</v>
      </c>
      <c r="K20" s="2">
        <f t="shared" si="1"/>
        <v>4.8963416500000001</v>
      </c>
      <c r="L20" s="4">
        <f t="shared" si="5"/>
        <v>7.4738751696879118E-3</v>
      </c>
      <c r="M20">
        <f t="shared" si="2"/>
        <v>0.29953843038034644</v>
      </c>
    </row>
    <row r="21" spans="1:13" x14ac:dyDescent="0.35">
      <c r="A21">
        <v>12</v>
      </c>
      <c r="B21" s="3">
        <v>0.4025898</v>
      </c>
      <c r="C21" s="3">
        <v>42.233390999999997</v>
      </c>
      <c r="D21" s="3">
        <v>0.99999999029999997</v>
      </c>
      <c r="E21">
        <v>0.63066580000000005</v>
      </c>
      <c r="G21" s="3">
        <f t="shared" si="3"/>
        <v>5.2336674000000007</v>
      </c>
      <c r="H21" s="4">
        <f t="shared" si="4"/>
        <v>5.3339277419772544E-3</v>
      </c>
      <c r="I21">
        <f t="shared" si="0"/>
        <v>0.22526985370755487</v>
      </c>
      <c r="K21" s="2">
        <f t="shared" si="1"/>
        <v>5.2967339800000008</v>
      </c>
      <c r="L21" s="4">
        <f t="shared" si="5"/>
        <v>5.0079232038319982E-3</v>
      </c>
      <c r="M21">
        <f t="shared" si="2"/>
        <v>0.21150157671384415</v>
      </c>
    </row>
    <row r="22" spans="1:13" x14ac:dyDescent="0.35">
      <c r="A22">
        <v>13</v>
      </c>
      <c r="B22" s="3">
        <v>0.4025898</v>
      </c>
      <c r="C22" s="3">
        <v>44.08052</v>
      </c>
      <c r="D22" s="3">
        <v>0.99999999890000002</v>
      </c>
      <c r="E22">
        <v>0.61242989999999997</v>
      </c>
      <c r="G22" s="3">
        <f t="shared" si="3"/>
        <v>5.6362572000000011</v>
      </c>
      <c r="H22" s="4">
        <f t="shared" si="4"/>
        <v>3.5661909984387227E-3</v>
      </c>
      <c r="I22">
        <f t="shared" si="0"/>
        <v>0.15719955345757858</v>
      </c>
      <c r="K22" s="2">
        <f t="shared" si="1"/>
        <v>5.6975001900000013</v>
      </c>
      <c r="L22" s="4">
        <f t="shared" si="5"/>
        <v>3.3543401986512031E-3</v>
      </c>
      <c r="M22">
        <f t="shared" si="2"/>
        <v>0.14786106005080116</v>
      </c>
    </row>
    <row r="23" spans="1:13" x14ac:dyDescent="0.35">
      <c r="A23">
        <v>14</v>
      </c>
      <c r="B23" s="3">
        <v>0.4025898</v>
      </c>
      <c r="C23" s="3">
        <v>45.654277999999998</v>
      </c>
      <c r="D23" s="3">
        <v>0.99999999989999999</v>
      </c>
      <c r="E23">
        <v>0.59733749999999997</v>
      </c>
      <c r="G23" s="3">
        <f t="shared" si="3"/>
        <v>6.0388470000000014</v>
      </c>
      <c r="H23" s="4">
        <f t="shared" si="4"/>
        <v>2.3843064346857823E-3</v>
      </c>
      <c r="I23">
        <f t="shared" si="0"/>
        <v>0.10885378879544816</v>
      </c>
      <c r="K23" s="2">
        <f t="shared" si="1"/>
        <v>6.0985807500000018</v>
      </c>
      <c r="L23" s="4">
        <f t="shared" si="5"/>
        <v>2.2460531694369038E-3</v>
      </c>
      <c r="M23">
        <f t="shared" si="2"/>
        <v>0.1025419357899993</v>
      </c>
    </row>
    <row r="24" spans="1:13" x14ac:dyDescent="0.35">
      <c r="A24">
        <v>15</v>
      </c>
      <c r="B24" s="3">
        <v>0.4025898</v>
      </c>
      <c r="C24" s="3">
        <v>46.988788999999997</v>
      </c>
      <c r="D24" s="3">
        <v>1</v>
      </c>
      <c r="E24">
        <v>0.58486700000000003</v>
      </c>
      <c r="G24" s="3">
        <f t="shared" si="3"/>
        <v>6.4414368000000017</v>
      </c>
      <c r="H24" s="4">
        <f t="shared" si="4"/>
        <v>1.5941146105110137E-3</v>
      </c>
      <c r="I24">
        <f t="shared" si="0"/>
        <v>7.4905515075119194E-2</v>
      </c>
      <c r="K24" s="2">
        <f t="shared" si="1"/>
        <v>6.4999235000000013</v>
      </c>
      <c r="L24" s="4">
        <f t="shared" si="5"/>
        <v>1.5035542104751966E-3</v>
      </c>
      <c r="M24">
        <f t="shared" si="2"/>
        <v>7.0650191546080598E-2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2020-09-15T20:19:52Z</dcterms:created>
  <dcterms:modified xsi:type="dcterms:W3CDTF">2020-09-15T20:36:39Z</dcterms:modified>
</cp:coreProperties>
</file>